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256" windowHeight="5472" tabRatio="759" firstSheet="6" activeTab="10"/>
  </bookViews>
  <sheets>
    <sheet name="Table de matières" sheetId="1" r:id="rId1"/>
    <sheet name="15.1.1" sheetId="2" r:id="rId2"/>
    <sheet name="15.1.2" sheetId="4" r:id="rId3"/>
    <sheet name="15.1.3" sheetId="23" r:id="rId4"/>
    <sheet name="15.1.4" sheetId="22" r:id="rId5"/>
    <sheet name="15.2.1" sheetId="6" r:id="rId6"/>
    <sheet name="15.2.2" sheetId="8" r:id="rId7"/>
    <sheet name="15.2.3" sheetId="9" r:id="rId8"/>
    <sheet name="15.2.3.1" sheetId="25" r:id="rId9"/>
    <sheet name="15.2.3.2" sheetId="26" r:id="rId10"/>
    <sheet name="15.2.4" sheetId="10" r:id="rId11"/>
  </sheets>
  <externalReferences>
    <externalReference r:id="rId12"/>
  </externalReferences>
  <definedNames>
    <definedName name="_xlnm.Print_Titles" localSheetId="1">'15.1.1'!$2:$6</definedName>
    <definedName name="_xlnm.Print_Titles" localSheetId="5">'15.2.1'!$2:$6</definedName>
  </definedNames>
  <calcPr calcId="145621"/>
</workbook>
</file>

<file path=xl/calcChain.xml><?xml version="1.0" encoding="utf-8"?>
<calcChain xmlns="http://schemas.openxmlformats.org/spreadsheetml/2006/main">
  <c r="Q53" i="10" l="1"/>
  <c r="O53" i="10"/>
  <c r="M53" i="10"/>
  <c r="K53" i="10"/>
  <c r="I53" i="10"/>
  <c r="G53" i="10"/>
  <c r="E53" i="10"/>
  <c r="C53" i="10"/>
  <c r="M53" i="26"/>
  <c r="K53" i="26"/>
  <c r="I53" i="26"/>
  <c r="G53" i="26"/>
  <c r="E53" i="26"/>
  <c r="C53" i="26"/>
  <c r="M53" i="25"/>
  <c r="K53" i="25"/>
  <c r="I53" i="25"/>
  <c r="G53" i="25"/>
  <c r="E53" i="25"/>
  <c r="C53" i="25"/>
  <c r="S53" i="10" l="1"/>
  <c r="O53" i="26"/>
  <c r="O53" i="25"/>
  <c r="M53" i="9" l="1"/>
  <c r="K53" i="9"/>
  <c r="I53" i="9"/>
  <c r="G53" i="9"/>
  <c r="E53" i="9"/>
  <c r="C53" i="9"/>
  <c r="O53" i="9" l="1"/>
  <c r="R53" i="10"/>
  <c r="D53" i="10" l="1"/>
  <c r="L53" i="25"/>
  <c r="D53" i="25"/>
  <c r="P53" i="10" l="1"/>
  <c r="N53" i="10"/>
  <c r="L53" i="10"/>
  <c r="H53" i="10"/>
  <c r="L53" i="26"/>
  <c r="D53" i="26"/>
  <c r="H53" i="26"/>
  <c r="J53" i="9"/>
  <c r="N53" i="9"/>
  <c r="F53" i="9"/>
  <c r="H53" i="25"/>
  <c r="N53" i="25"/>
  <c r="F53" i="25"/>
  <c r="J53" i="25"/>
  <c r="J53" i="10" l="1"/>
  <c r="F53" i="10"/>
  <c r="J53" i="26"/>
  <c r="F53" i="26"/>
  <c r="N53" i="26"/>
  <c r="H53" i="9"/>
  <c r="D53" i="9"/>
  <c r="L53" i="9"/>
  <c r="T53" i="10" l="1"/>
  <c r="P53" i="26"/>
  <c r="P53" i="25"/>
  <c r="P53" i="9"/>
</calcChain>
</file>

<file path=xl/sharedStrings.xml><?xml version="1.0" encoding="utf-8"?>
<sst xmlns="http://schemas.openxmlformats.org/spreadsheetml/2006/main" count="771" uniqueCount="167">
  <si>
    <t>15.1.1.</t>
  </si>
  <si>
    <t>15.1.2.</t>
  </si>
  <si>
    <t>15.1.4.</t>
  </si>
  <si>
    <t>15.2.</t>
  </si>
  <si>
    <t>15.2.1.</t>
  </si>
  <si>
    <t>15.2.2.</t>
  </si>
  <si>
    <t>15.2.3.</t>
  </si>
  <si>
    <t>15.2.4.</t>
  </si>
  <si>
    <t>15.1</t>
  </si>
  <si>
    <t>L'arrondissement administratif de la victime</t>
  </si>
  <si>
    <t>L'arrondissement administratif du lieu de l'accident</t>
  </si>
  <si>
    <t>N</t>
  </si>
  <si>
    <t>%</t>
  </si>
  <si>
    <t>01 Anvers</t>
  </si>
  <si>
    <t>02 Malines</t>
  </si>
  <si>
    <t>03 Turnhout</t>
  </si>
  <si>
    <t>04 Bruxelles-Capitale</t>
  </si>
  <si>
    <t>05 Hal-Vilvorde</t>
  </si>
  <si>
    <t>06 Louvain</t>
  </si>
  <si>
    <t>07 Nivelles</t>
  </si>
  <si>
    <t>08 Bruges</t>
  </si>
  <si>
    <t>09 Dixmude</t>
  </si>
  <si>
    <t>10 Ypres</t>
  </si>
  <si>
    <t>11 Courtrai</t>
  </si>
  <si>
    <t>12 Ostende</t>
  </si>
  <si>
    <t>13 Roulers</t>
  </si>
  <si>
    <t>14 Tielt</t>
  </si>
  <si>
    <t>15 Furnes</t>
  </si>
  <si>
    <t>16 Alost</t>
  </si>
  <si>
    <t>17 Termonde</t>
  </si>
  <si>
    <t>18 Eeklo</t>
  </si>
  <si>
    <t>19 Gand</t>
  </si>
  <si>
    <t>20 Audenarde</t>
  </si>
  <si>
    <t>21 Saint-Nicolas</t>
  </si>
  <si>
    <t>22 Ath</t>
  </si>
  <si>
    <t>23 Charlerloi</t>
  </si>
  <si>
    <t>24 Mons</t>
  </si>
  <si>
    <t>26 Soignies</t>
  </si>
  <si>
    <t>27 Thuin</t>
  </si>
  <si>
    <t>29 Huy</t>
  </si>
  <si>
    <t>30 Liège</t>
  </si>
  <si>
    <t>31 Verviers</t>
  </si>
  <si>
    <t>32 Waremme</t>
  </si>
  <si>
    <t>33 Hasselt</t>
  </si>
  <si>
    <t>34 Maaseik</t>
  </si>
  <si>
    <t>35 Tongres</t>
  </si>
  <si>
    <t>36 Arlon</t>
  </si>
  <si>
    <t>37 Bastogne</t>
  </si>
  <si>
    <t>38 Marche-en-Famenne</t>
  </si>
  <si>
    <t>39 Neufchâteau</t>
  </si>
  <si>
    <t>40 Virton</t>
  </si>
  <si>
    <t>41 Dinant</t>
  </si>
  <si>
    <t>42 Namur</t>
  </si>
  <si>
    <t>43 Philippeville</t>
  </si>
  <si>
    <t>Autre</t>
  </si>
  <si>
    <t>Résidence inconnue- nationalité belge</t>
  </si>
  <si>
    <t>Résidence inconnue- nationalité étrangère</t>
  </si>
  <si>
    <t>Suite de l'accident</t>
  </si>
  <si>
    <t>TOTAL</t>
  </si>
  <si>
    <t>CSS</t>
  </si>
  <si>
    <t>IT</t>
  </si>
  <si>
    <t>IP</t>
  </si>
  <si>
    <t>Mortels</t>
  </si>
  <si>
    <t>Genre de la victime</t>
  </si>
  <si>
    <t>Femmes</t>
  </si>
  <si>
    <t>Hommes</t>
  </si>
  <si>
    <t>Inconnus</t>
  </si>
  <si>
    <t>Total Femmes</t>
  </si>
  <si>
    <t>Total Hommes</t>
  </si>
  <si>
    <t>Age de la vitime</t>
  </si>
  <si>
    <t>15-19 ans</t>
  </si>
  <si>
    <t>20-29 ans</t>
  </si>
  <si>
    <t>30-39 ans</t>
  </si>
  <si>
    <t>40-49 ans</t>
  </si>
  <si>
    <t>50-59 ans</t>
  </si>
  <si>
    <t>60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</si>
  <si>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</si>
  <si>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</si>
  <si>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</si>
  <si>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</si>
  <si>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</si>
  <si>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</si>
  <si>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</si>
  <si>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</si>
  <si>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</si>
  <si>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Année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</si>
  <si>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</si>
  <si>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</si>
  <si>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</si>
  <si>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</si>
  <si>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</si>
  <si>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</si>
  <si>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</si>
  <si>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</si>
  <si>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</si>
  <si>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</si>
  <si>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</si>
  <si>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</si>
  <si>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</si>
  <si>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</si>
  <si>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</si>
  <si>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</si>
  <si>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</si>
  <si>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</si>
  <si>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</si>
  <si>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</si>
  <si>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</si>
  <si>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</si>
  <si>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</si>
  <si>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</si>
  <si>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</si>
  <si>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</si>
  <si>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</si>
  <si>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</si>
  <si>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</si>
  <si>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</si>
  <si>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</si>
  <si>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</si>
  <si>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</si>
  <si>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</si>
  <si>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</si>
  <si>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</si>
  <si>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</si>
  <si>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</si>
  <si>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</si>
  <si>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</si>
  <si>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</si>
  <si>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</si>
  <si>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</si>
  <si>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Etranger</t>
  </si>
  <si>
    <t>15.2.  L'arrondissement administratif du lieu de l'accident</t>
  </si>
  <si>
    <t>Age de la victime</t>
  </si>
  <si>
    <t>15.2.3.1.</t>
  </si>
  <si>
    <t>15.2.3.2.</t>
  </si>
  <si>
    <t>IT &lt;= 6 mois</t>
  </si>
  <si>
    <t>15.1. L'ARRONDISSEMENT ADMINISTRATIF DE LA VICTIME</t>
  </si>
  <si>
    <t>ARRONDISSEMENT ADMINISTRATIF DE LA VICTIME</t>
  </si>
  <si>
    <t>ARRONDISSEMENT ADMINISTRATIF DU LIEU DE L'ACCIDENT</t>
  </si>
  <si>
    <t>inconnus</t>
  </si>
  <si>
    <t>15. CARACTERISTIQUES DES ACCIDENTS SUR LE LIEU DU TRAVAIL DANS LE SECTEUR PUBLIC SELON L'ARRONDISSEMENT ADMINISTRATIF - 2019</t>
  </si>
  <si>
    <t>Accidents sur le lieu de travail selon l'arrondissement administratif de la victime :  évolution 2015 - 2019</t>
  </si>
  <si>
    <t>Accidents sur le lieu de travail selon l'arrondissement administratif de la victime : distribution distribution selon le genre - 2019</t>
  </si>
  <si>
    <t>Accidents sur le lieu de travail selon l'arrondissement administratif de la victime : distribution selon la catégorie d'âge - 2019</t>
  </si>
  <si>
    <t>Accidents sur le lieu de travail selon l'arrondissement administratif de la victime : distribution selon la durée de l’incapacité temporaire - 2019</t>
  </si>
  <si>
    <t>Accidents sur le lieu de travail selon l'arrondissement administratif du lieu de l'accident : évolution 2015-2019</t>
  </si>
  <si>
    <t>Accidents sur le lieu de travail selon l'arrondissement administratif du lieu de l'accident : distribution distribution selon le genre - 2019</t>
  </si>
  <si>
    <t>Accidents sur le lieu de travail selon l'arrondissement administratif du lieu de l'accident : distribution selon la catégorie d'âge - hommes et femmes - 2019</t>
  </si>
  <si>
    <t>Accidents sur le lieu de travail selon l'arrondissement administratif du lieu de l'accident : distribution selon la catégorie d'âge - femmes - 2019</t>
  </si>
  <si>
    <t>Accidents sur le lieu de travail selon l'arrondissement administratif du lieu de l'accident : distribution selon la catégorie d'âge - hommes - 2019</t>
  </si>
  <si>
    <t>Accidents sur le lieu de travail selon l'arrondissement administratif du lieu de l'accident : distribution selon la durée de l’incapacité temporaire - 2019</t>
  </si>
  <si>
    <t>15.1.1. Accidents sur le lieu de travail selon l'arrondissement administratif de la victime :  évolution 2015 - 2019</t>
  </si>
  <si>
    <t>15.1.2. Accidents sur le lieu de travail selon l'arrondissement administratif de la victime : distribution distribution selon le genre - 2019</t>
  </si>
  <si>
    <t>15.1.3. Accidents sur le lieu de travail selon l'arrondissement administratif de la victime : distribution selon la catégorie d'âge - 2019</t>
  </si>
  <si>
    <t>15.1.4.  Accidents sur le lieu de travail selon l'arrondissement administratif de la victime : distribution selon la durée de l’incapacité temporaire - 2019</t>
  </si>
  <si>
    <t>15.2.1. Accidents sur le lieu de travail selon l'arrondissement administratif du lieu de l'accident : évolution 2015 - 2019</t>
  </si>
  <si>
    <t>15.2.2. Accidents sur le lieu de travail selon l'arrondissement administratif du lieu de l'accident : distribution distribution selon le genre - 2019</t>
  </si>
  <si>
    <t>15.2.3.  Accidents sur le lieu de travail selon l'arrondissement administratif du lieu de l'accident : distribution selon la catégorie d'âge - 2019 - hommes et femmes</t>
  </si>
  <si>
    <t>15.2.3.1.  Accidents sur le lieu de travail selon l'arrondissement administratif du lieu de l'accident : distribution selon la catégorie d'âge - 2019- femmes</t>
  </si>
  <si>
    <t>15.2.3.2.  Accidents sur le lieu de travail selon l'arrondissement administratif du lieu de l'accident : distribution selon la catégorie d'âge - 2019 - hommes</t>
  </si>
  <si>
    <t>15.2.4. Accidents sur le lieu de travail selon l'arrondissement administratif du lieu de l'accident : distribution selon la durée de l’incapacité temporaire - 2019</t>
  </si>
  <si>
    <t>28 Tournai-Mouscron</t>
  </si>
  <si>
    <t>25 La Louvière</t>
  </si>
  <si>
    <t>44 Mouscron</t>
  </si>
  <si>
    <t>BE327 Arr. Tournai-Mouscron</t>
  </si>
  <si>
    <t>BE329 Arr. La Louvière</t>
  </si>
  <si>
    <t>Inconnus 1</t>
  </si>
  <si>
    <t>inconnus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</si>
</sst>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lightUp">
        <bgColor theme="0"/>
      </patternFill>
    </fill>
    <fill>
      <patternFill patternType="lightDown">
        <bgColor theme="0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4" fillId="5" borderId="3" xfId="1" applyFont="1" applyFill="1" applyBorder="1" applyAlignment="1">
      <alignment vertical="center"/>
    </xf>
    <xf numFmtId="0" fontId="5" fillId="5" borderId="4" xfId="1" applyFont="1" applyFill="1" applyBorder="1" applyAlignment="1">
      <alignment vertical="center"/>
    </xf>
    <xf numFmtId="0" fontId="4" fillId="5" borderId="5" xfId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6" fillId="5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3" fontId="7" fillId="5" borderId="9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164" fontId="7" fillId="5" borderId="14" xfId="0" applyNumberFormat="1" applyFont="1" applyFill="1" applyBorder="1" applyAlignment="1">
      <alignment horizontal="center" vertical="center"/>
    </xf>
    <xf numFmtId="3" fontId="6" fillId="5" borderId="11" xfId="0" applyNumberFormat="1" applyFont="1" applyFill="1" applyBorder="1" applyAlignment="1">
      <alignment horizontal="center" vertical="center"/>
    </xf>
    <xf numFmtId="9" fontId="6" fillId="5" borderId="1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3" fontId="7" fillId="5" borderId="15" xfId="0" applyNumberFormat="1" applyFont="1" applyFill="1" applyBorder="1" applyAlignment="1">
      <alignment horizontal="center" vertical="center"/>
    </xf>
    <xf numFmtId="3" fontId="6" fillId="5" borderId="16" xfId="0" applyNumberFormat="1" applyFont="1" applyFill="1" applyBorder="1" applyAlignment="1">
      <alignment horizontal="center" vertical="center"/>
    </xf>
    <xf numFmtId="9" fontId="0" fillId="2" borderId="0" xfId="0" applyNumberFormat="1" applyFont="1" applyFill="1"/>
    <xf numFmtId="9" fontId="7" fillId="5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64" fontId="7" fillId="8" borderId="4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3" fontId="13" fillId="2" borderId="0" xfId="0" applyNumberFormat="1" applyFont="1" applyFill="1"/>
    <xf numFmtId="0" fontId="14" fillId="2" borderId="0" xfId="0" applyFont="1" applyFill="1"/>
    <xf numFmtId="3" fontId="14" fillId="2" borderId="0" xfId="0" applyNumberFormat="1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9/Data/jaarrapport%202019%20hoofdstuk%2015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01 Anvers</v>
          </cell>
        </row>
        <row r="420">
          <cell r="A420" t="str">
            <v>Inconnus 1</v>
          </cell>
          <cell r="B420">
            <v>7</v>
          </cell>
          <cell r="C420">
            <v>2.9288702928870292</v>
          </cell>
          <cell r="D420">
            <v>1302</v>
          </cell>
          <cell r="E420">
            <v>20.902231497832716</v>
          </cell>
          <cell r="F420">
            <v>2424</v>
          </cell>
          <cell r="G420">
            <v>26.191247974068073</v>
          </cell>
          <cell r="H420">
            <v>2800</v>
          </cell>
          <cell r="I420">
            <v>28.732683427398666</v>
          </cell>
          <cell r="J420">
            <v>3075</v>
          </cell>
          <cell r="K420">
            <v>31.342370808276428</v>
          </cell>
          <cell r="L420">
            <v>400</v>
          </cell>
          <cell r="M420">
            <v>28.860028860028862</v>
          </cell>
          <cell r="N420">
            <v>10008</v>
          </cell>
          <cell r="O420">
            <v>27.29578617209873</v>
          </cell>
        </row>
        <row r="421">
          <cell r="A421" t="str">
            <v>14 Etranger</v>
          </cell>
          <cell r="B421">
            <v>0</v>
          </cell>
          <cell r="C421">
            <v>0</v>
          </cell>
          <cell r="D421">
            <v>17</v>
          </cell>
          <cell r="E421">
            <v>0.27291700112377587</v>
          </cell>
          <cell r="F421">
            <v>13</v>
          </cell>
          <cell r="G421">
            <v>0.14046461372231228</v>
          </cell>
          <cell r="H421">
            <v>14</v>
          </cell>
          <cell r="I421">
            <v>0.14366341713699332</v>
          </cell>
          <cell r="J421">
            <v>12</v>
          </cell>
          <cell r="K421">
            <v>0.12231169095912751</v>
          </cell>
          <cell r="L421">
            <v>4</v>
          </cell>
          <cell r="M421">
            <v>0.28860028860028858</v>
          </cell>
          <cell r="N421">
            <v>60</v>
          </cell>
          <cell r="O421">
            <v>0.16364380199099959</v>
          </cell>
        </row>
        <row r="422">
          <cell r="A422" t="str">
            <v>BE100 Arr. de Bruxelles-Capitale / Arr. van Brussel-Hoofdstad</v>
          </cell>
          <cell r="B422">
            <v>30</v>
          </cell>
          <cell r="C422">
            <v>12.552301255230125</v>
          </cell>
          <cell r="D422">
            <v>920</v>
          </cell>
          <cell r="E422">
            <v>14.769625943169048</v>
          </cell>
          <cell r="F422">
            <v>1247</v>
          </cell>
          <cell r="G422">
            <v>13.473797947055646</v>
          </cell>
          <cell r="H422">
            <v>1119</v>
          </cell>
          <cell r="I422">
            <v>11.482811698306824</v>
          </cell>
          <cell r="J422">
            <v>905</v>
          </cell>
          <cell r="K422">
            <v>9.2243400265008653</v>
          </cell>
          <cell r="L422">
            <v>147</v>
          </cell>
          <cell r="M422">
            <v>10.606060606060606</v>
          </cell>
          <cell r="N422">
            <v>4368</v>
          </cell>
          <cell r="O422">
            <v>11.913268784944771</v>
          </cell>
        </row>
        <row r="423">
          <cell r="A423" t="str">
            <v>BE211 Arr. Antwerpen</v>
          </cell>
          <cell r="B423">
            <v>14</v>
          </cell>
          <cell r="C423">
            <v>5.8577405857740583</v>
          </cell>
          <cell r="D423">
            <v>469</v>
          </cell>
          <cell r="E423">
            <v>7.5292984427676997</v>
          </cell>
          <cell r="F423">
            <v>569</v>
          </cell>
          <cell r="G423">
            <v>6.1480280929227442</v>
          </cell>
          <cell r="H423">
            <v>559</v>
          </cell>
          <cell r="I423">
            <v>5.7362750128270905</v>
          </cell>
          <cell r="J423">
            <v>528</v>
          </cell>
          <cell r="K423">
            <v>5.3817144022016103</v>
          </cell>
          <cell r="L423">
            <v>97</v>
          </cell>
          <cell r="M423">
            <v>6.9985569985569986</v>
          </cell>
          <cell r="N423">
            <v>2236</v>
          </cell>
          <cell r="O423">
            <v>6.0984590208645848</v>
          </cell>
        </row>
        <row r="424">
          <cell r="A424" t="str">
            <v>BE212 Arr. Mechelen</v>
          </cell>
          <cell r="B424">
            <v>4</v>
          </cell>
          <cell r="C424">
            <v>1.6736401673640164</v>
          </cell>
          <cell r="D424">
            <v>95</v>
          </cell>
          <cell r="E424">
            <v>1.5251244180446297</v>
          </cell>
          <cell r="F424">
            <v>122</v>
          </cell>
          <cell r="G424">
            <v>1.3182063749324693</v>
          </cell>
          <cell r="H424">
            <v>135</v>
          </cell>
          <cell r="I424">
            <v>1.3853258081067217</v>
          </cell>
          <cell r="J424">
            <v>130</v>
          </cell>
          <cell r="K424">
            <v>1.3250433187238815</v>
          </cell>
          <cell r="L424">
            <v>19</v>
          </cell>
          <cell r="M424">
            <v>1.3708513708513705</v>
          </cell>
          <cell r="N424">
            <v>505</v>
          </cell>
          <cell r="O424">
            <v>1.3773353334242466</v>
          </cell>
        </row>
        <row r="425">
          <cell r="A425" t="str">
            <v xml:space="preserve">BE213 Arr. Turnhout </v>
          </cell>
          <cell r="B425">
            <v>7</v>
          </cell>
          <cell r="C425">
            <v>2.9288702928870292</v>
          </cell>
          <cell r="D425">
            <v>123</v>
          </cell>
          <cell r="E425">
            <v>1.9746347728367315</v>
          </cell>
          <cell r="F425">
            <v>185</v>
          </cell>
          <cell r="G425">
            <v>1.9989195029713667</v>
          </cell>
          <cell r="H425">
            <v>167</v>
          </cell>
          <cell r="I425">
            <v>1.7136993329912777</v>
          </cell>
          <cell r="J425">
            <v>181</v>
          </cell>
          <cell r="K425">
            <v>1.8448680053001736</v>
          </cell>
          <cell r="L425">
            <v>19</v>
          </cell>
          <cell r="M425">
            <v>1.3708513708513705</v>
          </cell>
          <cell r="N425">
            <v>682</v>
          </cell>
          <cell r="O425">
            <v>1.8600845492976952</v>
          </cell>
        </row>
        <row r="426">
          <cell r="A426" t="str">
            <v xml:space="preserve">BE221 Arr. Hasselt </v>
          </cell>
          <cell r="B426">
            <v>5</v>
          </cell>
          <cell r="C426">
            <v>2.0920502092050208</v>
          </cell>
          <cell r="D426">
            <v>143</v>
          </cell>
          <cell r="E426">
            <v>2.2957135976882324</v>
          </cell>
          <cell r="F426">
            <v>189</v>
          </cell>
          <cell r="G426">
            <v>2.0421393841166937</v>
          </cell>
          <cell r="H426">
            <v>250</v>
          </cell>
          <cell r="I426">
            <v>2.5654181631605955</v>
          </cell>
          <cell r="J426">
            <v>234</v>
          </cell>
          <cell r="K426">
            <v>2.3850779737029861</v>
          </cell>
          <cell r="L426">
            <v>39</v>
          </cell>
          <cell r="M426">
            <v>2.8138528138528134</v>
          </cell>
          <cell r="N426">
            <v>860</v>
          </cell>
          <cell r="O426">
            <v>2.3455611618709944</v>
          </cell>
        </row>
        <row r="427">
          <cell r="A427" t="str">
            <v xml:space="preserve">BE222 Arr. Maaseik </v>
          </cell>
          <cell r="B427">
            <v>4</v>
          </cell>
          <cell r="C427">
            <v>1.6736401673640164</v>
          </cell>
          <cell r="D427">
            <v>39</v>
          </cell>
          <cell r="E427">
            <v>0.62610370846042707</v>
          </cell>
          <cell r="F427">
            <v>69</v>
          </cell>
          <cell r="G427">
            <v>0.74554294975688817</v>
          </cell>
          <cell r="H427">
            <v>71</v>
          </cell>
          <cell r="I427">
            <v>0.7285787583376091</v>
          </cell>
          <cell r="J427">
            <v>86</v>
          </cell>
          <cell r="K427">
            <v>0.8765671185404138</v>
          </cell>
          <cell r="L427">
            <v>9</v>
          </cell>
          <cell r="M427">
            <v>0.64935064935064934</v>
          </cell>
          <cell r="N427">
            <v>278</v>
          </cell>
          <cell r="O427">
            <v>0.75821628255829809</v>
          </cell>
        </row>
        <row r="428">
          <cell r="A428" t="str">
            <v xml:space="preserve">BE223 Arr. Tongeren </v>
          </cell>
          <cell r="B428">
            <v>3</v>
          </cell>
          <cell r="C428">
            <v>1.2552301255230125</v>
          </cell>
          <cell r="D428">
            <v>34</v>
          </cell>
          <cell r="E428">
            <v>0.54583400224755174</v>
          </cell>
          <cell r="F428">
            <v>60</v>
          </cell>
          <cell r="G428">
            <v>0.64829821717990266</v>
          </cell>
          <cell r="H428">
            <v>57</v>
          </cell>
          <cell r="I428">
            <v>0.58491534120061572</v>
          </cell>
          <cell r="J428">
            <v>76</v>
          </cell>
          <cell r="K428">
            <v>0.7746407094078076</v>
          </cell>
          <cell r="L428">
            <v>13</v>
          </cell>
          <cell r="M428">
            <v>0.93795093795093787</v>
          </cell>
          <cell r="N428">
            <v>243</v>
          </cell>
          <cell r="O428">
            <v>0.66275739806354839</v>
          </cell>
        </row>
        <row r="429">
          <cell r="A429" t="str">
            <v xml:space="preserve">BE231 Arr. Aalst </v>
          </cell>
          <cell r="B429">
            <v>6</v>
          </cell>
          <cell r="C429">
            <v>2.510460251046025</v>
          </cell>
          <cell r="D429">
            <v>85</v>
          </cell>
          <cell r="E429">
            <v>1.3645850056188795</v>
          </cell>
          <cell r="F429">
            <v>104</v>
          </cell>
          <cell r="G429">
            <v>1.1237169097784983</v>
          </cell>
          <cell r="H429">
            <v>144</v>
          </cell>
          <cell r="I429">
            <v>1.4776808619805026</v>
          </cell>
          <cell r="J429">
            <v>133</v>
          </cell>
          <cell r="K429">
            <v>1.3556212414636633</v>
          </cell>
          <cell r="L429">
            <v>16</v>
          </cell>
          <cell r="M429">
            <v>1.1544011544011543</v>
          </cell>
          <cell r="N429">
            <v>488</v>
          </cell>
          <cell r="O429">
            <v>1.3309695895267968</v>
          </cell>
        </row>
        <row r="430">
          <cell r="A430" t="str">
            <v xml:space="preserve">BE232 Arr. Dendermonde </v>
          </cell>
          <cell r="B430">
            <v>0</v>
          </cell>
          <cell r="C430">
            <v>0</v>
          </cell>
          <cell r="D430">
            <v>37</v>
          </cell>
          <cell r="E430">
            <v>0.59399582597527689</v>
          </cell>
          <cell r="F430">
            <v>50</v>
          </cell>
          <cell r="G430">
            <v>0.5402485143165856</v>
          </cell>
          <cell r="H430">
            <v>61</v>
          </cell>
          <cell r="I430">
            <v>0.62596203181118526</v>
          </cell>
          <cell r="J430">
            <v>78</v>
          </cell>
          <cell r="K430">
            <v>0.79502599123432882</v>
          </cell>
          <cell r="L430">
            <v>10</v>
          </cell>
          <cell r="M430">
            <v>0.72150072150072153</v>
          </cell>
          <cell r="N430">
            <v>236</v>
          </cell>
          <cell r="O430">
            <v>0.64366562116459836</v>
          </cell>
        </row>
        <row r="431">
          <cell r="A431" t="str">
            <v>BE233 Arr. Eeklo</v>
          </cell>
          <cell r="B431">
            <v>1</v>
          </cell>
          <cell r="C431">
            <v>0.41841004184100411</v>
          </cell>
          <cell r="D431">
            <v>15</v>
          </cell>
          <cell r="E431">
            <v>0.24080911863862578</v>
          </cell>
          <cell r="F431">
            <v>29</v>
          </cell>
          <cell r="G431">
            <v>0.31334413830361968</v>
          </cell>
          <cell r="H431">
            <v>20</v>
          </cell>
          <cell r="I431">
            <v>0.2052334530528476</v>
          </cell>
          <cell r="J431">
            <v>23</v>
          </cell>
          <cell r="K431">
            <v>0.23443074100499436</v>
          </cell>
          <cell r="L431">
            <v>0</v>
          </cell>
          <cell r="M431">
            <v>0</v>
          </cell>
          <cell r="N431">
            <v>88</v>
          </cell>
          <cell r="O431">
            <v>0.24001090958679941</v>
          </cell>
        </row>
        <row r="432">
          <cell r="A432" t="str">
            <v>BE234 Arr. Gent</v>
          </cell>
          <cell r="B432">
            <v>8</v>
          </cell>
          <cell r="C432">
            <v>3.3472803347280329</v>
          </cell>
          <cell r="D432">
            <v>323</v>
          </cell>
          <cell r="E432">
            <v>5.1854230213517418</v>
          </cell>
          <cell r="F432">
            <v>391</v>
          </cell>
          <cell r="G432">
            <v>4.2247433819557001</v>
          </cell>
          <cell r="H432">
            <v>363</v>
          </cell>
          <cell r="I432">
            <v>3.7249871729091835</v>
          </cell>
          <cell r="J432">
            <v>429</v>
          </cell>
          <cell r="K432">
            <v>4.3726429517888086</v>
          </cell>
          <cell r="L432">
            <v>70</v>
          </cell>
          <cell r="M432">
            <v>5.0505050505050502</v>
          </cell>
          <cell r="N432">
            <v>1584</v>
          </cell>
          <cell r="O432">
            <v>4.3201963725623891</v>
          </cell>
        </row>
        <row r="433">
          <cell r="A433" t="str">
            <v>BE235 Arr. Oudenaarde</v>
          </cell>
          <cell r="B433">
            <v>1</v>
          </cell>
          <cell r="C433">
            <v>0.41841004184100411</v>
          </cell>
          <cell r="D433">
            <v>18</v>
          </cell>
          <cell r="E433">
            <v>0.28897094236635096</v>
          </cell>
          <cell r="F433">
            <v>29</v>
          </cell>
          <cell r="G433">
            <v>0.31334413830361968</v>
          </cell>
          <cell r="H433">
            <v>33</v>
          </cell>
          <cell r="I433">
            <v>0.33863519753719856</v>
          </cell>
          <cell r="J433">
            <v>43</v>
          </cell>
          <cell r="K433">
            <v>0.4382835592702069</v>
          </cell>
          <cell r="L433">
            <v>3</v>
          </cell>
          <cell r="M433">
            <v>0.21645021645021642</v>
          </cell>
          <cell r="N433">
            <v>127</v>
          </cell>
          <cell r="O433">
            <v>0.34637938088094911</v>
          </cell>
        </row>
        <row r="434">
          <cell r="A434" t="str">
            <v>BE236 Arr. Sint-Niklaas</v>
          </cell>
          <cell r="B434">
            <v>6</v>
          </cell>
          <cell r="C434">
            <v>2.510460251046025</v>
          </cell>
          <cell r="D434">
            <v>69</v>
          </cell>
          <cell r="E434">
            <v>1.1077219457376786</v>
          </cell>
          <cell r="F434">
            <v>113</v>
          </cell>
          <cell r="G434">
            <v>1.2209616423554834</v>
          </cell>
          <cell r="H434">
            <v>98</v>
          </cell>
          <cell r="I434">
            <v>1.0056439199589533</v>
          </cell>
          <cell r="J434">
            <v>119</v>
          </cell>
          <cell r="K434">
            <v>1.2129242686780146</v>
          </cell>
          <cell r="L434">
            <v>16</v>
          </cell>
          <cell r="M434">
            <v>1.1544011544011543</v>
          </cell>
          <cell r="N434">
            <v>421</v>
          </cell>
          <cell r="O434">
            <v>1.1482340106368472</v>
          </cell>
        </row>
        <row r="435">
          <cell r="A435" t="str">
            <v>BE241 Arr. Halle-Vilvoorde</v>
          </cell>
          <cell r="B435">
            <v>7</v>
          </cell>
          <cell r="C435">
            <v>2.9288702928870292</v>
          </cell>
          <cell r="D435">
            <v>119</v>
          </cell>
          <cell r="E435">
            <v>1.9104190078664312</v>
          </cell>
          <cell r="F435">
            <v>191</v>
          </cell>
          <cell r="G435">
            <v>2.0637493246893572</v>
          </cell>
          <cell r="H435">
            <v>218</v>
          </cell>
          <cell r="I435">
            <v>2.2370446382760392</v>
          </cell>
          <cell r="J435">
            <v>216</v>
          </cell>
          <cell r="K435">
            <v>2.2016104372642955</v>
          </cell>
          <cell r="L435">
            <v>28</v>
          </cell>
          <cell r="M435">
            <v>2.0202020202020203</v>
          </cell>
          <cell r="N435">
            <v>779</v>
          </cell>
          <cell r="O435">
            <v>2.1246420291831445</v>
          </cell>
        </row>
        <row r="436">
          <cell r="A436" t="str">
            <v>BE242 Arr. Leuven</v>
          </cell>
          <cell r="B436">
            <v>6</v>
          </cell>
          <cell r="C436">
            <v>2.510460251046025</v>
          </cell>
          <cell r="D436">
            <v>107</v>
          </cell>
          <cell r="E436">
            <v>1.7177717129555305</v>
          </cell>
          <cell r="F436">
            <v>173</v>
          </cell>
          <cell r="G436">
            <v>1.8692598595353862</v>
          </cell>
          <cell r="H436">
            <v>197</v>
          </cell>
          <cell r="I436">
            <v>2.0215495125705489</v>
          </cell>
          <cell r="J436">
            <v>193</v>
          </cell>
          <cell r="K436">
            <v>1.9671796962593007</v>
          </cell>
          <cell r="L436">
            <v>28</v>
          </cell>
          <cell r="M436">
            <v>2.0202020202020203</v>
          </cell>
          <cell r="N436">
            <v>704</v>
          </cell>
          <cell r="O436">
            <v>1.9200872766943953</v>
          </cell>
        </row>
        <row r="437">
          <cell r="A437" t="str">
            <v>BE251 Arr. Brugge</v>
          </cell>
          <cell r="B437">
            <v>9</v>
          </cell>
          <cell r="C437">
            <v>3.7656903765690379</v>
          </cell>
          <cell r="D437">
            <v>152</v>
          </cell>
          <cell r="E437">
            <v>2.4401990688714079</v>
          </cell>
          <cell r="F437">
            <v>177</v>
          </cell>
          <cell r="G437">
            <v>1.9124797406807132</v>
          </cell>
          <cell r="H437">
            <v>182</v>
          </cell>
          <cell r="I437">
            <v>1.8676244227809133</v>
          </cell>
          <cell r="J437">
            <v>207</v>
          </cell>
          <cell r="K437">
            <v>2.1098766690449495</v>
          </cell>
          <cell r="L437">
            <v>30</v>
          </cell>
          <cell r="M437">
            <v>2.1645021645021645</v>
          </cell>
          <cell r="N437">
            <v>757</v>
          </cell>
          <cell r="O437">
            <v>2.0646393017864448</v>
          </cell>
        </row>
        <row r="438">
          <cell r="A438" t="str">
            <v>BE252 Arr. Diksmuide</v>
          </cell>
          <cell r="B438">
            <v>2</v>
          </cell>
          <cell r="C438">
            <v>0.83682008368200822</v>
          </cell>
          <cell r="D438">
            <v>9</v>
          </cell>
          <cell r="E438">
            <v>0.14448547118317548</v>
          </cell>
          <cell r="F438">
            <v>23</v>
          </cell>
          <cell r="G438">
            <v>0.24851431658562936</v>
          </cell>
          <cell r="H438">
            <v>6</v>
          </cell>
          <cell r="I438">
            <v>6.1570035915854283E-2</v>
          </cell>
          <cell r="J438">
            <v>21</v>
          </cell>
          <cell r="K438">
            <v>0.21404545917847315</v>
          </cell>
          <cell r="L438">
            <v>2</v>
          </cell>
          <cell r="M438">
            <v>0.14430014430014429</v>
          </cell>
          <cell r="N438">
            <v>63</v>
          </cell>
          <cell r="O438">
            <v>0.17182599209054955</v>
          </cell>
        </row>
        <row r="439">
          <cell r="A439" t="str">
            <v>BE253 Arr. Ieper</v>
          </cell>
          <cell r="B439">
            <v>4</v>
          </cell>
          <cell r="C439">
            <v>1.6736401673640164</v>
          </cell>
          <cell r="D439">
            <v>32</v>
          </cell>
          <cell r="E439">
            <v>0.51372611976240168</v>
          </cell>
          <cell r="F439">
            <v>47</v>
          </cell>
          <cell r="G439">
            <v>0.50783360345759043</v>
          </cell>
          <cell r="H439">
            <v>31</v>
          </cell>
          <cell r="I439">
            <v>0.31811185223191379</v>
          </cell>
          <cell r="J439">
            <v>37</v>
          </cell>
          <cell r="K439">
            <v>0.37712771379064314</v>
          </cell>
          <cell r="L439">
            <v>2</v>
          </cell>
          <cell r="M439">
            <v>0.14430014430014429</v>
          </cell>
          <cell r="N439">
            <v>153</v>
          </cell>
          <cell r="O439">
            <v>0.41729169507704905</v>
          </cell>
        </row>
        <row r="440">
          <cell r="A440" t="str">
            <v>BE254 Arr. Kortrijk</v>
          </cell>
          <cell r="B440">
            <v>5</v>
          </cell>
          <cell r="C440">
            <v>2.0920502092050208</v>
          </cell>
          <cell r="D440">
            <v>90</v>
          </cell>
          <cell r="E440">
            <v>1.4448547118317547</v>
          </cell>
          <cell r="F440">
            <v>90</v>
          </cell>
          <cell r="G440">
            <v>0.97244732576985426</v>
          </cell>
          <cell r="H440">
            <v>112</v>
          </cell>
          <cell r="I440">
            <v>1.1493073370959466</v>
          </cell>
          <cell r="J440">
            <v>127</v>
          </cell>
          <cell r="K440">
            <v>1.2944653959840995</v>
          </cell>
          <cell r="L440">
            <v>16</v>
          </cell>
          <cell r="M440">
            <v>1.1544011544011543</v>
          </cell>
          <cell r="N440">
            <v>440</v>
          </cell>
          <cell r="O440">
            <v>1.200054547933997</v>
          </cell>
        </row>
        <row r="441">
          <cell r="A441" t="str">
            <v>BE255 Arr. Oostende</v>
          </cell>
          <cell r="B441">
            <v>13</v>
          </cell>
          <cell r="C441">
            <v>5.439330543933055</v>
          </cell>
          <cell r="D441">
            <v>106</v>
          </cell>
          <cell r="E441">
            <v>1.7017177717129557</v>
          </cell>
          <cell r="F441">
            <v>92</v>
          </cell>
          <cell r="G441">
            <v>0.99405726634251745</v>
          </cell>
          <cell r="H441">
            <v>88</v>
          </cell>
          <cell r="I441">
            <v>0.90302719343252957</v>
          </cell>
          <cell r="J441">
            <v>103</v>
          </cell>
          <cell r="K441">
            <v>1.0498420140658444</v>
          </cell>
          <cell r="L441">
            <v>11</v>
          </cell>
          <cell r="M441">
            <v>0.79365079365079372</v>
          </cell>
          <cell r="N441">
            <v>413</v>
          </cell>
          <cell r="O441">
            <v>1.1264148370380473</v>
          </cell>
        </row>
        <row r="442">
          <cell r="A442" t="str">
            <v>BE256 Arr. Roeselare</v>
          </cell>
          <cell r="B442">
            <v>2</v>
          </cell>
          <cell r="C442">
            <v>0.83682008368200822</v>
          </cell>
          <cell r="D442">
            <v>58</v>
          </cell>
          <cell r="E442">
            <v>0.93112859206935317</v>
          </cell>
          <cell r="F442">
            <v>40</v>
          </cell>
          <cell r="G442">
            <v>0.43219881145326849</v>
          </cell>
          <cell r="H442">
            <v>65</v>
          </cell>
          <cell r="I442">
            <v>0.66700872242175469</v>
          </cell>
          <cell r="J442">
            <v>58</v>
          </cell>
          <cell r="K442">
            <v>0.59117317296911631</v>
          </cell>
          <cell r="L442">
            <v>9</v>
          </cell>
          <cell r="M442">
            <v>0.64935064935064934</v>
          </cell>
          <cell r="N442">
            <v>232</v>
          </cell>
          <cell r="O442">
            <v>0.63275603436519834</v>
          </cell>
        </row>
        <row r="443">
          <cell r="A443" t="str">
            <v>BE257 Arr. Tielt</v>
          </cell>
          <cell r="B443">
            <v>2</v>
          </cell>
          <cell r="C443">
            <v>0.83682008368200822</v>
          </cell>
          <cell r="D443">
            <v>16</v>
          </cell>
          <cell r="E443">
            <v>0.25686305988120084</v>
          </cell>
          <cell r="F443">
            <v>12</v>
          </cell>
          <cell r="G443">
            <v>0.12965964343598055</v>
          </cell>
          <cell r="H443">
            <v>24</v>
          </cell>
          <cell r="I443">
            <v>0.24628014366341713</v>
          </cell>
          <cell r="J443">
            <v>24</v>
          </cell>
          <cell r="K443">
            <v>0.24462338191825503</v>
          </cell>
          <cell r="L443">
            <v>3</v>
          </cell>
          <cell r="M443">
            <v>0.21645021645021642</v>
          </cell>
          <cell r="N443">
            <v>81</v>
          </cell>
          <cell r="O443">
            <v>0.22091913268784943</v>
          </cell>
        </row>
        <row r="444">
          <cell r="A444" t="str">
            <v>BE258 Arr. Veurne</v>
          </cell>
          <cell r="B444">
            <v>2</v>
          </cell>
          <cell r="C444">
            <v>0.83682008368200822</v>
          </cell>
          <cell r="D444">
            <v>34</v>
          </cell>
          <cell r="E444">
            <v>0.54583400224755174</v>
          </cell>
          <cell r="F444">
            <v>44</v>
          </cell>
          <cell r="G444">
            <v>0.47541869259859532</v>
          </cell>
          <cell r="H444">
            <v>40</v>
          </cell>
          <cell r="I444">
            <v>0.4104669061056952</v>
          </cell>
          <cell r="J444">
            <v>48</v>
          </cell>
          <cell r="K444">
            <v>0.48924676383651006</v>
          </cell>
          <cell r="L444">
            <v>10</v>
          </cell>
          <cell r="M444">
            <v>0.72150072150072153</v>
          </cell>
          <cell r="N444">
            <v>178</v>
          </cell>
          <cell r="O444">
            <v>0.48547661257329883</v>
          </cell>
        </row>
        <row r="445">
          <cell r="A445" t="str">
            <v>BE310 Arr. Nivelles</v>
          </cell>
          <cell r="B445">
            <v>3</v>
          </cell>
          <cell r="C445">
            <v>1.2552301255230125</v>
          </cell>
          <cell r="D445">
            <v>109</v>
          </cell>
          <cell r="E445">
            <v>1.7498795954406807</v>
          </cell>
          <cell r="F445">
            <v>208</v>
          </cell>
          <cell r="G445">
            <v>2.2474338195569965</v>
          </cell>
          <cell r="H445">
            <v>174</v>
          </cell>
          <cell r="I445">
            <v>1.7855310415597743</v>
          </cell>
          <cell r="J445">
            <v>167</v>
          </cell>
          <cell r="K445">
            <v>1.7021710325145247</v>
          </cell>
          <cell r="L445">
            <v>14</v>
          </cell>
          <cell r="M445">
            <v>1.0101010101010102</v>
          </cell>
          <cell r="N445">
            <v>675</v>
          </cell>
          <cell r="O445">
            <v>1.8409927723987454</v>
          </cell>
        </row>
        <row r="446">
          <cell r="A446" t="str">
            <v>BE321 Arr. Ath</v>
          </cell>
          <cell r="B446">
            <v>3</v>
          </cell>
          <cell r="C446">
            <v>1.2552301255230125</v>
          </cell>
          <cell r="D446">
            <v>31</v>
          </cell>
          <cell r="E446">
            <v>0.49767217851982665</v>
          </cell>
          <cell r="F446">
            <v>61</v>
          </cell>
          <cell r="G446">
            <v>0.65910318746623464</v>
          </cell>
          <cell r="H446">
            <v>63</v>
          </cell>
          <cell r="I446">
            <v>0.64648537711647014</v>
          </cell>
          <cell r="J446">
            <v>60</v>
          </cell>
          <cell r="K446">
            <v>0.61155845479563764</v>
          </cell>
          <cell r="L446">
            <v>8</v>
          </cell>
          <cell r="M446">
            <v>0.57720057720057716</v>
          </cell>
          <cell r="N446">
            <v>226</v>
          </cell>
          <cell r="O446">
            <v>0.61639165416609842</v>
          </cell>
        </row>
        <row r="447">
          <cell r="A447" t="str">
            <v>BE322 Arr. Charleroi</v>
          </cell>
          <cell r="B447">
            <v>9</v>
          </cell>
          <cell r="C447">
            <v>3.7656903765690379</v>
          </cell>
          <cell r="D447">
            <v>254</v>
          </cell>
          <cell r="E447">
            <v>4.0777010756140628</v>
          </cell>
          <cell r="F447">
            <v>427</v>
          </cell>
          <cell r="G447">
            <v>4.6137223122636417</v>
          </cell>
          <cell r="H447">
            <v>433</v>
          </cell>
          <cell r="I447">
            <v>4.4433042585941509</v>
          </cell>
          <cell r="J447">
            <v>424</v>
          </cell>
          <cell r="K447">
            <v>4.3216797472225048</v>
          </cell>
          <cell r="L447">
            <v>52</v>
          </cell>
          <cell r="M447">
            <v>3.7518037518037515</v>
          </cell>
          <cell r="N447">
            <v>1599</v>
          </cell>
          <cell r="O447">
            <v>4.3611073230601392</v>
          </cell>
        </row>
        <row r="448">
          <cell r="A448" t="str">
            <v>BE323 Arr. Mons</v>
          </cell>
          <cell r="B448">
            <v>11</v>
          </cell>
          <cell r="C448">
            <v>4.6025104602510458</v>
          </cell>
          <cell r="D448">
            <v>215</v>
          </cell>
          <cell r="E448">
            <v>3.451597367153636</v>
          </cell>
          <cell r="F448">
            <v>258</v>
          </cell>
          <cell r="G448">
            <v>2.7876823338735819</v>
          </cell>
          <cell r="H448">
            <v>271</v>
          </cell>
          <cell r="I448">
            <v>2.7809132888660848</v>
          </cell>
          <cell r="J448">
            <v>213</v>
          </cell>
          <cell r="K448">
            <v>2.1710325145245135</v>
          </cell>
          <cell r="L448">
            <v>17</v>
          </cell>
          <cell r="M448">
            <v>1.2265512265512266</v>
          </cell>
          <cell r="N448">
            <v>985</v>
          </cell>
          <cell r="O448">
            <v>2.6864857493522432</v>
          </cell>
        </row>
        <row r="449">
          <cell r="A449" t="str">
            <v>BE325 Arr. Soignies</v>
          </cell>
          <cell r="B449">
            <v>2</v>
          </cell>
          <cell r="C449">
            <v>0.83682008368200822</v>
          </cell>
          <cell r="D449">
            <v>29</v>
          </cell>
          <cell r="E449">
            <v>0.46556429603467658</v>
          </cell>
          <cell r="F449">
            <v>38</v>
          </cell>
          <cell r="G449">
            <v>0.41058887088060503</v>
          </cell>
          <cell r="H449">
            <v>45</v>
          </cell>
          <cell r="I449">
            <v>0.46177526936890717</v>
          </cell>
          <cell r="J449">
            <v>45</v>
          </cell>
          <cell r="K449">
            <v>0.45866884109672812</v>
          </cell>
          <cell r="L449">
            <v>3</v>
          </cell>
          <cell r="M449">
            <v>0.21645021645021642</v>
          </cell>
          <cell r="N449">
            <v>162</v>
          </cell>
          <cell r="O449">
            <v>0.44183826537569887</v>
          </cell>
        </row>
        <row r="450">
          <cell r="A450" t="str">
            <v>BE326 Arr. Thuin</v>
          </cell>
          <cell r="B450">
            <v>5</v>
          </cell>
          <cell r="C450">
            <v>2.0920502092050208</v>
          </cell>
          <cell r="D450">
            <v>54</v>
          </cell>
          <cell r="E450">
            <v>0.86691282709905282</v>
          </cell>
          <cell r="F450">
            <v>67</v>
          </cell>
          <cell r="G450">
            <v>0.72393300918422487</v>
          </cell>
          <cell r="H450">
            <v>73</v>
          </cell>
          <cell r="I450">
            <v>0.74910210364289365</v>
          </cell>
          <cell r="J450">
            <v>96</v>
          </cell>
          <cell r="K450">
            <v>0.97849352767302011</v>
          </cell>
          <cell r="L450">
            <v>6</v>
          </cell>
          <cell r="M450">
            <v>0.43290043290043284</v>
          </cell>
          <cell r="N450">
            <v>301</v>
          </cell>
          <cell r="O450">
            <v>0.82094640665484808</v>
          </cell>
        </row>
        <row r="451">
          <cell r="A451" t="str">
            <v>BE327 Arr. Tournai-Mouscron</v>
          </cell>
          <cell r="B451">
            <v>10</v>
          </cell>
          <cell r="C451">
            <v>4.1841004184100417</v>
          </cell>
          <cell r="D451">
            <v>83</v>
          </cell>
          <cell r="E451">
            <v>1.3324771231337293</v>
          </cell>
          <cell r="F451">
            <v>161</v>
          </cell>
          <cell r="G451">
            <v>1.7396002160994055</v>
          </cell>
          <cell r="H451">
            <v>171</v>
          </cell>
          <cell r="I451">
            <v>1.7547460236018473</v>
          </cell>
          <cell r="J451">
            <v>152</v>
          </cell>
          <cell r="K451">
            <v>1.5492814188156152</v>
          </cell>
          <cell r="L451">
            <v>16</v>
          </cell>
          <cell r="M451">
            <v>1.1544011544011543</v>
          </cell>
          <cell r="N451">
            <v>593</v>
          </cell>
          <cell r="O451">
            <v>1.6173462430110461</v>
          </cell>
        </row>
        <row r="452">
          <cell r="A452" t="str">
            <v>BE329 Arr. La Louvière</v>
          </cell>
          <cell r="B452">
            <v>1</v>
          </cell>
          <cell r="C452">
            <v>0.41841004184100411</v>
          </cell>
          <cell r="D452">
            <v>33</v>
          </cell>
          <cell r="E452">
            <v>0.52978006100497665</v>
          </cell>
          <cell r="F452">
            <v>36</v>
          </cell>
          <cell r="G452">
            <v>0.38897893030794167</v>
          </cell>
          <cell r="H452">
            <v>51</v>
          </cell>
          <cell r="I452">
            <v>0.52334530528476142</v>
          </cell>
          <cell r="J452">
            <v>39</v>
          </cell>
          <cell r="K452">
            <v>0.39751299561716441</v>
          </cell>
          <cell r="L452">
            <v>7</v>
          </cell>
          <cell r="M452">
            <v>0.50505050505050508</v>
          </cell>
          <cell r="N452">
            <v>167</v>
          </cell>
          <cell r="O452">
            <v>0.45547524887494878</v>
          </cell>
        </row>
        <row r="453">
          <cell r="A453" t="str">
            <v>BE331 Arr. Huy</v>
          </cell>
          <cell r="B453">
            <v>2</v>
          </cell>
          <cell r="C453">
            <v>0.83682008368200822</v>
          </cell>
          <cell r="D453">
            <v>43</v>
          </cell>
          <cell r="E453">
            <v>0.6903194734307273</v>
          </cell>
          <cell r="F453">
            <v>82</v>
          </cell>
          <cell r="G453">
            <v>0.8860075634792004</v>
          </cell>
          <cell r="H453">
            <v>84</v>
          </cell>
          <cell r="I453">
            <v>0.86198050282195993</v>
          </cell>
          <cell r="J453">
            <v>99</v>
          </cell>
          <cell r="K453">
            <v>1.009071450412802</v>
          </cell>
          <cell r="L453">
            <v>24</v>
          </cell>
          <cell r="M453">
            <v>1.7316017316017314</v>
          </cell>
          <cell r="N453">
            <v>334</v>
          </cell>
          <cell r="O453">
            <v>0.91095049774989756</v>
          </cell>
        </row>
        <row r="454">
          <cell r="A454" t="str">
            <v>BE332 Arr. Liège</v>
          </cell>
          <cell r="B454">
            <v>14</v>
          </cell>
          <cell r="C454">
            <v>5.8577405857740583</v>
          </cell>
          <cell r="D454">
            <v>446</v>
          </cell>
          <cell r="E454">
            <v>7.1600577941884724</v>
          </cell>
          <cell r="F454">
            <v>649</v>
          </cell>
          <cell r="G454">
            <v>7.0124257158292815</v>
          </cell>
          <cell r="H454">
            <v>691</v>
          </cell>
          <cell r="I454">
            <v>7.090815802975885</v>
          </cell>
          <cell r="J454">
            <v>575</v>
          </cell>
          <cell r="K454">
            <v>5.8607685251248594</v>
          </cell>
          <cell r="L454">
            <v>122</v>
          </cell>
          <cell r="M454">
            <v>8.8023088023088025</v>
          </cell>
          <cell r="N454">
            <v>2497</v>
          </cell>
          <cell r="O454">
            <v>6.8103095595254333</v>
          </cell>
        </row>
        <row r="455">
          <cell r="A455" t="str">
            <v>BE334 Arr. Waremme</v>
          </cell>
          <cell r="B455">
            <v>1</v>
          </cell>
          <cell r="C455">
            <v>0.41841004184100411</v>
          </cell>
          <cell r="D455">
            <v>24</v>
          </cell>
          <cell r="E455">
            <v>0.38529458982180126</v>
          </cell>
          <cell r="F455">
            <v>41</v>
          </cell>
          <cell r="G455">
            <v>0.4430037817396002</v>
          </cell>
          <cell r="H455">
            <v>39</v>
          </cell>
          <cell r="I455">
            <v>0.40020523345305281</v>
          </cell>
          <cell r="J455">
            <v>53</v>
          </cell>
          <cell r="K455">
            <v>0.5402099684028131</v>
          </cell>
          <cell r="L455">
            <v>3</v>
          </cell>
          <cell r="M455">
            <v>0.21645021645021642</v>
          </cell>
          <cell r="N455">
            <v>161</v>
          </cell>
          <cell r="O455">
            <v>0.43911086867584892</v>
          </cell>
        </row>
        <row r="456">
          <cell r="A456" t="str">
            <v>BE335 Arr. Verviers - communes francophones</v>
          </cell>
          <cell r="B456">
            <v>8</v>
          </cell>
          <cell r="C456">
            <v>3.3472803347280329</v>
          </cell>
          <cell r="D456">
            <v>100</v>
          </cell>
          <cell r="E456">
            <v>1.6053941242575052</v>
          </cell>
          <cell r="F456">
            <v>140</v>
          </cell>
          <cell r="G456">
            <v>1.5126958400864399</v>
          </cell>
          <cell r="H456">
            <v>171</v>
          </cell>
          <cell r="I456">
            <v>1.7547460236018473</v>
          </cell>
          <cell r="J456">
            <v>147</v>
          </cell>
          <cell r="K456">
            <v>1.4983182142493119</v>
          </cell>
          <cell r="L456">
            <v>30</v>
          </cell>
          <cell r="M456">
            <v>2.1645021645021645</v>
          </cell>
          <cell r="N456">
            <v>596</v>
          </cell>
          <cell r="O456">
            <v>1.6255284331105961</v>
          </cell>
        </row>
        <row r="457">
          <cell r="A457" t="str">
            <v>BE336 Bezirk Verviers - Deutschsprachige Gemeinschaft</v>
          </cell>
          <cell r="B457">
            <v>1</v>
          </cell>
          <cell r="C457">
            <v>0.41841004184100411</v>
          </cell>
          <cell r="D457">
            <v>17</v>
          </cell>
          <cell r="E457">
            <v>0.27291700112377587</v>
          </cell>
          <cell r="F457">
            <v>45</v>
          </cell>
          <cell r="G457">
            <v>0.48622366288492713</v>
          </cell>
          <cell r="H457">
            <v>27</v>
          </cell>
          <cell r="I457">
            <v>0.27706516162134431</v>
          </cell>
          <cell r="J457">
            <v>62</v>
          </cell>
          <cell r="K457">
            <v>0.63194373662215886</v>
          </cell>
          <cell r="L457">
            <v>5</v>
          </cell>
          <cell r="M457">
            <v>0.36075036075036077</v>
          </cell>
          <cell r="N457">
            <v>157</v>
          </cell>
          <cell r="O457">
            <v>0.42820128187644896</v>
          </cell>
        </row>
        <row r="458">
          <cell r="A458" t="str">
            <v>BE341 Arr. Arlon</v>
          </cell>
          <cell r="B458">
            <v>2</v>
          </cell>
          <cell r="C458">
            <v>0.83682008368200822</v>
          </cell>
          <cell r="D458">
            <v>54</v>
          </cell>
          <cell r="E458">
            <v>0.86691282709905282</v>
          </cell>
          <cell r="F458">
            <v>49</v>
          </cell>
          <cell r="G458">
            <v>0.52944354403025395</v>
          </cell>
          <cell r="H458">
            <v>58</v>
          </cell>
          <cell r="I458">
            <v>0.59517701385325805</v>
          </cell>
          <cell r="J458">
            <v>42</v>
          </cell>
          <cell r="K458">
            <v>0.42809091835694629</v>
          </cell>
          <cell r="L458">
            <v>7</v>
          </cell>
          <cell r="M458">
            <v>0.50505050505050508</v>
          </cell>
          <cell r="N458">
            <v>212</v>
          </cell>
          <cell r="O458">
            <v>0.57820810036819859</v>
          </cell>
        </row>
        <row r="459">
          <cell r="A459" t="str">
            <v>BE342 Arr. Bastogne</v>
          </cell>
          <cell r="B459">
            <v>0</v>
          </cell>
          <cell r="C459">
            <v>0</v>
          </cell>
          <cell r="D459">
            <v>28</v>
          </cell>
          <cell r="E459">
            <v>0.44951035479210139</v>
          </cell>
          <cell r="F459">
            <v>36</v>
          </cell>
          <cell r="G459">
            <v>0.38897893030794167</v>
          </cell>
          <cell r="H459">
            <v>25</v>
          </cell>
          <cell r="I459">
            <v>0.25654181631605949</v>
          </cell>
          <cell r="J459">
            <v>23</v>
          </cell>
          <cell r="K459">
            <v>0.23443074100499436</v>
          </cell>
          <cell r="L459">
            <v>3</v>
          </cell>
          <cell r="M459">
            <v>0.21645021645021642</v>
          </cell>
          <cell r="N459">
            <v>115</v>
          </cell>
          <cell r="O459">
            <v>0.31365062048274922</v>
          </cell>
        </row>
        <row r="460">
          <cell r="A460" t="str">
            <v>BE343 Arr. Marche-en-Famenne</v>
          </cell>
          <cell r="B460">
            <v>5</v>
          </cell>
          <cell r="C460">
            <v>2.0920502092050208</v>
          </cell>
          <cell r="D460">
            <v>33</v>
          </cell>
          <cell r="E460">
            <v>0.52978006100497665</v>
          </cell>
          <cell r="F460">
            <v>31</v>
          </cell>
          <cell r="G460">
            <v>0.33495407887628309</v>
          </cell>
          <cell r="H460">
            <v>52</v>
          </cell>
          <cell r="I460">
            <v>0.53360697793740386</v>
          </cell>
          <cell r="J460">
            <v>48</v>
          </cell>
          <cell r="K460">
            <v>0.48924676383651006</v>
          </cell>
          <cell r="L460">
            <v>6</v>
          </cell>
          <cell r="M460">
            <v>0.43290043290043284</v>
          </cell>
          <cell r="N460">
            <v>175</v>
          </cell>
          <cell r="O460">
            <v>0.47729442247374881</v>
          </cell>
        </row>
        <row r="461">
          <cell r="A461" t="str">
            <v>BE344 Arr. Neufchâteau</v>
          </cell>
          <cell r="B461">
            <v>2</v>
          </cell>
          <cell r="C461">
            <v>0.83682008368200822</v>
          </cell>
          <cell r="D461">
            <v>32</v>
          </cell>
          <cell r="E461">
            <v>0.51372611976240168</v>
          </cell>
          <cell r="F461">
            <v>53</v>
          </cell>
          <cell r="G461">
            <v>0.57266342517558078</v>
          </cell>
          <cell r="H461">
            <v>56</v>
          </cell>
          <cell r="I461">
            <v>0.57465366854797328</v>
          </cell>
          <cell r="J461">
            <v>64</v>
          </cell>
          <cell r="K461">
            <v>0.65232901844867996</v>
          </cell>
          <cell r="L461">
            <v>9</v>
          </cell>
          <cell r="M461">
            <v>0.64935064935064934</v>
          </cell>
          <cell r="N461">
            <v>216</v>
          </cell>
          <cell r="O461">
            <v>0.58911768716759849</v>
          </cell>
        </row>
        <row r="462">
          <cell r="A462" t="str">
            <v>BE345 Arr. Virton</v>
          </cell>
          <cell r="B462">
            <v>1</v>
          </cell>
          <cell r="C462">
            <v>0.41841004184100411</v>
          </cell>
          <cell r="D462">
            <v>16</v>
          </cell>
          <cell r="E462">
            <v>0.25686305988120084</v>
          </cell>
          <cell r="F462">
            <v>28</v>
          </cell>
          <cell r="G462">
            <v>0.30253916801728797</v>
          </cell>
          <cell r="H462">
            <v>17</v>
          </cell>
          <cell r="I462">
            <v>0.17444843509492045</v>
          </cell>
          <cell r="J462">
            <v>28</v>
          </cell>
          <cell r="K462">
            <v>0.28539394557129755</v>
          </cell>
          <cell r="L462">
            <v>1</v>
          </cell>
          <cell r="M462">
            <v>7.2150072150072145E-2</v>
          </cell>
          <cell r="N462">
            <v>91</v>
          </cell>
          <cell r="O462">
            <v>0.24819309968634939</v>
          </cell>
        </row>
        <row r="463">
          <cell r="A463" t="str">
            <v>BE351 Arr. Dinant</v>
          </cell>
          <cell r="B463">
            <v>2</v>
          </cell>
          <cell r="C463">
            <v>0.83682008368200822</v>
          </cell>
          <cell r="D463">
            <v>29</v>
          </cell>
          <cell r="E463">
            <v>0.46556429603467658</v>
          </cell>
          <cell r="F463">
            <v>50</v>
          </cell>
          <cell r="G463">
            <v>0.5402485143165856</v>
          </cell>
          <cell r="H463">
            <v>62</v>
          </cell>
          <cell r="I463">
            <v>0.63622370446382759</v>
          </cell>
          <cell r="J463">
            <v>82</v>
          </cell>
          <cell r="K463">
            <v>0.83579655488737137</v>
          </cell>
          <cell r="L463">
            <v>9</v>
          </cell>
          <cell r="M463">
            <v>0.64935064935064934</v>
          </cell>
          <cell r="N463">
            <v>234</v>
          </cell>
          <cell r="O463">
            <v>0.63821082776489835</v>
          </cell>
        </row>
        <row r="464">
          <cell r="A464" t="str">
            <v>BE352 Arr. Namur</v>
          </cell>
          <cell r="B464">
            <v>7</v>
          </cell>
          <cell r="C464">
            <v>2.9288702928870292</v>
          </cell>
          <cell r="D464">
            <v>143</v>
          </cell>
          <cell r="E464">
            <v>2.2957135976882324</v>
          </cell>
          <cell r="F464">
            <v>236</v>
          </cell>
          <cell r="G464">
            <v>2.549972987574284</v>
          </cell>
          <cell r="H464">
            <v>272</v>
          </cell>
          <cell r="I464">
            <v>2.7911749615187271</v>
          </cell>
          <cell r="J464">
            <v>245</v>
          </cell>
          <cell r="K464">
            <v>2.497197023748853</v>
          </cell>
          <cell r="L464">
            <v>39</v>
          </cell>
          <cell r="M464">
            <v>2.8138528138528134</v>
          </cell>
          <cell r="N464">
            <v>942</v>
          </cell>
          <cell r="O464">
            <v>2.5692076912586934</v>
          </cell>
        </row>
        <row r="465">
          <cell r="A465" t="str">
            <v>BE353 Arr. Philippeville</v>
          </cell>
          <cell r="B465">
            <v>2</v>
          </cell>
          <cell r="C465">
            <v>0.83682008368200822</v>
          </cell>
          <cell r="D465">
            <v>14</v>
          </cell>
          <cell r="E465">
            <v>0.22475517739605069</v>
          </cell>
          <cell r="F465">
            <v>29</v>
          </cell>
          <cell r="G465">
            <v>0.31334413830361968</v>
          </cell>
          <cell r="H465">
            <v>32</v>
          </cell>
          <cell r="I465">
            <v>0.32837352488455612</v>
          </cell>
          <cell r="J465">
            <v>47</v>
          </cell>
          <cell r="K465">
            <v>0.47905412292324939</v>
          </cell>
          <cell r="L465">
            <v>3</v>
          </cell>
          <cell r="M465">
            <v>0.21645021645021642</v>
          </cell>
          <cell r="N465">
            <v>127</v>
          </cell>
          <cell r="O465">
            <v>0.34637938088094911</v>
          </cell>
        </row>
        <row r="474">
          <cell r="A474" t="str">
            <v>Inconnus 1</v>
          </cell>
          <cell r="B474">
            <v>3</v>
          </cell>
          <cell r="C474">
            <v>2.9411764705882346</v>
          </cell>
          <cell r="D474">
            <v>923</v>
          </cell>
          <cell r="E474">
            <v>31.161377447670489</v>
          </cell>
          <cell r="F474">
            <v>1587</v>
          </cell>
          <cell r="G474">
            <v>38.46340281143965</v>
          </cell>
          <cell r="H474">
            <v>1842</v>
          </cell>
          <cell r="I474">
            <v>40.069610615618885</v>
          </cell>
          <cell r="J474">
            <v>2101</v>
          </cell>
          <cell r="K474">
            <v>42.755392755392762</v>
          </cell>
          <cell r="L474">
            <v>240</v>
          </cell>
          <cell r="M474">
            <v>31.088082901554404</v>
          </cell>
          <cell r="N474">
            <v>6696</v>
          </cell>
          <cell r="O474">
            <v>38.321982487266062</v>
          </cell>
          <cell r="P474">
            <v>4</v>
          </cell>
          <cell r="Q474">
            <v>2.9197080291970803</v>
          </cell>
          <cell r="R474">
            <v>379</v>
          </cell>
          <cell r="S474">
            <v>11.600857055402509</v>
          </cell>
          <cell r="T474">
            <v>837</v>
          </cell>
          <cell r="U474">
            <v>16.318970559563269</v>
          </cell>
          <cell r="V474">
            <v>958</v>
          </cell>
          <cell r="W474">
            <v>18.609168609168609</v>
          </cell>
          <cell r="X474">
            <v>974</v>
          </cell>
          <cell r="Y474">
            <v>19.889728405146005</v>
          </cell>
          <cell r="Z474">
            <v>160</v>
          </cell>
          <cell r="AA474">
            <v>26.058631921824102</v>
          </cell>
          <cell r="AB474">
            <v>3312</v>
          </cell>
          <cell r="AC474">
            <v>17.257190496040018</v>
          </cell>
          <cell r="AD474">
            <v>10008</v>
          </cell>
          <cell r="AE474">
            <v>27.29578617209873</v>
          </cell>
        </row>
        <row r="475">
          <cell r="A475" t="str">
            <v>14 Etranger</v>
          </cell>
          <cell r="B475">
            <v>0</v>
          </cell>
          <cell r="C475">
            <v>0</v>
          </cell>
          <cell r="D475">
            <v>6</v>
          </cell>
          <cell r="E475">
            <v>0.20256583389601621</v>
          </cell>
          <cell r="F475">
            <v>5</v>
          </cell>
          <cell r="G475">
            <v>0.12118274357731458</v>
          </cell>
          <cell r="H475">
            <v>8</v>
          </cell>
          <cell r="I475">
            <v>0.17402653904720469</v>
          </cell>
          <cell r="J475">
            <v>8</v>
          </cell>
          <cell r="K475">
            <v>0.1628001628001628</v>
          </cell>
          <cell r="L475">
            <v>1</v>
          </cell>
          <cell r="M475">
            <v>0.1295336787564767</v>
          </cell>
          <cell r="N475">
            <v>28</v>
          </cell>
          <cell r="O475">
            <v>0.16024723859669202</v>
          </cell>
          <cell r="P475">
            <v>0</v>
          </cell>
          <cell r="Q475">
            <v>0</v>
          </cell>
          <cell r="R475">
            <v>11</v>
          </cell>
          <cell r="S475">
            <v>0.33670033670033667</v>
          </cell>
          <cell r="T475">
            <v>8</v>
          </cell>
          <cell r="U475">
            <v>0.15597582374731916</v>
          </cell>
          <cell r="V475">
            <v>6</v>
          </cell>
          <cell r="W475">
            <v>0.11655011655011654</v>
          </cell>
          <cell r="X475">
            <v>4</v>
          </cell>
          <cell r="Y475">
            <v>8.168266285480906E-2</v>
          </cell>
          <cell r="Z475">
            <v>3</v>
          </cell>
          <cell r="AA475">
            <v>0.48859934853420195</v>
          </cell>
          <cell r="AB475">
            <v>32</v>
          </cell>
          <cell r="AC475">
            <v>0.16673614005835766</v>
          </cell>
          <cell r="AD475">
            <v>60</v>
          </cell>
          <cell r="AE475">
            <v>0.16364380199099959</v>
          </cell>
        </row>
        <row r="476">
          <cell r="A476" t="str">
            <v>BE100 Arr. de Bruxelles-Capitale / Arr. van Brussel-Hoofdstad</v>
          </cell>
          <cell r="B476">
            <v>8</v>
          </cell>
          <cell r="C476">
            <v>7.8431372549019605</v>
          </cell>
          <cell r="D476">
            <v>324</v>
          </cell>
          <cell r="E476">
            <v>10.938555030384872</v>
          </cell>
          <cell r="F476">
            <v>431</v>
          </cell>
          <cell r="G476">
            <v>10.445952496364519</v>
          </cell>
          <cell r="H476">
            <v>407</v>
          </cell>
          <cell r="I476">
            <v>8.8536001740265391</v>
          </cell>
          <cell r="J476">
            <v>361</v>
          </cell>
          <cell r="K476">
            <v>7.3463573463573457</v>
          </cell>
          <cell r="L476">
            <v>79</v>
          </cell>
          <cell r="M476">
            <v>10.233160621761659</v>
          </cell>
          <cell r="N476">
            <v>1610</v>
          </cell>
          <cell r="O476">
            <v>9.2142162193097921</v>
          </cell>
          <cell r="P476">
            <v>22</v>
          </cell>
          <cell r="Q476">
            <v>16.058394160583941</v>
          </cell>
          <cell r="R476">
            <v>596</v>
          </cell>
          <cell r="S476">
            <v>18.243036424854605</v>
          </cell>
          <cell r="T476">
            <v>816</v>
          </cell>
          <cell r="U476">
            <v>15.909534022226554</v>
          </cell>
          <cell r="V476">
            <v>712</v>
          </cell>
          <cell r="W476">
            <v>13.83061383061383</v>
          </cell>
          <cell r="X476">
            <v>544</v>
          </cell>
          <cell r="Y476">
            <v>11.108842148254034</v>
          </cell>
          <cell r="Z476">
            <v>68</v>
          </cell>
          <cell r="AA476">
            <v>11.074918566775244</v>
          </cell>
          <cell r="AB476">
            <v>2758</v>
          </cell>
          <cell r="AC476">
            <v>14.3705710712797</v>
          </cell>
          <cell r="AD476">
            <v>4368</v>
          </cell>
          <cell r="AE476">
            <v>11.913268784944771</v>
          </cell>
        </row>
        <row r="477">
          <cell r="A477" t="str">
            <v>BE211 Arr. Antwerpen</v>
          </cell>
          <cell r="B477">
            <v>7</v>
          </cell>
          <cell r="C477">
            <v>6.8627450980392162</v>
          </cell>
          <cell r="D477">
            <v>144</v>
          </cell>
          <cell r="E477">
            <v>4.8615800135043887</v>
          </cell>
          <cell r="F477">
            <v>158</v>
          </cell>
          <cell r="G477">
            <v>3.829374697043141</v>
          </cell>
          <cell r="H477">
            <v>209</v>
          </cell>
          <cell r="I477">
            <v>4.5464433326082228</v>
          </cell>
          <cell r="J477">
            <v>201</v>
          </cell>
          <cell r="K477">
            <v>4.09035409035409</v>
          </cell>
          <cell r="L477">
            <v>46</v>
          </cell>
          <cell r="M477">
            <v>5.9585492227979273</v>
          </cell>
          <cell r="N477">
            <v>765</v>
          </cell>
          <cell r="O477">
            <v>4.3781834830881934</v>
          </cell>
          <cell r="P477">
            <v>7</v>
          </cell>
          <cell r="Q477">
            <v>5.1094890510948909</v>
          </cell>
          <cell r="R477">
            <v>325</v>
          </cell>
          <cell r="S477">
            <v>9.9479644934190379</v>
          </cell>
          <cell r="T477">
            <v>411</v>
          </cell>
          <cell r="U477">
            <v>8.0132579450185215</v>
          </cell>
          <cell r="V477">
            <v>350</v>
          </cell>
          <cell r="W477">
            <v>6.7987567987567994</v>
          </cell>
          <cell r="X477">
            <v>327</v>
          </cell>
          <cell r="Y477">
            <v>6.6775576883806416</v>
          </cell>
          <cell r="Z477">
            <v>51</v>
          </cell>
          <cell r="AA477">
            <v>8.3061889250814325</v>
          </cell>
          <cell r="AB477">
            <v>1471</v>
          </cell>
          <cell r="AC477">
            <v>7.6646519383076273</v>
          </cell>
          <cell r="AD477">
            <v>2236</v>
          </cell>
          <cell r="AE477">
            <v>6.0984590208645848</v>
          </cell>
        </row>
        <row r="478">
          <cell r="A478" t="str">
            <v>BE212 Arr. Mechelen</v>
          </cell>
          <cell r="B478">
            <v>2</v>
          </cell>
          <cell r="C478">
            <v>1.9607843137254901</v>
          </cell>
          <cell r="D478">
            <v>25</v>
          </cell>
          <cell r="E478">
            <v>0.84402430790006766</v>
          </cell>
          <cell r="F478">
            <v>51</v>
          </cell>
          <cell r="G478">
            <v>1.2360639844886088</v>
          </cell>
          <cell r="H478">
            <v>38</v>
          </cell>
          <cell r="I478">
            <v>0.82662606047422227</v>
          </cell>
          <cell r="J478">
            <v>36</v>
          </cell>
          <cell r="K478">
            <v>0.73260073260073255</v>
          </cell>
          <cell r="L478">
            <v>6</v>
          </cell>
          <cell r="M478">
            <v>0.77720207253885998</v>
          </cell>
          <cell r="N478">
            <v>158</v>
          </cell>
          <cell r="O478">
            <v>0.90425227493847649</v>
          </cell>
          <cell r="P478">
            <v>2</v>
          </cell>
          <cell r="Q478">
            <v>1.4598540145985401</v>
          </cell>
          <cell r="R478">
            <v>70</v>
          </cell>
          <cell r="S478">
            <v>2.1426385062748698</v>
          </cell>
          <cell r="T478">
            <v>71</v>
          </cell>
          <cell r="U478">
            <v>1.3842854357574579</v>
          </cell>
          <cell r="V478">
            <v>97</v>
          </cell>
          <cell r="W478">
            <v>1.8842268842268843</v>
          </cell>
          <cell r="X478">
            <v>94</v>
          </cell>
          <cell r="Y478">
            <v>1.919542577088013</v>
          </cell>
          <cell r="Z478">
            <v>13</v>
          </cell>
          <cell r="AA478">
            <v>2.1172638436482085</v>
          </cell>
          <cell r="AB478">
            <v>347</v>
          </cell>
          <cell r="AC478">
            <v>1.8080450187578159</v>
          </cell>
          <cell r="AD478">
            <v>505</v>
          </cell>
          <cell r="AE478">
            <v>1.3773353334242466</v>
          </cell>
        </row>
        <row r="479">
          <cell r="A479" t="str">
            <v xml:space="preserve">BE213 Arr. Turnhout </v>
          </cell>
          <cell r="B479">
            <v>7</v>
          </cell>
          <cell r="C479">
            <v>6.8627450980392162</v>
          </cell>
          <cell r="D479">
            <v>67</v>
          </cell>
          <cell r="E479">
            <v>2.2619851451721811</v>
          </cell>
          <cell r="F479">
            <v>71</v>
          </cell>
          <cell r="G479">
            <v>1.7207949587978673</v>
          </cell>
          <cell r="H479">
            <v>57</v>
          </cell>
          <cell r="I479">
            <v>1.2399390907113335</v>
          </cell>
          <cell r="J479">
            <v>69</v>
          </cell>
          <cell r="K479">
            <v>1.4041514041514043</v>
          </cell>
          <cell r="L479">
            <v>8</v>
          </cell>
          <cell r="M479">
            <v>1.0362694300518136</v>
          </cell>
          <cell r="N479">
            <v>279</v>
          </cell>
          <cell r="O479">
            <v>1.5967492703027528</v>
          </cell>
          <cell r="P479">
            <v>0</v>
          </cell>
          <cell r="Q479">
            <v>0</v>
          </cell>
          <cell r="R479">
            <v>56</v>
          </cell>
          <cell r="S479">
            <v>1.7141108050198961</v>
          </cell>
          <cell r="T479">
            <v>114</v>
          </cell>
          <cell r="U479">
            <v>2.2226554883992984</v>
          </cell>
          <cell r="V479">
            <v>110</v>
          </cell>
          <cell r="W479">
            <v>2.1367521367521367</v>
          </cell>
          <cell r="X479">
            <v>112</v>
          </cell>
          <cell r="Y479">
            <v>2.2871145599346541</v>
          </cell>
          <cell r="Z479">
            <v>11</v>
          </cell>
          <cell r="AA479">
            <v>1.7915309446254073</v>
          </cell>
          <cell r="AB479">
            <v>403</v>
          </cell>
          <cell r="AC479">
            <v>2.0998332638599417</v>
          </cell>
          <cell r="AD479">
            <v>682</v>
          </cell>
          <cell r="AE479">
            <v>1.8600845492976952</v>
          </cell>
        </row>
        <row r="480">
          <cell r="A480" t="str">
            <v xml:space="preserve">BE221 Arr. Hasselt </v>
          </cell>
          <cell r="B480">
            <v>2</v>
          </cell>
          <cell r="C480">
            <v>1.9607843137254901</v>
          </cell>
          <cell r="D480">
            <v>86</v>
          </cell>
          <cell r="E480">
            <v>2.9034436191762323</v>
          </cell>
          <cell r="F480">
            <v>90</v>
          </cell>
          <cell r="G480">
            <v>2.1812893843916625</v>
          </cell>
          <cell r="H480">
            <v>97</v>
          </cell>
          <cell r="I480">
            <v>2.110071785947357</v>
          </cell>
          <cell r="J480">
            <v>106</v>
          </cell>
          <cell r="K480">
            <v>2.1571021571021571</v>
          </cell>
          <cell r="L480">
            <v>13</v>
          </cell>
          <cell r="M480">
            <v>1.6839378238341967</v>
          </cell>
          <cell r="N480">
            <v>394</v>
          </cell>
          <cell r="O480">
            <v>2.2549075716820237</v>
          </cell>
          <cell r="P480">
            <v>3</v>
          </cell>
          <cell r="Q480">
            <v>2.1897810218978102</v>
          </cell>
          <cell r="R480">
            <v>57</v>
          </cell>
          <cell r="S480">
            <v>1.7447199265381088</v>
          </cell>
          <cell r="T480">
            <v>99</v>
          </cell>
          <cell r="U480">
            <v>1.9302008188730746</v>
          </cell>
          <cell r="V480">
            <v>153</v>
          </cell>
          <cell r="W480">
            <v>2.9720279720279721</v>
          </cell>
          <cell r="X480">
            <v>128</v>
          </cell>
          <cell r="Y480">
            <v>2.6138452113538899</v>
          </cell>
          <cell r="Z480">
            <v>26</v>
          </cell>
          <cell r="AA480">
            <v>4.234527687296417</v>
          </cell>
          <cell r="AB480">
            <v>466</v>
          </cell>
          <cell r="AC480">
            <v>2.4280950395998335</v>
          </cell>
          <cell r="AD480">
            <v>860</v>
          </cell>
          <cell r="AE480">
            <v>2.3455611618709944</v>
          </cell>
        </row>
        <row r="481">
          <cell r="A481" t="str">
            <v xml:space="preserve">BE222 Arr. Maaseik </v>
          </cell>
          <cell r="B481">
            <v>1</v>
          </cell>
          <cell r="C481">
            <v>0.98039215686274506</v>
          </cell>
          <cell r="D481">
            <v>19</v>
          </cell>
          <cell r="E481">
            <v>0.64145847400405132</v>
          </cell>
          <cell r="F481">
            <v>20</v>
          </cell>
          <cell r="G481">
            <v>0.48473097430925832</v>
          </cell>
          <cell r="H481">
            <v>32</v>
          </cell>
          <cell r="I481">
            <v>0.69610615618881877</v>
          </cell>
          <cell r="J481">
            <v>31</v>
          </cell>
          <cell r="K481">
            <v>0.63085063085063087</v>
          </cell>
          <cell r="L481">
            <v>5</v>
          </cell>
          <cell r="M481">
            <v>0.6476683937823835</v>
          </cell>
          <cell r="N481">
            <v>108</v>
          </cell>
          <cell r="O481">
            <v>0.61809649173009784</v>
          </cell>
          <cell r="P481">
            <v>3</v>
          </cell>
          <cell r="Q481">
            <v>2.1897810218978102</v>
          </cell>
          <cell r="R481">
            <v>20</v>
          </cell>
          <cell r="S481">
            <v>0.61218243036424858</v>
          </cell>
          <cell r="T481">
            <v>49</v>
          </cell>
          <cell r="U481">
            <v>0.95535192045233008</v>
          </cell>
          <cell r="V481">
            <v>39</v>
          </cell>
          <cell r="W481">
            <v>0.75757575757575746</v>
          </cell>
          <cell r="X481">
            <v>55</v>
          </cell>
          <cell r="Y481">
            <v>1.1231366142536245</v>
          </cell>
          <cell r="Z481">
            <v>4</v>
          </cell>
          <cell r="AA481">
            <v>0.65146579804560256</v>
          </cell>
          <cell r="AB481">
            <v>170</v>
          </cell>
          <cell r="AC481">
            <v>0.88578574406002497</v>
          </cell>
          <cell r="AD481">
            <v>278</v>
          </cell>
          <cell r="AE481">
            <v>0.75821628255829809</v>
          </cell>
        </row>
        <row r="482">
          <cell r="A482" t="str">
            <v xml:space="preserve">BE223 Arr. Tongeren </v>
          </cell>
          <cell r="B482">
            <v>2</v>
          </cell>
          <cell r="C482">
            <v>1.9607843137254901</v>
          </cell>
          <cell r="D482">
            <v>16</v>
          </cell>
          <cell r="E482">
            <v>0.54017555705604325</v>
          </cell>
          <cell r="F482">
            <v>26</v>
          </cell>
          <cell r="G482">
            <v>0.63015026660203588</v>
          </cell>
          <cell r="H482">
            <v>22</v>
          </cell>
          <cell r="I482">
            <v>0.47857298237981299</v>
          </cell>
          <cell r="J482">
            <v>40</v>
          </cell>
          <cell r="K482">
            <v>0.81400081400081392</v>
          </cell>
          <cell r="L482">
            <v>5</v>
          </cell>
          <cell r="M482">
            <v>0.6476683937823835</v>
          </cell>
          <cell r="N482">
            <v>111</v>
          </cell>
          <cell r="O482">
            <v>0.63526583872260067</v>
          </cell>
          <cell r="P482">
            <v>1</v>
          </cell>
          <cell r="Q482">
            <v>0.72992700729927007</v>
          </cell>
          <cell r="R482">
            <v>18</v>
          </cell>
          <cell r="S482">
            <v>0.55096418732782371</v>
          </cell>
          <cell r="T482">
            <v>34</v>
          </cell>
          <cell r="U482">
            <v>0.66289725092610641</v>
          </cell>
          <cell r="V482">
            <v>35</v>
          </cell>
          <cell r="W482">
            <v>0.67987567987567987</v>
          </cell>
          <cell r="X482">
            <v>36</v>
          </cell>
          <cell r="Y482">
            <v>0.73514396569328155</v>
          </cell>
          <cell r="Z482">
            <v>8</v>
          </cell>
          <cell r="AA482">
            <v>1.3029315960912051</v>
          </cell>
          <cell r="AB482">
            <v>132</v>
          </cell>
          <cell r="AC482">
            <v>0.68778657774072527</v>
          </cell>
          <cell r="AD482">
            <v>243</v>
          </cell>
          <cell r="AE482">
            <v>0.66275739806354839</v>
          </cell>
        </row>
        <row r="483">
          <cell r="A483" t="str">
            <v xml:space="preserve">BE231 Arr. Aalst </v>
          </cell>
          <cell r="B483">
            <v>2</v>
          </cell>
          <cell r="C483">
            <v>1.9607843137254901</v>
          </cell>
          <cell r="D483">
            <v>42</v>
          </cell>
          <cell r="E483">
            <v>1.4179608372721133</v>
          </cell>
          <cell r="F483">
            <v>45</v>
          </cell>
          <cell r="G483">
            <v>1.0906446921958313</v>
          </cell>
          <cell r="H483">
            <v>53</v>
          </cell>
          <cell r="I483">
            <v>1.1529258211877311</v>
          </cell>
          <cell r="J483">
            <v>54</v>
          </cell>
          <cell r="K483">
            <v>1.098901098901099</v>
          </cell>
          <cell r="L483">
            <v>13</v>
          </cell>
          <cell r="M483">
            <v>1.6839378238341967</v>
          </cell>
          <cell r="N483">
            <v>209</v>
          </cell>
          <cell r="O483">
            <v>1.1961311738110227</v>
          </cell>
          <cell r="P483">
            <v>4</v>
          </cell>
          <cell r="Q483">
            <v>2.9197080291970803</v>
          </cell>
          <cell r="R483">
            <v>43</v>
          </cell>
          <cell r="S483">
            <v>1.3161922252831344</v>
          </cell>
          <cell r="T483">
            <v>59</v>
          </cell>
          <cell r="U483">
            <v>1.1503217001364787</v>
          </cell>
          <cell r="V483">
            <v>91</v>
          </cell>
          <cell r="W483">
            <v>1.7676767676767675</v>
          </cell>
          <cell r="X483">
            <v>79</v>
          </cell>
          <cell r="Y483">
            <v>1.613232591382479</v>
          </cell>
          <cell r="Z483">
            <v>3</v>
          </cell>
          <cell r="AA483">
            <v>0.48859934853420195</v>
          </cell>
          <cell r="AB483">
            <v>279</v>
          </cell>
          <cell r="AC483">
            <v>1.4537307211338057</v>
          </cell>
          <cell r="AD483">
            <v>488</v>
          </cell>
          <cell r="AE483">
            <v>1.3309695895267968</v>
          </cell>
        </row>
        <row r="484">
          <cell r="A484" t="str">
            <v xml:space="preserve">BE232 Arr. Dendermonde </v>
          </cell>
          <cell r="B484">
            <v>0</v>
          </cell>
          <cell r="C484">
            <v>0</v>
          </cell>
          <cell r="D484">
            <v>13</v>
          </cell>
          <cell r="E484">
            <v>0.43889264010803508</v>
          </cell>
          <cell r="F484">
            <v>20</v>
          </cell>
          <cell r="G484">
            <v>0.48473097430925832</v>
          </cell>
          <cell r="H484">
            <v>33</v>
          </cell>
          <cell r="I484">
            <v>0.71785947356971946</v>
          </cell>
          <cell r="J484">
            <v>33</v>
          </cell>
          <cell r="K484">
            <v>0.67155067155067161</v>
          </cell>
          <cell r="L484">
            <v>6</v>
          </cell>
          <cell r="M484">
            <v>0.77720207253885998</v>
          </cell>
          <cell r="N484">
            <v>105</v>
          </cell>
          <cell r="O484">
            <v>0.60092714473759512</v>
          </cell>
          <cell r="P484">
            <v>0</v>
          </cell>
          <cell r="Q484">
            <v>0</v>
          </cell>
          <cell r="R484">
            <v>24</v>
          </cell>
          <cell r="S484">
            <v>0.7346189164370982</v>
          </cell>
          <cell r="T484">
            <v>30</v>
          </cell>
          <cell r="U484">
            <v>0.5849093390524468</v>
          </cell>
          <cell r="V484">
            <v>28</v>
          </cell>
          <cell r="W484">
            <v>0.54390054390054388</v>
          </cell>
          <cell r="X484">
            <v>45</v>
          </cell>
          <cell r="Y484">
            <v>0.91892995711660208</v>
          </cell>
          <cell r="Z484">
            <v>4</v>
          </cell>
          <cell r="AA484">
            <v>0.65146579804560256</v>
          </cell>
          <cell r="AB484">
            <v>131</v>
          </cell>
          <cell r="AC484">
            <v>0.68257607336390147</v>
          </cell>
          <cell r="AD484">
            <v>236</v>
          </cell>
          <cell r="AE484">
            <v>0.64366562116459836</v>
          </cell>
        </row>
        <row r="485">
          <cell r="A485" t="str">
            <v>BE233 Arr. Eeklo</v>
          </cell>
          <cell r="B485">
            <v>1</v>
          </cell>
          <cell r="C485">
            <v>0.98039215686274506</v>
          </cell>
          <cell r="D485">
            <v>4</v>
          </cell>
          <cell r="E485">
            <v>0.13504388926401081</v>
          </cell>
          <cell r="F485">
            <v>14</v>
          </cell>
          <cell r="G485">
            <v>0.33931168201648082</v>
          </cell>
          <cell r="H485">
            <v>7</v>
          </cell>
          <cell r="I485">
            <v>0.15227322166630411</v>
          </cell>
          <cell r="J485">
            <v>10</v>
          </cell>
          <cell r="K485">
            <v>0.20350020350020348</v>
          </cell>
          <cell r="L485">
            <v>0</v>
          </cell>
          <cell r="M485">
            <v>0</v>
          </cell>
          <cell r="N485">
            <v>36</v>
          </cell>
          <cell r="O485">
            <v>0.20603216391003265</v>
          </cell>
          <cell r="P485">
            <v>0</v>
          </cell>
          <cell r="Q485">
            <v>0</v>
          </cell>
          <cell r="R485">
            <v>11</v>
          </cell>
          <cell r="S485">
            <v>0.33670033670033667</v>
          </cell>
          <cell r="T485">
            <v>15</v>
          </cell>
          <cell r="U485">
            <v>0.2924546695262234</v>
          </cell>
          <cell r="V485">
            <v>13</v>
          </cell>
          <cell r="W485">
            <v>0.25252525252525254</v>
          </cell>
          <cell r="X485">
            <v>13</v>
          </cell>
          <cell r="Y485">
            <v>0.26546865427812943</v>
          </cell>
          <cell r="Z485">
            <v>0</v>
          </cell>
          <cell r="AA485">
            <v>0</v>
          </cell>
          <cell r="AB485">
            <v>52</v>
          </cell>
          <cell r="AC485">
            <v>0.27094622759483117</v>
          </cell>
          <cell r="AD485">
            <v>88</v>
          </cell>
          <cell r="AE485">
            <v>0.24001090958679941</v>
          </cell>
        </row>
        <row r="486">
          <cell r="A486" t="str">
            <v>BE234 Arr. Gent</v>
          </cell>
          <cell r="B486">
            <v>4</v>
          </cell>
          <cell r="C486">
            <v>3.9215686274509802</v>
          </cell>
          <cell r="D486">
            <v>153</v>
          </cell>
          <cell r="E486">
            <v>5.1654287643484134</v>
          </cell>
          <cell r="F486">
            <v>158</v>
          </cell>
          <cell r="G486">
            <v>3.829374697043141</v>
          </cell>
          <cell r="H486">
            <v>153</v>
          </cell>
          <cell r="I486">
            <v>3.3282575592777897</v>
          </cell>
          <cell r="J486">
            <v>186</v>
          </cell>
          <cell r="K486">
            <v>3.7851037851037845</v>
          </cell>
          <cell r="L486">
            <v>41</v>
          </cell>
          <cell r="M486">
            <v>5.3108808290155443</v>
          </cell>
          <cell r="N486">
            <v>695</v>
          </cell>
          <cell r="O486">
            <v>3.9775653865964635</v>
          </cell>
          <cell r="P486">
            <v>4</v>
          </cell>
          <cell r="Q486">
            <v>2.9197080291970803</v>
          </cell>
          <cell r="R486">
            <v>170</v>
          </cell>
          <cell r="S486">
            <v>5.2035506580961126</v>
          </cell>
          <cell r="T486">
            <v>233</v>
          </cell>
          <cell r="U486">
            <v>4.5427958666406703</v>
          </cell>
          <cell r="V486">
            <v>210</v>
          </cell>
          <cell r="W486">
            <v>4.0792540792540795</v>
          </cell>
          <cell r="X486">
            <v>243</v>
          </cell>
          <cell r="Y486">
            <v>4.962221768429651</v>
          </cell>
          <cell r="Z486">
            <v>29</v>
          </cell>
          <cell r="AA486">
            <v>4.7231270358306192</v>
          </cell>
          <cell r="AB486">
            <v>889</v>
          </cell>
          <cell r="AC486">
            <v>4.6321383909962481</v>
          </cell>
          <cell r="AD486">
            <v>1584</v>
          </cell>
          <cell r="AE486">
            <v>4.3201963725623891</v>
          </cell>
        </row>
        <row r="487">
          <cell r="A487" t="str">
            <v>BE235 Arr. Oudenaarde</v>
          </cell>
          <cell r="B487">
            <v>0</v>
          </cell>
          <cell r="C487">
            <v>0</v>
          </cell>
          <cell r="D487">
            <v>10</v>
          </cell>
          <cell r="E487">
            <v>0.33760972316002702</v>
          </cell>
          <cell r="F487">
            <v>2</v>
          </cell>
          <cell r="G487">
            <v>4.8473097430925843E-2</v>
          </cell>
          <cell r="H487">
            <v>13</v>
          </cell>
          <cell r="I487">
            <v>0.28279312595170764</v>
          </cell>
          <cell r="J487">
            <v>16</v>
          </cell>
          <cell r="K487">
            <v>0.32560032560032559</v>
          </cell>
          <cell r="L487">
            <v>1</v>
          </cell>
          <cell r="M487">
            <v>0.1295336787564767</v>
          </cell>
          <cell r="N487">
            <v>42</v>
          </cell>
          <cell r="O487">
            <v>0.24037085789503806</v>
          </cell>
          <cell r="P487">
            <v>1</v>
          </cell>
          <cell r="Q487">
            <v>0.72992700729927007</v>
          </cell>
          <cell r="R487">
            <v>8</v>
          </cell>
          <cell r="S487">
            <v>0.24487297214569942</v>
          </cell>
          <cell r="T487">
            <v>27</v>
          </cell>
          <cell r="U487">
            <v>0.52641840514720217</v>
          </cell>
          <cell r="V487">
            <v>20</v>
          </cell>
          <cell r="W487">
            <v>0.38850038850038848</v>
          </cell>
          <cell r="X487">
            <v>27</v>
          </cell>
          <cell r="Y487">
            <v>0.55135797426996125</v>
          </cell>
          <cell r="Z487">
            <v>2</v>
          </cell>
          <cell r="AA487">
            <v>0.32573289902280128</v>
          </cell>
          <cell r="AB487">
            <v>85</v>
          </cell>
          <cell r="AC487">
            <v>0.44289287203001249</v>
          </cell>
          <cell r="AD487">
            <v>127</v>
          </cell>
          <cell r="AE487">
            <v>0.34637938088094911</v>
          </cell>
        </row>
        <row r="488">
          <cell r="A488" t="str">
            <v>BE236 Arr. Sint-Niklaas</v>
          </cell>
          <cell r="B488">
            <v>3</v>
          </cell>
          <cell r="C488">
            <v>2.9411764705882346</v>
          </cell>
          <cell r="D488">
            <v>30</v>
          </cell>
          <cell r="E488">
            <v>1.0128291694800811</v>
          </cell>
          <cell r="F488">
            <v>43</v>
          </cell>
          <cell r="G488">
            <v>1.0421715947649055</v>
          </cell>
          <cell r="H488">
            <v>45</v>
          </cell>
          <cell r="I488">
            <v>0.97889928214052646</v>
          </cell>
          <cell r="J488">
            <v>64</v>
          </cell>
          <cell r="K488">
            <v>1.3024013024013024</v>
          </cell>
          <cell r="L488">
            <v>10</v>
          </cell>
          <cell r="M488">
            <v>1.295336787564767</v>
          </cell>
          <cell r="N488">
            <v>195</v>
          </cell>
          <cell r="O488">
            <v>1.1160075545126766</v>
          </cell>
          <cell r="P488">
            <v>3</v>
          </cell>
          <cell r="Q488">
            <v>2.1897810218978102</v>
          </cell>
          <cell r="R488">
            <v>39</v>
          </cell>
          <cell r="S488">
            <v>1.1937557392102847</v>
          </cell>
          <cell r="T488">
            <v>70</v>
          </cell>
          <cell r="U488">
            <v>1.3647884577890428</v>
          </cell>
          <cell r="V488">
            <v>53</v>
          </cell>
          <cell r="W488">
            <v>1.0295260295260296</v>
          </cell>
          <cell r="X488">
            <v>55</v>
          </cell>
          <cell r="Y488">
            <v>1.1231366142536245</v>
          </cell>
          <cell r="Z488">
            <v>6</v>
          </cell>
          <cell r="AA488">
            <v>0.9771986970684039</v>
          </cell>
          <cell r="AB488">
            <v>226</v>
          </cell>
          <cell r="AC488">
            <v>1.1775739891621511</v>
          </cell>
          <cell r="AD488">
            <v>421</v>
          </cell>
          <cell r="AE488">
            <v>1.1482340106368472</v>
          </cell>
        </row>
        <row r="489">
          <cell r="A489" t="str">
            <v>BE241 Arr. Halle-Vilvoorde</v>
          </cell>
          <cell r="B489">
            <v>3</v>
          </cell>
          <cell r="C489">
            <v>2.9411764705882346</v>
          </cell>
          <cell r="D489">
            <v>39</v>
          </cell>
          <cell r="E489">
            <v>1.3166779203241055</v>
          </cell>
          <cell r="F489">
            <v>52</v>
          </cell>
          <cell r="G489">
            <v>1.2603005332040718</v>
          </cell>
          <cell r="H489">
            <v>72</v>
          </cell>
          <cell r="I489">
            <v>1.5662388514248426</v>
          </cell>
          <cell r="J489">
            <v>79</v>
          </cell>
          <cell r="K489">
            <v>1.6076516076516076</v>
          </cell>
          <cell r="L489">
            <v>14</v>
          </cell>
          <cell r="M489">
            <v>1.8134715025906736</v>
          </cell>
          <cell r="N489">
            <v>259</v>
          </cell>
          <cell r="O489">
            <v>1.4822869570194015</v>
          </cell>
          <cell r="P489">
            <v>4</v>
          </cell>
          <cell r="Q489">
            <v>2.9197080291970803</v>
          </cell>
          <cell r="R489">
            <v>80</v>
          </cell>
          <cell r="S489">
            <v>2.4487297214569943</v>
          </cell>
          <cell r="T489">
            <v>139</v>
          </cell>
          <cell r="U489">
            <v>2.7100799376096698</v>
          </cell>
          <cell r="V489">
            <v>146</v>
          </cell>
          <cell r="W489">
            <v>2.8360528360528359</v>
          </cell>
          <cell r="X489">
            <v>137</v>
          </cell>
          <cell r="Y489">
            <v>2.7976312027772106</v>
          </cell>
          <cell r="Z489">
            <v>14</v>
          </cell>
          <cell r="AA489">
            <v>2.2801302931596092</v>
          </cell>
          <cell r="AB489">
            <v>520</v>
          </cell>
          <cell r="AC489">
            <v>2.7094622759483116</v>
          </cell>
          <cell r="AD489">
            <v>779</v>
          </cell>
          <cell r="AE489">
            <v>2.1246420291831445</v>
          </cell>
        </row>
        <row r="490">
          <cell r="A490" t="str">
            <v>BE242 Arr. Leuven</v>
          </cell>
          <cell r="B490">
            <v>5</v>
          </cell>
          <cell r="C490">
            <v>4.9019607843137258</v>
          </cell>
          <cell r="D490">
            <v>31</v>
          </cell>
          <cell r="E490">
            <v>1.0465901417960837</v>
          </cell>
          <cell r="F490">
            <v>59</v>
          </cell>
          <cell r="G490">
            <v>1.429956374212312</v>
          </cell>
          <cell r="H490">
            <v>68</v>
          </cell>
          <cell r="I490">
            <v>1.4792255819012403</v>
          </cell>
          <cell r="J490">
            <v>75</v>
          </cell>
          <cell r="K490">
            <v>1.5262515262515262</v>
          </cell>
          <cell r="L490">
            <v>16</v>
          </cell>
          <cell r="M490">
            <v>2.0725388601036272</v>
          </cell>
          <cell r="N490">
            <v>254</v>
          </cell>
          <cell r="O490">
            <v>1.4536713786985631</v>
          </cell>
          <cell r="P490">
            <v>1</v>
          </cell>
          <cell r="Q490">
            <v>0.72992700729927007</v>
          </cell>
          <cell r="R490">
            <v>76</v>
          </cell>
          <cell r="S490">
            <v>2.3262932353841448</v>
          </cell>
          <cell r="T490">
            <v>114</v>
          </cell>
          <cell r="U490">
            <v>2.2226554883992984</v>
          </cell>
          <cell r="V490">
            <v>129</v>
          </cell>
          <cell r="W490">
            <v>2.5058275058275061</v>
          </cell>
          <cell r="X490">
            <v>118</v>
          </cell>
          <cell r="Y490">
            <v>2.4096385542168677</v>
          </cell>
          <cell r="Z490">
            <v>12</v>
          </cell>
          <cell r="AA490">
            <v>1.9543973941368078</v>
          </cell>
          <cell r="AB490">
            <v>450</v>
          </cell>
          <cell r="AC490">
            <v>2.3447269695706545</v>
          </cell>
          <cell r="AD490">
            <v>704</v>
          </cell>
          <cell r="AE490">
            <v>1.9200872766943953</v>
          </cell>
        </row>
        <row r="491">
          <cell r="A491" t="str">
            <v>BE251 Arr. Brugge</v>
          </cell>
          <cell r="B491">
            <v>3</v>
          </cell>
          <cell r="C491">
            <v>2.9411764705882346</v>
          </cell>
          <cell r="D491">
            <v>68</v>
          </cell>
          <cell r="E491">
            <v>2.2957461174881835</v>
          </cell>
          <cell r="F491">
            <v>67</v>
          </cell>
          <cell r="G491">
            <v>1.6238487639360155</v>
          </cell>
          <cell r="H491">
            <v>80</v>
          </cell>
          <cell r="I491">
            <v>1.7402653904720469</v>
          </cell>
          <cell r="J491">
            <v>85</v>
          </cell>
          <cell r="K491">
            <v>1.7297517297517297</v>
          </cell>
          <cell r="L491">
            <v>13</v>
          </cell>
          <cell r="M491">
            <v>1.6839378238341967</v>
          </cell>
          <cell r="N491">
            <v>316</v>
          </cell>
          <cell r="O491">
            <v>1.808504549876953</v>
          </cell>
          <cell r="P491">
            <v>6</v>
          </cell>
          <cell r="Q491">
            <v>4.3795620437956204</v>
          </cell>
          <cell r="R491">
            <v>84</v>
          </cell>
          <cell r="S491">
            <v>2.5711662075298438</v>
          </cell>
          <cell r="T491">
            <v>110</v>
          </cell>
          <cell r="U491">
            <v>2.1446675765256384</v>
          </cell>
          <cell r="V491">
            <v>102</v>
          </cell>
          <cell r="W491">
            <v>1.9813519813519813</v>
          </cell>
          <cell r="X491">
            <v>122</v>
          </cell>
          <cell r="Y491">
            <v>2.4913212170716763</v>
          </cell>
          <cell r="Z491">
            <v>17</v>
          </cell>
          <cell r="AA491">
            <v>2.768729641693811</v>
          </cell>
          <cell r="AB491">
            <v>441</v>
          </cell>
          <cell r="AC491">
            <v>2.2978324301792412</v>
          </cell>
          <cell r="AD491">
            <v>757</v>
          </cell>
          <cell r="AE491">
            <v>2.0646393017864448</v>
          </cell>
        </row>
        <row r="492">
          <cell r="A492" t="str">
            <v>BE252 Arr. Diksmuide</v>
          </cell>
          <cell r="B492">
            <v>1</v>
          </cell>
          <cell r="C492">
            <v>0.98039215686274506</v>
          </cell>
          <cell r="D492">
            <v>3</v>
          </cell>
          <cell r="E492">
            <v>0.1012829169480081</v>
          </cell>
          <cell r="F492">
            <v>6</v>
          </cell>
          <cell r="G492">
            <v>0.1454192922927775</v>
          </cell>
          <cell r="H492">
            <v>5</v>
          </cell>
          <cell r="I492">
            <v>0.10876658690450293</v>
          </cell>
          <cell r="J492">
            <v>10</v>
          </cell>
          <cell r="K492">
            <v>0.20350020350020348</v>
          </cell>
          <cell r="L492">
            <v>1</v>
          </cell>
          <cell r="M492">
            <v>0.1295336787564767</v>
          </cell>
          <cell r="N492">
            <v>26</v>
          </cell>
          <cell r="O492">
            <v>0.14880100726835688</v>
          </cell>
          <cell r="P492">
            <v>1</v>
          </cell>
          <cell r="Q492">
            <v>0.72992700729927007</v>
          </cell>
          <cell r="R492">
            <v>6</v>
          </cell>
          <cell r="S492">
            <v>0.18365472910927455</v>
          </cell>
          <cell r="T492">
            <v>17</v>
          </cell>
          <cell r="U492">
            <v>0.3314486254630532</v>
          </cell>
          <cell r="V492">
            <v>1</v>
          </cell>
          <cell r="W492">
            <v>1.9425019425019424E-2</v>
          </cell>
          <cell r="X492">
            <v>11</v>
          </cell>
          <cell r="Y492">
            <v>0.2246273228507249</v>
          </cell>
          <cell r="Z492">
            <v>1</v>
          </cell>
          <cell r="AA492">
            <v>0.16286644951140064</v>
          </cell>
          <cell r="AB492">
            <v>37</v>
          </cell>
          <cell r="AC492">
            <v>0.19278866194247604</v>
          </cell>
          <cell r="AD492">
            <v>63</v>
          </cell>
          <cell r="AE492">
            <v>0.17182599209054955</v>
          </cell>
        </row>
        <row r="493">
          <cell r="A493" t="str">
            <v>BE253 Arr. Ieper</v>
          </cell>
          <cell r="B493">
            <v>3</v>
          </cell>
          <cell r="C493">
            <v>2.9411764705882346</v>
          </cell>
          <cell r="D493">
            <v>16</v>
          </cell>
          <cell r="E493">
            <v>0.54017555705604325</v>
          </cell>
          <cell r="F493">
            <v>23</v>
          </cell>
          <cell r="G493">
            <v>0.55744062045564713</v>
          </cell>
          <cell r="H493">
            <v>10</v>
          </cell>
          <cell r="I493">
            <v>0.21753317380900586</v>
          </cell>
          <cell r="J493">
            <v>19</v>
          </cell>
          <cell r="K493">
            <v>0.38665038665038665</v>
          </cell>
          <cell r="L493">
            <v>1</v>
          </cell>
          <cell r="M493">
            <v>0.1295336787564767</v>
          </cell>
          <cell r="N493">
            <v>72</v>
          </cell>
          <cell r="O493">
            <v>0.4120643278200653</v>
          </cell>
          <cell r="P493">
            <v>1</v>
          </cell>
          <cell r="Q493">
            <v>0.72992700729927007</v>
          </cell>
          <cell r="R493">
            <v>16</v>
          </cell>
          <cell r="S493">
            <v>0.48974594429139884</v>
          </cell>
          <cell r="T493">
            <v>24</v>
          </cell>
          <cell r="U493">
            <v>0.46792747124195755</v>
          </cell>
          <cell r="V493">
            <v>21</v>
          </cell>
          <cell r="W493">
            <v>0.40792540792540793</v>
          </cell>
          <cell r="X493">
            <v>18</v>
          </cell>
          <cell r="Y493">
            <v>0.36757198284664078</v>
          </cell>
          <cell r="Z493">
            <v>1</v>
          </cell>
          <cell r="AA493">
            <v>0.16286644951140064</v>
          </cell>
          <cell r="AB493">
            <v>81</v>
          </cell>
          <cell r="AC493">
            <v>0.42205085452271779</v>
          </cell>
          <cell r="AD493">
            <v>153</v>
          </cell>
          <cell r="AE493">
            <v>0.41729169507704905</v>
          </cell>
        </row>
        <row r="494">
          <cell r="A494" t="str">
            <v>BE254 Arr. Kortrijk</v>
          </cell>
          <cell r="B494">
            <v>2</v>
          </cell>
          <cell r="C494">
            <v>1.9607843137254901</v>
          </cell>
          <cell r="D494">
            <v>32</v>
          </cell>
          <cell r="E494">
            <v>1.0803511141120865</v>
          </cell>
          <cell r="F494">
            <v>28</v>
          </cell>
          <cell r="G494">
            <v>0.67862336403296164</v>
          </cell>
          <cell r="H494">
            <v>35</v>
          </cell>
          <cell r="I494">
            <v>0.76136610833152052</v>
          </cell>
          <cell r="J494">
            <v>49</v>
          </cell>
          <cell r="K494">
            <v>0.99715099715099709</v>
          </cell>
          <cell r="L494">
            <v>6</v>
          </cell>
          <cell r="M494">
            <v>0.77720207253885998</v>
          </cell>
          <cell r="N494">
            <v>152</v>
          </cell>
          <cell r="O494">
            <v>0.86991358095347104</v>
          </cell>
          <cell r="P494">
            <v>3</v>
          </cell>
          <cell r="Q494">
            <v>2.1897810218978102</v>
          </cell>
          <cell r="R494">
            <v>58</v>
          </cell>
          <cell r="S494">
            <v>1.7753290480563209</v>
          </cell>
          <cell r="T494">
            <v>62</v>
          </cell>
          <cell r="U494">
            <v>1.2088126340417236</v>
          </cell>
          <cell r="V494">
            <v>77</v>
          </cell>
          <cell r="W494">
            <v>1.4957264957264957</v>
          </cell>
          <cell r="X494">
            <v>78</v>
          </cell>
          <cell r="Y494">
            <v>1.5928119256687772</v>
          </cell>
          <cell r="Z494">
            <v>10</v>
          </cell>
          <cell r="AA494">
            <v>1.6286644951140063</v>
          </cell>
          <cell r="AB494">
            <v>288</v>
          </cell>
          <cell r="AC494">
            <v>1.5006252605252188</v>
          </cell>
          <cell r="AD494">
            <v>440</v>
          </cell>
          <cell r="AE494">
            <v>1.200054547933997</v>
          </cell>
        </row>
        <row r="495">
          <cell r="A495" t="str">
            <v>BE255 Arr. Oostende</v>
          </cell>
          <cell r="B495">
            <v>6</v>
          </cell>
          <cell r="C495">
            <v>5.8823529411764692</v>
          </cell>
          <cell r="D495">
            <v>43</v>
          </cell>
          <cell r="E495">
            <v>1.4517218095881161</v>
          </cell>
          <cell r="F495">
            <v>38</v>
          </cell>
          <cell r="G495">
            <v>0.92098885118759088</v>
          </cell>
          <cell r="H495">
            <v>35</v>
          </cell>
          <cell r="I495">
            <v>0.76136610833152052</v>
          </cell>
          <cell r="J495">
            <v>37</v>
          </cell>
          <cell r="K495">
            <v>0.75295075295075298</v>
          </cell>
          <cell r="L495">
            <v>5</v>
          </cell>
          <cell r="M495">
            <v>0.6476683937823835</v>
          </cell>
          <cell r="N495">
            <v>164</v>
          </cell>
          <cell r="O495">
            <v>0.93859096892348193</v>
          </cell>
          <cell r="P495">
            <v>7</v>
          </cell>
          <cell r="Q495">
            <v>5.1094890510948909</v>
          </cell>
          <cell r="R495">
            <v>63</v>
          </cell>
          <cell r="S495">
            <v>1.9283746556473829</v>
          </cell>
          <cell r="T495">
            <v>54</v>
          </cell>
          <cell r="U495">
            <v>1.0528368102944043</v>
          </cell>
          <cell r="V495">
            <v>53</v>
          </cell>
          <cell r="W495">
            <v>1.0295260295260296</v>
          </cell>
          <cell r="X495">
            <v>66</v>
          </cell>
          <cell r="Y495">
            <v>1.3477639371043495</v>
          </cell>
          <cell r="Z495">
            <v>6</v>
          </cell>
          <cell r="AA495">
            <v>0.9771986970684039</v>
          </cell>
          <cell r="AB495">
            <v>249</v>
          </cell>
          <cell r="AC495">
            <v>1.2974155898290958</v>
          </cell>
          <cell r="AD495">
            <v>413</v>
          </cell>
          <cell r="AE495">
            <v>1.1264148370380473</v>
          </cell>
        </row>
        <row r="496">
          <cell r="A496" t="str">
            <v>BE256 Arr. Roeselare</v>
          </cell>
          <cell r="B496">
            <v>2</v>
          </cell>
          <cell r="C496">
            <v>1.9607843137254901</v>
          </cell>
          <cell r="D496">
            <v>30</v>
          </cell>
          <cell r="E496">
            <v>1.0128291694800811</v>
          </cell>
          <cell r="F496">
            <v>14</v>
          </cell>
          <cell r="G496">
            <v>0.33931168201648082</v>
          </cell>
          <cell r="H496">
            <v>30</v>
          </cell>
          <cell r="I496">
            <v>0.6525995214270176</v>
          </cell>
          <cell r="J496">
            <v>31</v>
          </cell>
          <cell r="K496">
            <v>0.63085063085063087</v>
          </cell>
          <cell r="L496">
            <v>4</v>
          </cell>
          <cell r="M496">
            <v>0.5181347150259068</v>
          </cell>
          <cell r="N496">
            <v>111</v>
          </cell>
          <cell r="O496">
            <v>0.63526583872260067</v>
          </cell>
          <cell r="P496">
            <v>0</v>
          </cell>
          <cell r="Q496">
            <v>0</v>
          </cell>
          <cell r="R496">
            <v>28</v>
          </cell>
          <cell r="S496">
            <v>0.85705540250994805</v>
          </cell>
          <cell r="T496">
            <v>26</v>
          </cell>
          <cell r="U496">
            <v>0.5069214271787873</v>
          </cell>
          <cell r="V496">
            <v>35</v>
          </cell>
          <cell r="W496">
            <v>0.67987567987567987</v>
          </cell>
          <cell r="X496">
            <v>27</v>
          </cell>
          <cell r="Y496">
            <v>0.55135797426996125</v>
          </cell>
          <cell r="Z496">
            <v>5</v>
          </cell>
          <cell r="AA496">
            <v>0.81433224755700317</v>
          </cell>
          <cell r="AB496">
            <v>121</v>
          </cell>
          <cell r="AC496">
            <v>0.63047102959566492</v>
          </cell>
          <cell r="AD496">
            <v>232</v>
          </cell>
          <cell r="AE496">
            <v>0.63275603436519834</v>
          </cell>
        </row>
        <row r="497">
          <cell r="A497" t="str">
            <v>BE257 Arr. Tielt</v>
          </cell>
          <cell r="B497">
            <v>1</v>
          </cell>
          <cell r="C497">
            <v>0.98039215686274506</v>
          </cell>
          <cell r="D497">
            <v>10</v>
          </cell>
          <cell r="E497">
            <v>0.33760972316002702</v>
          </cell>
          <cell r="F497">
            <v>3</v>
          </cell>
          <cell r="G497">
            <v>7.2709646146388751E-2</v>
          </cell>
          <cell r="H497">
            <v>6</v>
          </cell>
          <cell r="I497">
            <v>0.13051990428540353</v>
          </cell>
          <cell r="J497">
            <v>16</v>
          </cell>
          <cell r="K497">
            <v>0.32560032560032559</v>
          </cell>
          <cell r="L497">
            <v>0</v>
          </cell>
          <cell r="M497">
            <v>0</v>
          </cell>
          <cell r="N497">
            <v>36</v>
          </cell>
          <cell r="O497">
            <v>0.20603216391003265</v>
          </cell>
          <cell r="P497">
            <v>1</v>
          </cell>
          <cell r="Q497">
            <v>0.72992700729927007</v>
          </cell>
          <cell r="R497">
            <v>6</v>
          </cell>
          <cell r="S497">
            <v>0.18365472910927455</v>
          </cell>
          <cell r="T497">
            <v>9</v>
          </cell>
          <cell r="U497">
            <v>0.17547280171573404</v>
          </cell>
          <cell r="V497">
            <v>18</v>
          </cell>
          <cell r="W497">
            <v>0.34965034965034969</v>
          </cell>
          <cell r="X497">
            <v>8</v>
          </cell>
          <cell r="Y497">
            <v>0.16336532570961812</v>
          </cell>
          <cell r="Z497">
            <v>3</v>
          </cell>
          <cell r="AA497">
            <v>0.48859934853420195</v>
          </cell>
          <cell r="AB497">
            <v>45</v>
          </cell>
          <cell r="AC497">
            <v>0.23447269695706546</v>
          </cell>
          <cell r="AD497">
            <v>81</v>
          </cell>
          <cell r="AE497">
            <v>0.22091913268784943</v>
          </cell>
        </row>
        <row r="498">
          <cell r="A498" t="str">
            <v>BE258 Arr. Veurne</v>
          </cell>
          <cell r="B498">
            <v>1</v>
          </cell>
          <cell r="C498">
            <v>0.98039215686274506</v>
          </cell>
          <cell r="D498">
            <v>15</v>
          </cell>
          <cell r="E498">
            <v>0.50641458474004053</v>
          </cell>
          <cell r="F498">
            <v>19</v>
          </cell>
          <cell r="G498">
            <v>0.46049442559379544</v>
          </cell>
          <cell r="H498">
            <v>15</v>
          </cell>
          <cell r="I498">
            <v>0.3262997607135088</v>
          </cell>
          <cell r="J498">
            <v>9</v>
          </cell>
          <cell r="K498">
            <v>0.18315018315018314</v>
          </cell>
          <cell r="L498">
            <v>5</v>
          </cell>
          <cell r="M498">
            <v>0.6476683937823835</v>
          </cell>
          <cell r="N498">
            <v>64</v>
          </cell>
          <cell r="O498">
            <v>0.36627940250672464</v>
          </cell>
          <cell r="P498">
            <v>1</v>
          </cell>
          <cell r="Q498">
            <v>0.72992700729927007</v>
          </cell>
          <cell r="R498">
            <v>19</v>
          </cell>
          <cell r="S498">
            <v>0.5815733088460362</v>
          </cell>
          <cell r="T498">
            <v>25</v>
          </cell>
          <cell r="U498">
            <v>0.48742444921037242</v>
          </cell>
          <cell r="V498">
            <v>25</v>
          </cell>
          <cell r="W498">
            <v>0.48562548562548558</v>
          </cell>
          <cell r="X498">
            <v>39</v>
          </cell>
          <cell r="Y498">
            <v>0.79640596283438858</v>
          </cell>
          <cell r="Z498">
            <v>5</v>
          </cell>
          <cell r="AA498">
            <v>0.81433224755700317</v>
          </cell>
          <cell r="AB498">
            <v>114</v>
          </cell>
          <cell r="AC498">
            <v>0.59399749895789911</v>
          </cell>
          <cell r="AD498">
            <v>178</v>
          </cell>
          <cell r="AE498">
            <v>0.48547661257329883</v>
          </cell>
        </row>
        <row r="499">
          <cell r="A499" t="str">
            <v>BE310 Arr. Nivelles</v>
          </cell>
          <cell r="B499">
            <v>1</v>
          </cell>
          <cell r="C499">
            <v>0.98039215686274506</v>
          </cell>
          <cell r="D499">
            <v>40</v>
          </cell>
          <cell r="E499">
            <v>1.3504388926401081</v>
          </cell>
          <cell r="F499">
            <v>67</v>
          </cell>
          <cell r="G499">
            <v>1.6238487639360155</v>
          </cell>
          <cell r="H499">
            <v>72</v>
          </cell>
          <cell r="I499">
            <v>1.5662388514248426</v>
          </cell>
          <cell r="J499">
            <v>76</v>
          </cell>
          <cell r="K499">
            <v>1.5466015466015466</v>
          </cell>
          <cell r="L499">
            <v>8</v>
          </cell>
          <cell r="M499">
            <v>1.0362694300518136</v>
          </cell>
          <cell r="N499">
            <v>264</v>
          </cell>
          <cell r="O499">
            <v>1.5109025353402392</v>
          </cell>
          <cell r="P499">
            <v>2</v>
          </cell>
          <cell r="Q499">
            <v>1.4598540145985401</v>
          </cell>
          <cell r="R499">
            <v>69</v>
          </cell>
          <cell r="S499">
            <v>2.1120293847566574</v>
          </cell>
          <cell r="T499">
            <v>141</v>
          </cell>
          <cell r="U499">
            <v>2.7490738935465</v>
          </cell>
          <cell r="V499">
            <v>102</v>
          </cell>
          <cell r="W499">
            <v>1.9813519813519813</v>
          </cell>
          <cell r="X499">
            <v>91</v>
          </cell>
          <cell r="Y499">
            <v>1.8582805799469062</v>
          </cell>
          <cell r="Z499">
            <v>6</v>
          </cell>
          <cell r="AA499">
            <v>0.9771986970684039</v>
          </cell>
          <cell r="AB499">
            <v>411</v>
          </cell>
          <cell r="AC499">
            <v>2.1415172988745312</v>
          </cell>
          <cell r="AD499">
            <v>675</v>
          </cell>
          <cell r="AE499">
            <v>1.8409927723987454</v>
          </cell>
        </row>
        <row r="500">
          <cell r="A500" t="str">
            <v>BE321 Arr. Ath</v>
          </cell>
          <cell r="B500">
            <v>1</v>
          </cell>
          <cell r="C500">
            <v>0.98039215686274506</v>
          </cell>
          <cell r="D500">
            <v>9</v>
          </cell>
          <cell r="E500">
            <v>0.3038487508440243</v>
          </cell>
          <cell r="F500">
            <v>21</v>
          </cell>
          <cell r="G500">
            <v>0.50896752302472126</v>
          </cell>
          <cell r="H500">
            <v>26</v>
          </cell>
          <cell r="I500">
            <v>0.56558625190341527</v>
          </cell>
          <cell r="J500">
            <v>29</v>
          </cell>
          <cell r="K500">
            <v>0.59015059015059013</v>
          </cell>
          <cell r="L500">
            <v>7</v>
          </cell>
          <cell r="M500">
            <v>0.90673575129533679</v>
          </cell>
          <cell r="N500">
            <v>93</v>
          </cell>
          <cell r="O500">
            <v>0.53224975676758424</v>
          </cell>
          <cell r="P500">
            <v>2</v>
          </cell>
          <cell r="Q500">
            <v>1.4598540145985401</v>
          </cell>
          <cell r="R500">
            <v>22</v>
          </cell>
          <cell r="S500">
            <v>0.67340067340067333</v>
          </cell>
          <cell r="T500">
            <v>40</v>
          </cell>
          <cell r="U500">
            <v>0.77987911873659566</v>
          </cell>
          <cell r="V500">
            <v>37</v>
          </cell>
          <cell r="W500">
            <v>0.71872571872571867</v>
          </cell>
          <cell r="X500">
            <v>31</v>
          </cell>
          <cell r="Y500">
            <v>0.63304063712477032</v>
          </cell>
          <cell r="Z500">
            <v>1</v>
          </cell>
          <cell r="AA500">
            <v>0.16286644951140064</v>
          </cell>
          <cell r="AB500">
            <v>133</v>
          </cell>
          <cell r="AC500">
            <v>0.69299708211754907</v>
          </cell>
          <cell r="AD500">
            <v>226</v>
          </cell>
          <cell r="AE500">
            <v>0.61639165416609842</v>
          </cell>
        </row>
        <row r="501">
          <cell r="A501" t="str">
            <v>BE322 Arr. Charleroi</v>
          </cell>
          <cell r="B501">
            <v>3</v>
          </cell>
          <cell r="C501">
            <v>2.9411764705882346</v>
          </cell>
          <cell r="D501">
            <v>116</v>
          </cell>
          <cell r="E501">
            <v>3.9162727886563129</v>
          </cell>
          <cell r="F501">
            <v>144</v>
          </cell>
          <cell r="G501">
            <v>3.4900630150266601</v>
          </cell>
          <cell r="H501">
            <v>189</v>
          </cell>
          <cell r="I501">
            <v>4.1113769849902111</v>
          </cell>
          <cell r="J501">
            <v>183</v>
          </cell>
          <cell r="K501">
            <v>3.7240537240537241</v>
          </cell>
          <cell r="L501">
            <v>29</v>
          </cell>
          <cell r="M501">
            <v>3.7564766839378239</v>
          </cell>
          <cell r="N501">
            <v>664</v>
          </cell>
          <cell r="O501">
            <v>3.800148801007269</v>
          </cell>
          <cell r="P501">
            <v>6</v>
          </cell>
          <cell r="Q501">
            <v>4.3795620437956204</v>
          </cell>
          <cell r="R501">
            <v>138</v>
          </cell>
          <cell r="S501">
            <v>4.2240587695133147</v>
          </cell>
          <cell r="T501">
            <v>283</v>
          </cell>
          <cell r="U501">
            <v>5.5176447650614158</v>
          </cell>
          <cell r="V501">
            <v>244</v>
          </cell>
          <cell r="W501">
            <v>4.7397047397047398</v>
          </cell>
          <cell r="X501">
            <v>241</v>
          </cell>
          <cell r="Y501">
            <v>4.921380437002246</v>
          </cell>
          <cell r="Z501">
            <v>23</v>
          </cell>
          <cell r="AA501">
            <v>3.7459283387622149</v>
          </cell>
          <cell r="AB501">
            <v>935</v>
          </cell>
          <cell r="AC501">
            <v>4.8718215923301376</v>
          </cell>
          <cell r="AD501">
            <v>1599</v>
          </cell>
          <cell r="AE501">
            <v>4.3611073230601392</v>
          </cell>
        </row>
        <row r="502">
          <cell r="A502" t="str">
            <v>BE323 Arr. Mons</v>
          </cell>
          <cell r="B502">
            <v>4</v>
          </cell>
          <cell r="C502">
            <v>3.9215686274509802</v>
          </cell>
          <cell r="D502">
            <v>93</v>
          </cell>
          <cell r="E502">
            <v>3.1397704253882512</v>
          </cell>
          <cell r="F502">
            <v>92</v>
          </cell>
          <cell r="G502">
            <v>2.2297624818225885</v>
          </cell>
          <cell r="H502">
            <v>105</v>
          </cell>
          <cell r="I502">
            <v>2.2840983249945617</v>
          </cell>
          <cell r="J502">
            <v>86</v>
          </cell>
          <cell r="K502">
            <v>1.75010175010175</v>
          </cell>
          <cell r="L502">
            <v>8</v>
          </cell>
          <cell r="M502">
            <v>1.0362694300518136</v>
          </cell>
          <cell r="N502">
            <v>388</v>
          </cell>
          <cell r="O502">
            <v>2.2205688776970183</v>
          </cell>
          <cell r="P502">
            <v>7</v>
          </cell>
          <cell r="Q502">
            <v>5.1094890510948909</v>
          </cell>
          <cell r="R502">
            <v>122</v>
          </cell>
          <cell r="S502">
            <v>3.7343128252219158</v>
          </cell>
          <cell r="T502">
            <v>166</v>
          </cell>
          <cell r="U502">
            <v>3.2364983427568723</v>
          </cell>
          <cell r="V502">
            <v>166</v>
          </cell>
          <cell r="W502">
            <v>3.2245532245532247</v>
          </cell>
          <cell r="X502">
            <v>127</v>
          </cell>
          <cell r="Y502">
            <v>2.5934245456401879</v>
          </cell>
          <cell r="Z502">
            <v>9</v>
          </cell>
          <cell r="AA502">
            <v>1.4657980456026058</v>
          </cell>
          <cell r="AB502">
            <v>597</v>
          </cell>
          <cell r="AC502">
            <v>3.1106711129637348</v>
          </cell>
          <cell r="AD502">
            <v>985</v>
          </cell>
          <cell r="AE502">
            <v>2.6864857493522432</v>
          </cell>
        </row>
        <row r="503">
          <cell r="A503" t="str">
            <v>BE325 Arr. Soignies</v>
          </cell>
          <cell r="B503">
            <v>1</v>
          </cell>
          <cell r="C503">
            <v>0.98039215686274506</v>
          </cell>
          <cell r="D503">
            <v>12</v>
          </cell>
          <cell r="E503">
            <v>0.40513166779203241</v>
          </cell>
          <cell r="F503">
            <v>19</v>
          </cell>
          <cell r="G503">
            <v>0.46049442559379544</v>
          </cell>
          <cell r="H503">
            <v>18</v>
          </cell>
          <cell r="I503">
            <v>0.39155971285621066</v>
          </cell>
          <cell r="J503">
            <v>18</v>
          </cell>
          <cell r="K503">
            <v>0.36630036630036628</v>
          </cell>
          <cell r="L503">
            <v>2</v>
          </cell>
          <cell r="M503">
            <v>0.2590673575129534</v>
          </cell>
          <cell r="N503">
            <v>70</v>
          </cell>
          <cell r="O503">
            <v>0.40061809649173014</v>
          </cell>
          <cell r="P503">
            <v>1</v>
          </cell>
          <cell r="Q503">
            <v>0.72992700729927007</v>
          </cell>
          <cell r="R503">
            <v>17</v>
          </cell>
          <cell r="S503">
            <v>0.52035506580961122</v>
          </cell>
          <cell r="T503">
            <v>19</v>
          </cell>
          <cell r="U503">
            <v>0.37044258139988301</v>
          </cell>
          <cell r="V503">
            <v>27</v>
          </cell>
          <cell r="W503">
            <v>0.52447552447552448</v>
          </cell>
          <cell r="X503">
            <v>27</v>
          </cell>
          <cell r="Y503">
            <v>0.55135797426996125</v>
          </cell>
          <cell r="Z503">
            <v>1</v>
          </cell>
          <cell r="AA503">
            <v>0.16286644951140064</v>
          </cell>
          <cell r="AB503">
            <v>92</v>
          </cell>
          <cell r="AC503">
            <v>0.4793664026677783</v>
          </cell>
          <cell r="AD503">
            <v>162</v>
          </cell>
          <cell r="AE503">
            <v>0.44183826537569887</v>
          </cell>
        </row>
        <row r="504">
          <cell r="A504" t="str">
            <v>BE326 Arr. Thuin</v>
          </cell>
          <cell r="B504">
            <v>4</v>
          </cell>
          <cell r="C504">
            <v>3.9215686274509802</v>
          </cell>
          <cell r="D504">
            <v>19</v>
          </cell>
          <cell r="E504">
            <v>0.64145847400405132</v>
          </cell>
          <cell r="F504">
            <v>23</v>
          </cell>
          <cell r="G504">
            <v>0.55744062045564713</v>
          </cell>
          <cell r="H504">
            <v>35</v>
          </cell>
          <cell r="I504">
            <v>0.76136610833152052</v>
          </cell>
          <cell r="J504">
            <v>38</v>
          </cell>
          <cell r="K504">
            <v>0.77330077330077329</v>
          </cell>
          <cell r="L504">
            <v>3</v>
          </cell>
          <cell r="M504">
            <v>0.38860103626942999</v>
          </cell>
          <cell r="N504">
            <v>122</v>
          </cell>
          <cell r="O504">
            <v>0.69822011102844395</v>
          </cell>
          <cell r="P504">
            <v>1</v>
          </cell>
          <cell r="Q504">
            <v>0.72992700729927007</v>
          </cell>
          <cell r="R504">
            <v>35</v>
          </cell>
          <cell r="S504">
            <v>1.0713192531374349</v>
          </cell>
          <cell r="T504">
            <v>44</v>
          </cell>
          <cell r="U504">
            <v>0.85786703061025549</v>
          </cell>
          <cell r="V504">
            <v>38</v>
          </cell>
          <cell r="W504">
            <v>0.73815073815073817</v>
          </cell>
          <cell r="X504">
            <v>58</v>
          </cell>
          <cell r="Y504">
            <v>1.1843986113947313</v>
          </cell>
          <cell r="Z504">
            <v>3</v>
          </cell>
          <cell r="AA504">
            <v>0.48859934853420195</v>
          </cell>
          <cell r="AB504">
            <v>179</v>
          </cell>
          <cell r="AC504">
            <v>0.93268028345143816</v>
          </cell>
          <cell r="AD504">
            <v>301</v>
          </cell>
          <cell r="AE504">
            <v>0.82094640665484808</v>
          </cell>
        </row>
        <row r="505">
          <cell r="A505" t="str">
            <v>BE327 Arr. Tournai-Mouscron</v>
          </cell>
          <cell r="B505">
            <v>4</v>
          </cell>
          <cell r="C505">
            <v>3.9215686274509802</v>
          </cell>
          <cell r="D505">
            <v>37</v>
          </cell>
          <cell r="E505">
            <v>1.2491559756921</v>
          </cell>
          <cell r="F505">
            <v>55</v>
          </cell>
          <cell r="G505">
            <v>1.3330101793504605</v>
          </cell>
          <cell r="H505">
            <v>58</v>
          </cell>
          <cell r="I505">
            <v>1.261692408092234</v>
          </cell>
          <cell r="J505">
            <v>54</v>
          </cell>
          <cell r="K505">
            <v>1.098901098901099</v>
          </cell>
          <cell r="L505">
            <v>12</v>
          </cell>
          <cell r="M505">
            <v>1.55440414507772</v>
          </cell>
          <cell r="N505">
            <v>220</v>
          </cell>
          <cell r="O505">
            <v>1.2590854461168661</v>
          </cell>
          <cell r="P505">
            <v>6</v>
          </cell>
          <cell r="Q505">
            <v>4.3795620437956204</v>
          </cell>
          <cell r="R505">
            <v>46</v>
          </cell>
          <cell r="S505">
            <v>1.4080195898377716</v>
          </cell>
          <cell r="T505">
            <v>106</v>
          </cell>
          <cell r="U505">
            <v>2.0666796646519789</v>
          </cell>
          <cell r="V505">
            <v>113</v>
          </cell>
          <cell r="W505">
            <v>2.1950271950271953</v>
          </cell>
          <cell r="X505">
            <v>98</v>
          </cell>
          <cell r="Y505">
            <v>2.0012252399428219</v>
          </cell>
          <cell r="Z505">
            <v>4</v>
          </cell>
          <cell r="AA505">
            <v>0.65146579804560256</v>
          </cell>
          <cell r="AB505">
            <v>373</v>
          </cell>
          <cell r="AC505">
            <v>1.9435181325552313</v>
          </cell>
          <cell r="AD505">
            <v>593</v>
          </cell>
          <cell r="AE505">
            <v>1.6173462430110461</v>
          </cell>
        </row>
        <row r="506">
          <cell r="A506" t="str">
            <v>BE329 Arr. La Louvière</v>
          </cell>
          <cell r="B506">
            <v>0</v>
          </cell>
          <cell r="C506">
            <v>0</v>
          </cell>
          <cell r="D506">
            <v>11</v>
          </cell>
          <cell r="E506">
            <v>0.37137069547602969</v>
          </cell>
          <cell r="F506">
            <v>12</v>
          </cell>
          <cell r="G506">
            <v>0.290838584585555</v>
          </cell>
          <cell r="H506">
            <v>15</v>
          </cell>
          <cell r="I506">
            <v>0.3262997607135088</v>
          </cell>
          <cell r="J506">
            <v>18</v>
          </cell>
          <cell r="K506">
            <v>0.36630036630036628</v>
          </cell>
          <cell r="L506">
            <v>3</v>
          </cell>
          <cell r="M506">
            <v>0.38860103626942999</v>
          </cell>
          <cell r="N506">
            <v>59</v>
          </cell>
          <cell r="O506">
            <v>0.33766382418588686</v>
          </cell>
          <cell r="P506">
            <v>1</v>
          </cell>
          <cell r="Q506">
            <v>0.72992700729927007</v>
          </cell>
          <cell r="R506">
            <v>22</v>
          </cell>
          <cell r="S506">
            <v>0.67340067340067333</v>
          </cell>
          <cell r="T506">
            <v>24</v>
          </cell>
          <cell r="U506">
            <v>0.46792747124195755</v>
          </cell>
          <cell r="V506">
            <v>36</v>
          </cell>
          <cell r="W506">
            <v>0.69930069930069938</v>
          </cell>
          <cell r="X506">
            <v>21</v>
          </cell>
          <cell r="Y506">
            <v>0.42883397998774764</v>
          </cell>
          <cell r="Z506">
            <v>4</v>
          </cell>
          <cell r="AA506">
            <v>0.65146579804560256</v>
          </cell>
          <cell r="AB506">
            <v>108</v>
          </cell>
          <cell r="AC506">
            <v>0.56273447269695709</v>
          </cell>
          <cell r="AD506">
            <v>167</v>
          </cell>
          <cell r="AE506">
            <v>0.45547524887494878</v>
          </cell>
        </row>
        <row r="507">
          <cell r="A507" t="str">
            <v>BE331 Arr. Huy</v>
          </cell>
          <cell r="B507">
            <v>1</v>
          </cell>
          <cell r="C507">
            <v>0.98039215686274506</v>
          </cell>
          <cell r="D507">
            <v>17</v>
          </cell>
          <cell r="E507">
            <v>0.57393652937204587</v>
          </cell>
          <cell r="F507">
            <v>32</v>
          </cell>
          <cell r="G507">
            <v>0.77556955889481349</v>
          </cell>
          <cell r="H507">
            <v>40</v>
          </cell>
          <cell r="I507">
            <v>0.87013269523602343</v>
          </cell>
          <cell r="J507">
            <v>49</v>
          </cell>
          <cell r="K507">
            <v>0.99715099715099709</v>
          </cell>
          <cell r="L507">
            <v>16</v>
          </cell>
          <cell r="M507">
            <v>2.0725388601036272</v>
          </cell>
          <cell r="N507">
            <v>155</v>
          </cell>
          <cell r="O507">
            <v>0.88708292794597388</v>
          </cell>
          <cell r="P507">
            <v>1</v>
          </cell>
          <cell r="Q507">
            <v>0.72992700729927007</v>
          </cell>
          <cell r="R507">
            <v>26</v>
          </cell>
          <cell r="S507">
            <v>0.79583715947352307</v>
          </cell>
          <cell r="T507">
            <v>50</v>
          </cell>
          <cell r="U507">
            <v>0.97484889842074485</v>
          </cell>
          <cell r="V507">
            <v>44</v>
          </cell>
          <cell r="W507">
            <v>0.85470085470085477</v>
          </cell>
          <cell r="X507">
            <v>50</v>
          </cell>
          <cell r="Y507">
            <v>1.0210332856851132</v>
          </cell>
          <cell r="Z507">
            <v>8</v>
          </cell>
          <cell r="AA507">
            <v>1.3029315960912051</v>
          </cell>
          <cell r="AB507">
            <v>179</v>
          </cell>
          <cell r="AC507">
            <v>0.93268028345143816</v>
          </cell>
          <cell r="AD507">
            <v>334</v>
          </cell>
          <cell r="AE507">
            <v>0.91095049774989756</v>
          </cell>
        </row>
        <row r="508">
          <cell r="A508" t="str">
            <v>BE332 Arr. Liège</v>
          </cell>
          <cell r="B508">
            <v>4</v>
          </cell>
          <cell r="C508">
            <v>3.9215686274509802</v>
          </cell>
          <cell r="D508">
            <v>233</v>
          </cell>
          <cell r="E508">
            <v>7.8663065496286295</v>
          </cell>
          <cell r="F508">
            <v>301</v>
          </cell>
          <cell r="G508">
            <v>7.2952011633543385</v>
          </cell>
          <cell r="H508">
            <v>322</v>
          </cell>
          <cell r="I508">
            <v>7.0045681966499895</v>
          </cell>
          <cell r="J508">
            <v>277</v>
          </cell>
          <cell r="K508">
            <v>5.6369556369556371</v>
          </cell>
          <cell r="L508">
            <v>81</v>
          </cell>
          <cell r="M508">
            <v>10.492227979274611</v>
          </cell>
          <cell r="N508">
            <v>1218</v>
          </cell>
          <cell r="O508">
            <v>6.9707548789561038</v>
          </cell>
          <cell r="P508">
            <v>10</v>
          </cell>
          <cell r="Q508">
            <v>7.2992700729927007</v>
          </cell>
          <cell r="R508">
            <v>213</v>
          </cell>
          <cell r="S508">
            <v>6.519742883379247</v>
          </cell>
          <cell r="T508">
            <v>348</v>
          </cell>
          <cell r="U508">
            <v>6.7849483330083835</v>
          </cell>
          <cell r="V508">
            <v>369</v>
          </cell>
          <cell r="W508">
            <v>7.1678321678321684</v>
          </cell>
          <cell r="X508">
            <v>298</v>
          </cell>
          <cell r="Y508">
            <v>6.0853583826832756</v>
          </cell>
          <cell r="Z508">
            <v>41</v>
          </cell>
          <cell r="AA508">
            <v>6.677524429967427</v>
          </cell>
          <cell r="AB508">
            <v>1279</v>
          </cell>
          <cell r="AC508">
            <v>6.6642350979574827</v>
          </cell>
          <cell r="AD508">
            <v>2497</v>
          </cell>
          <cell r="AE508">
            <v>6.8103095595254333</v>
          </cell>
        </row>
        <row r="509">
          <cell r="A509" t="str">
            <v>BE334 Arr. Waremme</v>
          </cell>
          <cell r="B509">
            <v>0</v>
          </cell>
          <cell r="C509">
            <v>0</v>
          </cell>
          <cell r="D509">
            <v>6</v>
          </cell>
          <cell r="E509">
            <v>0.20256583389601621</v>
          </cell>
          <cell r="F509">
            <v>15</v>
          </cell>
          <cell r="G509">
            <v>0.36354823073194381</v>
          </cell>
          <cell r="H509">
            <v>17</v>
          </cell>
          <cell r="I509">
            <v>0.36980639547531008</v>
          </cell>
          <cell r="J509">
            <v>22</v>
          </cell>
          <cell r="K509">
            <v>0.4477004477004477</v>
          </cell>
          <cell r="L509">
            <v>2</v>
          </cell>
          <cell r="M509">
            <v>0.2590673575129534</v>
          </cell>
          <cell r="N509">
            <v>62</v>
          </cell>
          <cell r="O509">
            <v>0.35483317117838953</v>
          </cell>
          <cell r="P509">
            <v>1</v>
          </cell>
          <cell r="Q509">
            <v>0.72992700729927007</v>
          </cell>
          <cell r="R509">
            <v>18</v>
          </cell>
          <cell r="S509">
            <v>0.55096418732782371</v>
          </cell>
          <cell r="T509">
            <v>26</v>
          </cell>
          <cell r="U509">
            <v>0.5069214271787873</v>
          </cell>
          <cell r="V509">
            <v>22</v>
          </cell>
          <cell r="W509">
            <v>0.42735042735042739</v>
          </cell>
          <cell r="X509">
            <v>31</v>
          </cell>
          <cell r="Y509">
            <v>0.63304063712477032</v>
          </cell>
          <cell r="Z509">
            <v>1</v>
          </cell>
          <cell r="AA509">
            <v>0.16286644951140064</v>
          </cell>
          <cell r="AB509">
            <v>99</v>
          </cell>
          <cell r="AC509">
            <v>0.51583993330554401</v>
          </cell>
          <cell r="AD509">
            <v>161</v>
          </cell>
          <cell r="AE509">
            <v>0.43911086867584892</v>
          </cell>
        </row>
        <row r="510">
          <cell r="A510" t="str">
            <v>BE335 Arr. Verviers - communes francophones</v>
          </cell>
          <cell r="B510">
            <v>5</v>
          </cell>
          <cell r="C510">
            <v>4.9019607843137258</v>
          </cell>
          <cell r="D510">
            <v>61</v>
          </cell>
          <cell r="E510">
            <v>2.059419311276165</v>
          </cell>
          <cell r="F510">
            <v>75</v>
          </cell>
          <cell r="G510">
            <v>1.8177411536597188</v>
          </cell>
          <cell r="H510">
            <v>82</v>
          </cell>
          <cell r="I510">
            <v>1.783772025233848</v>
          </cell>
          <cell r="J510">
            <v>67</v>
          </cell>
          <cell r="K510">
            <v>1.3634513634513636</v>
          </cell>
          <cell r="L510">
            <v>18</v>
          </cell>
          <cell r="M510">
            <v>2.3316062176165802</v>
          </cell>
          <cell r="N510">
            <v>308</v>
          </cell>
          <cell r="O510">
            <v>1.7627196245636123</v>
          </cell>
          <cell r="P510">
            <v>3</v>
          </cell>
          <cell r="Q510">
            <v>2.1897810218978102</v>
          </cell>
          <cell r="R510">
            <v>39</v>
          </cell>
          <cell r="S510">
            <v>1.1937557392102847</v>
          </cell>
          <cell r="T510">
            <v>65</v>
          </cell>
          <cell r="U510">
            <v>1.2673035679469682</v>
          </cell>
          <cell r="V510">
            <v>89</v>
          </cell>
          <cell r="W510">
            <v>1.7288267288267287</v>
          </cell>
          <cell r="X510">
            <v>80</v>
          </cell>
          <cell r="Y510">
            <v>1.6336532570961813</v>
          </cell>
          <cell r="Z510">
            <v>12</v>
          </cell>
          <cell r="AA510">
            <v>1.9543973941368078</v>
          </cell>
          <cell r="AB510">
            <v>288</v>
          </cell>
          <cell r="AC510">
            <v>1.5006252605252188</v>
          </cell>
          <cell r="AD510">
            <v>596</v>
          </cell>
          <cell r="AE510">
            <v>1.6255284331105961</v>
          </cell>
        </row>
        <row r="511">
          <cell r="A511" t="str">
            <v>BE336 Bezirk Verviers - Deutschsprachige Gemeinschaft</v>
          </cell>
          <cell r="B511">
            <v>0</v>
          </cell>
          <cell r="C511">
            <v>0</v>
          </cell>
          <cell r="D511">
            <v>10</v>
          </cell>
          <cell r="E511">
            <v>0.33760972316002702</v>
          </cell>
          <cell r="F511">
            <v>18</v>
          </cell>
          <cell r="G511">
            <v>0.43625787687833251</v>
          </cell>
          <cell r="H511">
            <v>10</v>
          </cell>
          <cell r="I511">
            <v>0.21753317380900586</v>
          </cell>
          <cell r="J511">
            <v>27</v>
          </cell>
          <cell r="K511">
            <v>0.5494505494505495</v>
          </cell>
          <cell r="L511">
            <v>4</v>
          </cell>
          <cell r="M511">
            <v>0.5181347150259068</v>
          </cell>
          <cell r="N511">
            <v>69</v>
          </cell>
          <cell r="O511">
            <v>0.39489498082756247</v>
          </cell>
          <cell r="P511">
            <v>1</v>
          </cell>
          <cell r="Q511">
            <v>0.72992700729927007</v>
          </cell>
          <cell r="R511">
            <v>7</v>
          </cell>
          <cell r="S511">
            <v>0.21426385062748701</v>
          </cell>
          <cell r="T511">
            <v>27</v>
          </cell>
          <cell r="U511">
            <v>0.52641840514720217</v>
          </cell>
          <cell r="V511">
            <v>17</v>
          </cell>
          <cell r="W511">
            <v>0.33022533022533024</v>
          </cell>
          <cell r="X511">
            <v>35</v>
          </cell>
          <cell r="Y511">
            <v>0.71472329997957929</v>
          </cell>
          <cell r="Z511">
            <v>1</v>
          </cell>
          <cell r="AA511">
            <v>0.16286644951140064</v>
          </cell>
          <cell r="AB511">
            <v>88</v>
          </cell>
          <cell r="AC511">
            <v>0.45852438516048349</v>
          </cell>
          <cell r="AD511">
            <v>157</v>
          </cell>
          <cell r="AE511">
            <v>0.42820128187644896</v>
          </cell>
        </row>
        <row r="512">
          <cell r="A512" t="str">
            <v>BE341 Arr. Arlon</v>
          </cell>
          <cell r="B512">
            <v>1</v>
          </cell>
          <cell r="C512">
            <v>0.98039215686274506</v>
          </cell>
          <cell r="D512">
            <v>27</v>
          </cell>
          <cell r="E512">
            <v>0.91154625253207289</v>
          </cell>
          <cell r="F512">
            <v>25</v>
          </cell>
          <cell r="G512">
            <v>0.605913717886573</v>
          </cell>
          <cell r="H512">
            <v>30</v>
          </cell>
          <cell r="I512">
            <v>0.6525995214270176</v>
          </cell>
          <cell r="J512">
            <v>16</v>
          </cell>
          <cell r="K512">
            <v>0.32560032560032559</v>
          </cell>
          <cell r="L512">
            <v>4</v>
          </cell>
          <cell r="M512">
            <v>0.5181347150259068</v>
          </cell>
          <cell r="N512">
            <v>103</v>
          </cell>
          <cell r="O512">
            <v>0.58948091340926001</v>
          </cell>
          <cell r="P512">
            <v>1</v>
          </cell>
          <cell r="Q512">
            <v>0.72992700729927007</v>
          </cell>
          <cell r="R512">
            <v>27</v>
          </cell>
          <cell r="S512">
            <v>0.82644628099173556</v>
          </cell>
          <cell r="T512">
            <v>24</v>
          </cell>
          <cell r="U512">
            <v>0.46792747124195755</v>
          </cell>
          <cell r="V512">
            <v>28</v>
          </cell>
          <cell r="W512">
            <v>0.54390054390054388</v>
          </cell>
          <cell r="X512">
            <v>26</v>
          </cell>
          <cell r="Y512">
            <v>0.53093730855625887</v>
          </cell>
          <cell r="Z512">
            <v>3</v>
          </cell>
          <cell r="AA512">
            <v>0.48859934853420195</v>
          </cell>
          <cell r="AB512">
            <v>109</v>
          </cell>
          <cell r="AC512">
            <v>0.56794497707378078</v>
          </cell>
          <cell r="AD512">
            <v>212</v>
          </cell>
          <cell r="AE512">
            <v>0.57820810036819859</v>
          </cell>
        </row>
        <row r="513">
          <cell r="A513" t="str">
            <v>BE342 Arr. Bastogne</v>
          </cell>
          <cell r="B513">
            <v>0</v>
          </cell>
          <cell r="C513">
            <v>0</v>
          </cell>
          <cell r="D513">
            <v>13</v>
          </cell>
          <cell r="E513">
            <v>0.43889264010803508</v>
          </cell>
          <cell r="F513">
            <v>19</v>
          </cell>
          <cell r="G513">
            <v>0.46049442559379544</v>
          </cell>
          <cell r="H513">
            <v>13</v>
          </cell>
          <cell r="I513">
            <v>0.28279312595170764</v>
          </cell>
          <cell r="J513">
            <v>11</v>
          </cell>
          <cell r="K513">
            <v>0.22385022385022385</v>
          </cell>
          <cell r="L513">
            <v>2</v>
          </cell>
          <cell r="M513">
            <v>0.2590673575129534</v>
          </cell>
          <cell r="N513">
            <v>58</v>
          </cell>
          <cell r="O513">
            <v>0.3319407085217192</v>
          </cell>
          <cell r="P513">
            <v>0</v>
          </cell>
          <cell r="Q513">
            <v>0</v>
          </cell>
          <cell r="R513">
            <v>15</v>
          </cell>
          <cell r="S513">
            <v>0.4591368227731864</v>
          </cell>
          <cell r="T513">
            <v>17</v>
          </cell>
          <cell r="U513">
            <v>0.3314486254630532</v>
          </cell>
          <cell r="V513">
            <v>12</v>
          </cell>
          <cell r="W513">
            <v>0.23310023310023309</v>
          </cell>
          <cell r="X513">
            <v>12</v>
          </cell>
          <cell r="Y513">
            <v>0.24504798856442722</v>
          </cell>
          <cell r="Z513">
            <v>1</v>
          </cell>
          <cell r="AA513">
            <v>0.16286644951140064</v>
          </cell>
          <cell r="AB513">
            <v>57</v>
          </cell>
          <cell r="AC513">
            <v>0.29699874947894955</v>
          </cell>
          <cell r="AD513">
            <v>115</v>
          </cell>
          <cell r="AE513">
            <v>0.31365062048274922</v>
          </cell>
        </row>
        <row r="514">
          <cell r="A514" t="str">
            <v>BE343 Arr. Marche-en-Famenne</v>
          </cell>
          <cell r="B514">
            <v>1</v>
          </cell>
          <cell r="C514">
            <v>0.98039215686274506</v>
          </cell>
          <cell r="D514">
            <v>13</v>
          </cell>
          <cell r="E514">
            <v>0.43889264010803508</v>
          </cell>
          <cell r="F514">
            <v>16</v>
          </cell>
          <cell r="G514">
            <v>0.38778477944740675</v>
          </cell>
          <cell r="H514">
            <v>21</v>
          </cell>
          <cell r="I514">
            <v>0.45681966499891241</v>
          </cell>
          <cell r="J514">
            <v>18</v>
          </cell>
          <cell r="K514">
            <v>0.36630036630036628</v>
          </cell>
          <cell r="L514">
            <v>3</v>
          </cell>
          <cell r="M514">
            <v>0.38860103626942999</v>
          </cell>
          <cell r="N514">
            <v>72</v>
          </cell>
          <cell r="O514">
            <v>0.4120643278200653</v>
          </cell>
          <cell r="P514">
            <v>4</v>
          </cell>
          <cell r="Q514">
            <v>2.9197080291970803</v>
          </cell>
          <cell r="R514">
            <v>20</v>
          </cell>
          <cell r="S514">
            <v>0.61218243036424858</v>
          </cell>
          <cell r="T514">
            <v>15</v>
          </cell>
          <cell r="U514">
            <v>0.2924546695262234</v>
          </cell>
          <cell r="V514">
            <v>31</v>
          </cell>
          <cell r="W514">
            <v>0.60217560217560218</v>
          </cell>
          <cell r="X514">
            <v>30</v>
          </cell>
          <cell r="Y514">
            <v>0.61261997141106805</v>
          </cell>
          <cell r="Z514">
            <v>3</v>
          </cell>
          <cell r="AA514">
            <v>0.48859934853420195</v>
          </cell>
          <cell r="AB514">
            <v>103</v>
          </cell>
          <cell r="AC514">
            <v>0.53668195081283865</v>
          </cell>
          <cell r="AD514">
            <v>175</v>
          </cell>
          <cell r="AE514">
            <v>0.47729442247374881</v>
          </cell>
        </row>
        <row r="515">
          <cell r="A515" t="str">
            <v>BE344 Arr. Neufchâteau</v>
          </cell>
          <cell r="B515">
            <v>1</v>
          </cell>
          <cell r="C515">
            <v>0.98039215686274506</v>
          </cell>
          <cell r="D515">
            <v>16</v>
          </cell>
          <cell r="E515">
            <v>0.54017555705604325</v>
          </cell>
          <cell r="F515">
            <v>16</v>
          </cell>
          <cell r="G515">
            <v>0.38778477944740675</v>
          </cell>
          <cell r="H515">
            <v>29</v>
          </cell>
          <cell r="I515">
            <v>0.63084620404611702</v>
          </cell>
          <cell r="J515">
            <v>29</v>
          </cell>
          <cell r="K515">
            <v>0.59015059015059013</v>
          </cell>
          <cell r="L515">
            <v>6</v>
          </cell>
          <cell r="M515">
            <v>0.77720207253885998</v>
          </cell>
          <cell r="N515">
            <v>97</v>
          </cell>
          <cell r="O515">
            <v>0.55514221942425457</v>
          </cell>
          <cell r="P515">
            <v>1</v>
          </cell>
          <cell r="Q515">
            <v>0.72992700729927007</v>
          </cell>
          <cell r="R515">
            <v>16</v>
          </cell>
          <cell r="S515">
            <v>0.48974594429139884</v>
          </cell>
          <cell r="T515">
            <v>37</v>
          </cell>
          <cell r="U515">
            <v>0.72138818483135114</v>
          </cell>
          <cell r="V515">
            <v>27</v>
          </cell>
          <cell r="W515">
            <v>0.52447552447552448</v>
          </cell>
          <cell r="X515">
            <v>35</v>
          </cell>
          <cell r="Y515">
            <v>0.71472329997957929</v>
          </cell>
          <cell r="Z515">
            <v>3</v>
          </cell>
          <cell r="AA515">
            <v>0.48859934853420195</v>
          </cell>
          <cell r="AB515">
            <v>119</v>
          </cell>
          <cell r="AC515">
            <v>0.62005002084201755</v>
          </cell>
          <cell r="AD515">
            <v>216</v>
          </cell>
          <cell r="AE515">
            <v>0.58911768716759849</v>
          </cell>
        </row>
        <row r="516">
          <cell r="A516" t="str">
            <v>BE345 Arr. Virton</v>
          </cell>
          <cell r="B516">
            <v>0</v>
          </cell>
          <cell r="C516">
            <v>0</v>
          </cell>
          <cell r="D516">
            <v>5</v>
          </cell>
          <cell r="E516">
            <v>0.16880486158001351</v>
          </cell>
          <cell r="F516">
            <v>8</v>
          </cell>
          <cell r="G516">
            <v>0.19389238972370337</v>
          </cell>
          <cell r="H516">
            <v>4</v>
          </cell>
          <cell r="I516">
            <v>8.7013269523602346E-2</v>
          </cell>
          <cell r="J516">
            <v>16</v>
          </cell>
          <cell r="K516">
            <v>0.32560032560032559</v>
          </cell>
          <cell r="L516">
            <v>1</v>
          </cell>
          <cell r="M516">
            <v>0.1295336787564767</v>
          </cell>
          <cell r="N516">
            <v>34</v>
          </cell>
          <cell r="O516">
            <v>0.19458593258169748</v>
          </cell>
          <cell r="P516">
            <v>1</v>
          </cell>
          <cell r="Q516">
            <v>0.72992700729927007</v>
          </cell>
          <cell r="R516">
            <v>11</v>
          </cell>
          <cell r="S516">
            <v>0.33670033670033667</v>
          </cell>
          <cell r="T516">
            <v>20</v>
          </cell>
          <cell r="U516">
            <v>0.38993955936829783</v>
          </cell>
          <cell r="V516">
            <v>13</v>
          </cell>
          <cell r="W516">
            <v>0.25252525252525254</v>
          </cell>
          <cell r="X516">
            <v>12</v>
          </cell>
          <cell r="Y516">
            <v>0.24504798856442722</v>
          </cell>
          <cell r="Z516">
            <v>0</v>
          </cell>
          <cell r="AA516">
            <v>0</v>
          </cell>
          <cell r="AB516">
            <v>57</v>
          </cell>
          <cell r="AC516">
            <v>0.29699874947894955</v>
          </cell>
          <cell r="AD516">
            <v>91</v>
          </cell>
          <cell r="AE516">
            <v>0.24819309968634939</v>
          </cell>
        </row>
        <row r="517">
          <cell r="A517" t="str">
            <v>BE351 Arr. Dinant</v>
          </cell>
          <cell r="B517">
            <v>0</v>
          </cell>
          <cell r="C517">
            <v>0</v>
          </cell>
          <cell r="D517">
            <v>11</v>
          </cell>
          <cell r="E517">
            <v>0.37137069547602969</v>
          </cell>
          <cell r="F517">
            <v>16</v>
          </cell>
          <cell r="G517">
            <v>0.38778477944740675</v>
          </cell>
          <cell r="H517">
            <v>17</v>
          </cell>
          <cell r="I517">
            <v>0.36980639547531008</v>
          </cell>
          <cell r="J517">
            <v>28</v>
          </cell>
          <cell r="K517">
            <v>0.56980056980056981</v>
          </cell>
          <cell r="L517">
            <v>5</v>
          </cell>
          <cell r="M517">
            <v>0.6476683937823835</v>
          </cell>
          <cell r="N517">
            <v>77</v>
          </cell>
          <cell r="O517">
            <v>0.44067990614090308</v>
          </cell>
          <cell r="P517">
            <v>2</v>
          </cell>
          <cell r="Q517">
            <v>1.4598540145985401</v>
          </cell>
          <cell r="R517">
            <v>18</v>
          </cell>
          <cell r="S517">
            <v>0.55096418732782371</v>
          </cell>
          <cell r="T517">
            <v>34</v>
          </cell>
          <cell r="U517">
            <v>0.66289725092610641</v>
          </cell>
          <cell r="V517">
            <v>45</v>
          </cell>
          <cell r="W517">
            <v>0.87412587412587417</v>
          </cell>
          <cell r="X517">
            <v>54</v>
          </cell>
          <cell r="Y517">
            <v>1.1027159485399225</v>
          </cell>
          <cell r="Z517">
            <v>4</v>
          </cell>
          <cell r="AA517">
            <v>0.65146579804560256</v>
          </cell>
          <cell r="AB517">
            <v>157</v>
          </cell>
          <cell r="AC517">
            <v>0.81804918716131725</v>
          </cell>
          <cell r="AD517">
            <v>234</v>
          </cell>
          <cell r="AE517">
            <v>0.63821082776489835</v>
          </cell>
        </row>
        <row r="518">
          <cell r="A518" t="str">
            <v>BE352 Arr. Namur</v>
          </cell>
          <cell r="B518">
            <v>2</v>
          </cell>
          <cell r="C518">
            <v>1.9607843137254901</v>
          </cell>
          <cell r="D518">
            <v>54</v>
          </cell>
          <cell r="E518">
            <v>1.8230925050641458</v>
          </cell>
          <cell r="F518">
            <v>98</v>
          </cell>
          <cell r="G518">
            <v>2.375181774115366</v>
          </cell>
          <cell r="H518">
            <v>105</v>
          </cell>
          <cell r="I518">
            <v>2.2840983249945617</v>
          </cell>
          <cell r="J518">
            <v>108</v>
          </cell>
          <cell r="K518">
            <v>2.197802197802198</v>
          </cell>
          <cell r="L518">
            <v>18</v>
          </cell>
          <cell r="M518">
            <v>2.3316062176165802</v>
          </cell>
          <cell r="N518">
            <v>385</v>
          </cell>
          <cell r="O518">
            <v>2.2033995307045156</v>
          </cell>
          <cell r="P518">
            <v>5</v>
          </cell>
          <cell r="Q518">
            <v>3.6496350364963503</v>
          </cell>
          <cell r="R518">
            <v>89</v>
          </cell>
          <cell r="S518">
            <v>2.7242118151209063</v>
          </cell>
          <cell r="T518">
            <v>138</v>
          </cell>
          <cell r="U518">
            <v>2.6905829596412558</v>
          </cell>
          <cell r="V518">
            <v>167</v>
          </cell>
          <cell r="W518">
            <v>3.2439782439782441</v>
          </cell>
          <cell r="X518">
            <v>137</v>
          </cell>
          <cell r="Y518">
            <v>2.7976312027772106</v>
          </cell>
          <cell r="Z518">
            <v>21</v>
          </cell>
          <cell r="AA518">
            <v>3.4201954397394139</v>
          </cell>
          <cell r="AB518">
            <v>557</v>
          </cell>
          <cell r="AC518">
            <v>2.9022509378907877</v>
          </cell>
          <cell r="AD518">
            <v>942</v>
          </cell>
          <cell r="AE518">
            <v>2.5692076912586934</v>
          </cell>
        </row>
        <row r="519">
          <cell r="A519" t="str">
            <v>BE353 Arr. Philippeville</v>
          </cell>
          <cell r="B519">
            <v>0</v>
          </cell>
          <cell r="C519">
            <v>0</v>
          </cell>
          <cell r="D519">
            <v>2</v>
          </cell>
          <cell r="E519">
            <v>6.7521944632005407E-2</v>
          </cell>
          <cell r="F519">
            <v>8</v>
          </cell>
          <cell r="G519">
            <v>0.19389238972370337</v>
          </cell>
          <cell r="H519">
            <v>10</v>
          </cell>
          <cell r="I519">
            <v>0.21753317380900586</v>
          </cell>
          <cell r="J519">
            <v>14</v>
          </cell>
          <cell r="K519">
            <v>0.28490028490028491</v>
          </cell>
          <cell r="L519">
            <v>1</v>
          </cell>
          <cell r="M519">
            <v>0.1295336787564767</v>
          </cell>
          <cell r="N519">
            <v>35</v>
          </cell>
          <cell r="O519">
            <v>0.20030904824586507</v>
          </cell>
          <cell r="P519">
            <v>2</v>
          </cell>
          <cell r="Q519">
            <v>1.4598540145985401</v>
          </cell>
          <cell r="R519">
            <v>12</v>
          </cell>
          <cell r="S519">
            <v>0.3673094582185491</v>
          </cell>
          <cell r="T519">
            <v>21</v>
          </cell>
          <cell r="U519">
            <v>0.40943653733671281</v>
          </cell>
          <cell r="V519">
            <v>22</v>
          </cell>
          <cell r="W519">
            <v>0.42735042735042739</v>
          </cell>
          <cell r="X519">
            <v>33</v>
          </cell>
          <cell r="Y519">
            <v>0.67388196855217475</v>
          </cell>
          <cell r="Z519">
            <v>2</v>
          </cell>
          <cell r="AA519">
            <v>0.32573289902280128</v>
          </cell>
          <cell r="AB519">
            <v>92</v>
          </cell>
          <cell r="AC519">
            <v>0.4793664026677783</v>
          </cell>
          <cell r="AD519">
            <v>127</v>
          </cell>
          <cell r="AE519">
            <v>0.34637938088094911</v>
          </cell>
        </row>
        <row r="520">
          <cell r="A520" t="str">
            <v>Inconnus</v>
          </cell>
          <cell r="B520">
            <v>0</v>
          </cell>
          <cell r="C520">
            <v>0</v>
          </cell>
          <cell r="D520">
            <v>8</v>
          </cell>
          <cell r="E520">
            <v>0.27008777852802163</v>
          </cell>
          <cell r="F520">
            <v>16</v>
          </cell>
          <cell r="G520">
            <v>0.38778477944740675</v>
          </cell>
          <cell r="H520">
            <v>7</v>
          </cell>
          <cell r="I520">
            <v>0.15227322166630411</v>
          </cell>
          <cell r="J520">
            <v>4</v>
          </cell>
          <cell r="K520">
            <v>8.1400081400081398E-2</v>
          </cell>
          <cell r="L520">
            <v>0</v>
          </cell>
          <cell r="M520">
            <v>0</v>
          </cell>
          <cell r="N520">
            <v>35</v>
          </cell>
          <cell r="O520">
            <v>0.20030904824586507</v>
          </cell>
          <cell r="P520">
            <v>0</v>
          </cell>
          <cell r="Q520">
            <v>0</v>
          </cell>
          <cell r="R520">
            <v>22</v>
          </cell>
          <cell r="S520">
            <v>0.67340067340067333</v>
          </cell>
          <cell r="T520">
            <v>31</v>
          </cell>
          <cell r="U520">
            <v>0.60440631702086178</v>
          </cell>
          <cell r="V520">
            <v>17</v>
          </cell>
          <cell r="W520">
            <v>0.33022533022533024</v>
          </cell>
          <cell r="X520">
            <v>10</v>
          </cell>
          <cell r="Y520">
            <v>0.20420665713702266</v>
          </cell>
          <cell r="Z520">
            <v>1</v>
          </cell>
          <cell r="AA520">
            <v>0.16286644951140064</v>
          </cell>
          <cell r="AB520">
            <v>81</v>
          </cell>
          <cell r="AC520">
            <v>0.42205085452271779</v>
          </cell>
          <cell r="AD520">
            <v>116</v>
          </cell>
          <cell r="AE520">
            <v>0.31637801718259917</v>
          </cell>
        </row>
        <row r="521">
          <cell r="A521" t="str">
            <v>Total</v>
          </cell>
          <cell r="B521">
            <v>102</v>
          </cell>
          <cell r="C521">
            <v>100</v>
          </cell>
          <cell r="D521">
            <v>2962</v>
          </cell>
          <cell r="E521">
            <v>100</v>
          </cell>
          <cell r="F521">
            <v>4126</v>
          </cell>
          <cell r="G521">
            <v>100</v>
          </cell>
          <cell r="H521">
            <v>4597</v>
          </cell>
          <cell r="I521">
            <v>100</v>
          </cell>
          <cell r="J521">
            <v>4914</v>
          </cell>
          <cell r="K521">
            <v>100</v>
          </cell>
          <cell r="L521">
            <v>772</v>
          </cell>
          <cell r="M521">
            <v>100</v>
          </cell>
          <cell r="N521">
            <v>17473</v>
          </cell>
          <cell r="O521">
            <v>100</v>
          </cell>
          <cell r="P521">
            <v>137</v>
          </cell>
          <cell r="Q521">
            <v>100</v>
          </cell>
          <cell r="R521">
            <v>3267</v>
          </cell>
          <cell r="S521">
            <v>100</v>
          </cell>
          <cell r="T521">
            <v>5129</v>
          </cell>
          <cell r="U521">
            <v>100</v>
          </cell>
          <cell r="V521">
            <v>5148</v>
          </cell>
          <cell r="W521">
            <v>100</v>
          </cell>
          <cell r="X521">
            <v>4897</v>
          </cell>
          <cell r="Y521">
            <v>100</v>
          </cell>
          <cell r="Z521">
            <v>614</v>
          </cell>
          <cell r="AA521">
            <v>100</v>
          </cell>
          <cell r="AB521">
            <v>19192</v>
          </cell>
          <cell r="AC521">
            <v>100</v>
          </cell>
          <cell r="AD521">
            <v>36665</v>
          </cell>
          <cell r="AE521">
            <v>100</v>
          </cell>
        </row>
        <row r="527">
          <cell r="A527" t="str">
            <v>Inconnus 1</v>
          </cell>
          <cell r="B527">
            <v>4758</v>
          </cell>
          <cell r="C527">
            <v>33.663506438375549</v>
          </cell>
          <cell r="D527">
            <v>928</v>
          </cell>
          <cell r="E527">
            <v>20.896194550776855</v>
          </cell>
          <cell r="F527">
            <v>947</v>
          </cell>
          <cell r="G527">
            <v>21.547212741751991</v>
          </cell>
          <cell r="H527">
            <v>956</v>
          </cell>
          <cell r="I527">
            <v>20.280016970725498</v>
          </cell>
          <cell r="J527">
            <v>681</v>
          </cell>
          <cell r="K527">
            <v>23.827851644506651</v>
          </cell>
          <cell r="L527">
            <v>924</v>
          </cell>
          <cell r="M527">
            <v>25.81005586592179</v>
          </cell>
          <cell r="N527">
            <v>339</v>
          </cell>
          <cell r="O527">
            <v>26.21809744779582</v>
          </cell>
          <cell r="P527">
            <v>475</v>
          </cell>
          <cell r="Q527">
            <v>38</v>
          </cell>
          <cell r="R527">
            <v>10008</v>
          </cell>
          <cell r="S527">
            <v>27.29578617209873</v>
          </cell>
        </row>
        <row r="528">
          <cell r="A528" t="str">
            <v>14 Etranger</v>
          </cell>
          <cell r="B528">
            <v>24</v>
          </cell>
          <cell r="C528">
            <v>0.16980331116456771</v>
          </cell>
          <cell r="D528">
            <v>5</v>
          </cell>
          <cell r="E528">
            <v>0.11258725512272011</v>
          </cell>
          <cell r="F528">
            <v>6</v>
          </cell>
          <cell r="G528">
            <v>0.13651877133105803</v>
          </cell>
          <cell r="H528">
            <v>10</v>
          </cell>
          <cell r="I528">
            <v>0.21213406873143828</v>
          </cell>
          <cell r="J528">
            <v>3</v>
          </cell>
          <cell r="K528">
            <v>0.10496850944716585</v>
          </cell>
          <cell r="L528">
            <v>6</v>
          </cell>
          <cell r="M528">
            <v>0.16759776536312848</v>
          </cell>
          <cell r="N528">
            <v>5</v>
          </cell>
          <cell r="O528">
            <v>0.38669760247486468</v>
          </cell>
          <cell r="P528">
            <v>1</v>
          </cell>
          <cell r="Q528">
            <v>0.08</v>
          </cell>
          <cell r="R528">
            <v>60</v>
          </cell>
          <cell r="S528">
            <v>0.16364380199099959</v>
          </cell>
        </row>
        <row r="529">
          <cell r="A529" t="str">
            <v>BE100 Arr. de Bruxelles-Capitale / Arr. van Brussel-Hoofdstad</v>
          </cell>
          <cell r="B529">
            <v>1460</v>
          </cell>
          <cell r="C529">
            <v>10.329701429177868</v>
          </cell>
          <cell r="D529">
            <v>541</v>
          </cell>
          <cell r="E529">
            <v>12.181941004278315</v>
          </cell>
          <cell r="F529">
            <v>563</v>
          </cell>
          <cell r="G529">
            <v>12.81001137656428</v>
          </cell>
          <cell r="H529">
            <v>620</v>
          </cell>
          <cell r="I529">
            <v>13.152312261349174</v>
          </cell>
          <cell r="J529">
            <v>372</v>
          </cell>
          <cell r="K529">
            <v>13.016095171448564</v>
          </cell>
          <cell r="L529">
            <v>467</v>
          </cell>
          <cell r="M529">
            <v>13.044692737430166</v>
          </cell>
          <cell r="N529">
            <v>184</v>
          </cell>
          <cell r="O529">
            <v>14.23047177107502</v>
          </cell>
          <cell r="P529">
            <v>161</v>
          </cell>
          <cell r="Q529">
            <v>12.88</v>
          </cell>
          <cell r="R529">
            <v>4368</v>
          </cell>
          <cell r="S529">
            <v>11.913268784944771</v>
          </cell>
        </row>
        <row r="530">
          <cell r="A530" t="str">
            <v>BE211 Arr. Antwerpen</v>
          </cell>
          <cell r="B530">
            <v>595</v>
          </cell>
          <cell r="C530">
            <v>4.2097070892882416</v>
          </cell>
          <cell r="D530">
            <v>432</v>
          </cell>
          <cell r="E530">
            <v>9.7275388426030176</v>
          </cell>
          <cell r="F530">
            <v>345</v>
          </cell>
          <cell r="G530">
            <v>7.8498293515358366</v>
          </cell>
          <cell r="H530">
            <v>340</v>
          </cell>
          <cell r="I530">
            <v>7.2125583368689021</v>
          </cell>
          <cell r="J530">
            <v>192</v>
          </cell>
          <cell r="K530">
            <v>6.7179846046186142</v>
          </cell>
          <cell r="L530">
            <v>194</v>
          </cell>
          <cell r="M530">
            <v>5.4189944134078214</v>
          </cell>
          <cell r="N530">
            <v>84</v>
          </cell>
          <cell r="O530">
            <v>6.4965197215777257</v>
          </cell>
          <cell r="P530">
            <v>54</v>
          </cell>
          <cell r="Q530">
            <v>4.32</v>
          </cell>
          <cell r="R530">
            <v>2236</v>
          </cell>
          <cell r="S530">
            <v>6.0984590208645848</v>
          </cell>
        </row>
        <row r="531">
          <cell r="A531" t="str">
            <v>BE212 Arr. Mechelen</v>
          </cell>
          <cell r="B531">
            <v>224</v>
          </cell>
          <cell r="C531">
            <v>1.5848309042026318</v>
          </cell>
          <cell r="D531">
            <v>74</v>
          </cell>
          <cell r="E531">
            <v>1.6662913758162576</v>
          </cell>
          <cell r="F531">
            <v>38</v>
          </cell>
          <cell r="G531">
            <v>0.86461888509670071</v>
          </cell>
          <cell r="H531">
            <v>57</v>
          </cell>
          <cell r="I531">
            <v>1.2091641917691982</v>
          </cell>
          <cell r="J531">
            <v>32</v>
          </cell>
          <cell r="K531">
            <v>1.119664100769769</v>
          </cell>
          <cell r="L531">
            <v>53</v>
          </cell>
          <cell r="M531">
            <v>1.4804469273743017</v>
          </cell>
          <cell r="N531">
            <v>14</v>
          </cell>
          <cell r="O531">
            <v>1.082753286929621</v>
          </cell>
          <cell r="P531">
            <v>13</v>
          </cell>
          <cell r="Q531">
            <v>1.04</v>
          </cell>
          <cell r="R531">
            <v>505</v>
          </cell>
          <cell r="S531">
            <v>1.3773353334242466</v>
          </cell>
        </row>
        <row r="532">
          <cell r="A532" t="str">
            <v xml:space="preserve">BE213 Arr. Turnhout </v>
          </cell>
          <cell r="B532">
            <v>253</v>
          </cell>
          <cell r="C532">
            <v>1.7900099051931513</v>
          </cell>
          <cell r="D532">
            <v>90</v>
          </cell>
          <cell r="E532">
            <v>2.0265705922089619</v>
          </cell>
          <cell r="F532">
            <v>75</v>
          </cell>
          <cell r="G532">
            <v>1.7064846416382253</v>
          </cell>
          <cell r="H532">
            <v>106</v>
          </cell>
          <cell r="I532">
            <v>2.2486211285532458</v>
          </cell>
          <cell r="J532">
            <v>66</v>
          </cell>
          <cell r="K532">
            <v>2.3093072078376489</v>
          </cell>
          <cell r="L532">
            <v>61</v>
          </cell>
          <cell r="M532">
            <v>1.7039106145251397</v>
          </cell>
          <cell r="N532">
            <v>15</v>
          </cell>
          <cell r="O532">
            <v>1.160092807424594</v>
          </cell>
          <cell r="P532">
            <v>16</v>
          </cell>
          <cell r="Q532">
            <v>1.28</v>
          </cell>
          <cell r="R532">
            <v>682</v>
          </cell>
          <cell r="S532">
            <v>1.8600845492976952</v>
          </cell>
        </row>
        <row r="533">
          <cell r="A533" t="str">
            <v xml:space="preserve">BE221 Arr. Hasselt </v>
          </cell>
          <cell r="B533">
            <v>380</v>
          </cell>
          <cell r="C533">
            <v>2.688552426772322</v>
          </cell>
          <cell r="D533">
            <v>103</v>
          </cell>
          <cell r="E533">
            <v>2.3192974555280341</v>
          </cell>
          <cell r="F533">
            <v>89</v>
          </cell>
          <cell r="G533">
            <v>2.025028441410694</v>
          </cell>
          <cell r="H533">
            <v>108</v>
          </cell>
          <cell r="I533">
            <v>2.2910479422995333</v>
          </cell>
          <cell r="J533">
            <v>69</v>
          </cell>
          <cell r="K533">
            <v>2.4142757172848146</v>
          </cell>
          <cell r="L533">
            <v>73</v>
          </cell>
          <cell r="M533">
            <v>2.0391061452513966</v>
          </cell>
          <cell r="N533">
            <v>24</v>
          </cell>
          <cell r="O533">
            <v>1.8561484918793503</v>
          </cell>
          <cell r="P533">
            <v>14</v>
          </cell>
          <cell r="Q533">
            <v>1.1199999999999999</v>
          </cell>
          <cell r="R533">
            <v>860</v>
          </cell>
          <cell r="S533">
            <v>2.3455611618709944</v>
          </cell>
        </row>
        <row r="534">
          <cell r="A534" t="str">
            <v xml:space="preserve">BE222 Arr. Maaseik </v>
          </cell>
          <cell r="B534">
            <v>73</v>
          </cell>
          <cell r="C534">
            <v>0.51648507145889344</v>
          </cell>
          <cell r="D534">
            <v>34</v>
          </cell>
          <cell r="E534">
            <v>0.76559333483449676</v>
          </cell>
          <cell r="F534">
            <v>44</v>
          </cell>
          <cell r="G534">
            <v>1.001137656427759</v>
          </cell>
          <cell r="H534">
            <v>55</v>
          </cell>
          <cell r="I534">
            <v>1.1667373780229104</v>
          </cell>
          <cell r="J534">
            <v>26</v>
          </cell>
          <cell r="K534">
            <v>0.90972708187543749</v>
          </cell>
          <cell r="L534">
            <v>30</v>
          </cell>
          <cell r="M534">
            <v>0.83798882681564246</v>
          </cell>
          <cell r="N534">
            <v>9</v>
          </cell>
          <cell r="O534">
            <v>0.6960556844547563</v>
          </cell>
          <cell r="P534">
            <v>7</v>
          </cell>
          <cell r="Q534">
            <v>0.55999999999999994</v>
          </cell>
          <cell r="R534">
            <v>278</v>
          </cell>
          <cell r="S534">
            <v>0.75821628255829809</v>
          </cell>
        </row>
        <row r="535">
          <cell r="A535" t="str">
            <v xml:space="preserve">BE223 Arr. Tongeren </v>
          </cell>
          <cell r="B535">
            <v>82</v>
          </cell>
          <cell r="C535">
            <v>0.58016131314560637</v>
          </cell>
          <cell r="D535">
            <v>31</v>
          </cell>
          <cell r="E535">
            <v>0.6980409817608646</v>
          </cell>
          <cell r="F535">
            <v>35</v>
          </cell>
          <cell r="G535">
            <v>0.79635949943117168</v>
          </cell>
          <cell r="H535">
            <v>35</v>
          </cell>
          <cell r="I535">
            <v>0.74246924056003394</v>
          </cell>
          <cell r="J535">
            <v>23</v>
          </cell>
          <cell r="K535">
            <v>0.80475857242827142</v>
          </cell>
          <cell r="L535">
            <v>28</v>
          </cell>
          <cell r="M535">
            <v>0.78212290502793314</v>
          </cell>
          <cell r="N535">
            <v>7</v>
          </cell>
          <cell r="O535">
            <v>0.54137664346481051</v>
          </cell>
          <cell r="P535">
            <v>2</v>
          </cell>
          <cell r="Q535">
            <v>0.16</v>
          </cell>
          <cell r="R535">
            <v>243</v>
          </cell>
          <cell r="S535">
            <v>0.66275739806354839</v>
          </cell>
        </row>
        <row r="536">
          <cell r="A536" t="str">
            <v xml:space="preserve">BE231 Arr. Aalst </v>
          </cell>
          <cell r="B536">
            <v>164</v>
          </cell>
          <cell r="C536">
            <v>1.1603226262912127</v>
          </cell>
          <cell r="D536">
            <v>77</v>
          </cell>
          <cell r="E536">
            <v>1.7338437288898896</v>
          </cell>
          <cell r="F536">
            <v>72</v>
          </cell>
          <cell r="G536">
            <v>1.6382252559726962</v>
          </cell>
          <cell r="H536">
            <v>77</v>
          </cell>
          <cell r="I536">
            <v>1.6334323292320745</v>
          </cell>
          <cell r="J536">
            <v>33</v>
          </cell>
          <cell r="K536">
            <v>1.1546536039188244</v>
          </cell>
          <cell r="L536">
            <v>37</v>
          </cell>
          <cell r="M536">
            <v>1.0335195530726256</v>
          </cell>
          <cell r="N536">
            <v>13</v>
          </cell>
          <cell r="O536">
            <v>1.0054137664346481</v>
          </cell>
          <cell r="P536">
            <v>15</v>
          </cell>
          <cell r="Q536">
            <v>1.2</v>
          </cell>
          <cell r="R536">
            <v>488</v>
          </cell>
          <cell r="S536">
            <v>1.3309695895267968</v>
          </cell>
        </row>
        <row r="537">
          <cell r="A537" t="str">
            <v xml:space="preserve">BE232 Arr. Dendermonde </v>
          </cell>
          <cell r="B537">
            <v>72</v>
          </cell>
          <cell r="C537">
            <v>0.50940993349370312</v>
          </cell>
          <cell r="D537">
            <v>37</v>
          </cell>
          <cell r="E537">
            <v>0.83314568790812882</v>
          </cell>
          <cell r="F537">
            <v>34</v>
          </cell>
          <cell r="G537">
            <v>0.77360637087599537</v>
          </cell>
          <cell r="H537">
            <v>42</v>
          </cell>
          <cell r="I537">
            <v>0.89096308867204077</v>
          </cell>
          <cell r="J537">
            <v>17</v>
          </cell>
          <cell r="K537">
            <v>0.59482155353393984</v>
          </cell>
          <cell r="L537">
            <v>24</v>
          </cell>
          <cell r="M537">
            <v>0.67039106145251393</v>
          </cell>
          <cell r="N537">
            <v>5</v>
          </cell>
          <cell r="O537">
            <v>0.38669760247486468</v>
          </cell>
          <cell r="P537">
            <v>5</v>
          </cell>
          <cell r="Q537">
            <v>0.4</v>
          </cell>
          <cell r="R537">
            <v>236</v>
          </cell>
          <cell r="S537">
            <v>0.64366562116459836</v>
          </cell>
        </row>
        <row r="538">
          <cell r="A538" t="str">
            <v>BE233 Arr. Eeklo</v>
          </cell>
          <cell r="B538">
            <v>30</v>
          </cell>
          <cell r="C538">
            <v>0.21225413895570966</v>
          </cell>
          <cell r="D538">
            <v>11</v>
          </cell>
          <cell r="E538">
            <v>0.24769196126998425</v>
          </cell>
          <cell r="F538">
            <v>14</v>
          </cell>
          <cell r="G538">
            <v>0.31854379977246872</v>
          </cell>
          <cell r="H538">
            <v>12</v>
          </cell>
          <cell r="I538">
            <v>0.2545608824777259</v>
          </cell>
          <cell r="J538">
            <v>4</v>
          </cell>
          <cell r="K538">
            <v>0.13995801259622112</v>
          </cell>
          <cell r="L538">
            <v>11</v>
          </cell>
          <cell r="M538">
            <v>0.30726256983240219</v>
          </cell>
          <cell r="N538">
            <v>5</v>
          </cell>
          <cell r="O538">
            <v>0.38669760247486468</v>
          </cell>
          <cell r="P538">
            <v>1</v>
          </cell>
          <cell r="Q538">
            <v>0.08</v>
          </cell>
          <cell r="R538">
            <v>88</v>
          </cell>
          <cell r="S538">
            <v>0.24001090958679941</v>
          </cell>
        </row>
        <row r="539">
          <cell r="A539" t="str">
            <v>BE234 Arr. Gent</v>
          </cell>
          <cell r="B539">
            <v>682</v>
          </cell>
          <cell r="C539">
            <v>4.8252440922597994</v>
          </cell>
          <cell r="D539">
            <v>270</v>
          </cell>
          <cell r="E539">
            <v>6.0797117766268851</v>
          </cell>
          <cell r="F539">
            <v>186</v>
          </cell>
          <cell r="G539">
            <v>4.2320819112627985</v>
          </cell>
          <cell r="H539">
            <v>161</v>
          </cell>
          <cell r="I539">
            <v>3.4153585065761565</v>
          </cell>
          <cell r="J539">
            <v>83</v>
          </cell>
          <cell r="K539">
            <v>2.9041287613715885</v>
          </cell>
          <cell r="L539">
            <v>120</v>
          </cell>
          <cell r="M539">
            <v>3.3519553072625698</v>
          </cell>
          <cell r="N539">
            <v>51</v>
          </cell>
          <cell r="O539">
            <v>3.9443155452436192</v>
          </cell>
          <cell r="P539">
            <v>31</v>
          </cell>
          <cell r="Q539">
            <v>2.48</v>
          </cell>
          <cell r="R539">
            <v>1584</v>
          </cell>
          <cell r="S539">
            <v>4.3201963725623891</v>
          </cell>
        </row>
        <row r="540">
          <cell r="A540" t="str">
            <v>BE235 Arr. Oudenaarde</v>
          </cell>
          <cell r="B540">
            <v>47</v>
          </cell>
          <cell r="C540">
            <v>0.33253148436394508</v>
          </cell>
          <cell r="D540">
            <v>14</v>
          </cell>
          <cell r="E540">
            <v>0.31524431434361633</v>
          </cell>
          <cell r="F540">
            <v>17</v>
          </cell>
          <cell r="G540">
            <v>0.38680318543799769</v>
          </cell>
          <cell r="H540">
            <v>18</v>
          </cell>
          <cell r="I540">
            <v>0.38184132371658891</v>
          </cell>
          <cell r="J540">
            <v>12</v>
          </cell>
          <cell r="K540">
            <v>0.41987403778866339</v>
          </cell>
          <cell r="L540">
            <v>13</v>
          </cell>
          <cell r="M540">
            <v>0.36312849162011174</v>
          </cell>
          <cell r="N540">
            <v>2</v>
          </cell>
          <cell r="O540">
            <v>0.15467904098994587</v>
          </cell>
          <cell r="P540">
            <v>4</v>
          </cell>
          <cell r="Q540">
            <v>0.32</v>
          </cell>
          <cell r="R540">
            <v>127</v>
          </cell>
          <cell r="S540">
            <v>0.34637938088094911</v>
          </cell>
        </row>
        <row r="541">
          <cell r="A541" t="str">
            <v>BE236 Arr. Sint-Niklaas</v>
          </cell>
          <cell r="B541">
            <v>134</v>
          </cell>
          <cell r="C541">
            <v>0.94806848733550297</v>
          </cell>
          <cell r="D541">
            <v>76</v>
          </cell>
          <cell r="E541">
            <v>1.7113262778653455</v>
          </cell>
          <cell r="F541">
            <v>71</v>
          </cell>
          <cell r="G541">
            <v>1.6154721274175201</v>
          </cell>
          <cell r="H541">
            <v>60</v>
          </cell>
          <cell r="I541">
            <v>1.2728044123886295</v>
          </cell>
          <cell r="J541">
            <v>34</v>
          </cell>
          <cell r="K541">
            <v>1.1896431070678797</v>
          </cell>
          <cell r="L541">
            <v>25</v>
          </cell>
          <cell r="M541">
            <v>0.6983240223463687</v>
          </cell>
          <cell r="N541">
            <v>13</v>
          </cell>
          <cell r="O541">
            <v>1.0054137664346481</v>
          </cell>
          <cell r="P541">
            <v>8</v>
          </cell>
          <cell r="Q541">
            <v>0.64</v>
          </cell>
          <cell r="R541">
            <v>421</v>
          </cell>
          <cell r="S541">
            <v>1.1482340106368472</v>
          </cell>
        </row>
        <row r="542">
          <cell r="A542" t="str">
            <v>BE241 Arr. Halle-Vilvoorde</v>
          </cell>
          <cell r="B542">
            <v>232</v>
          </cell>
          <cell r="C542">
            <v>1.6414320079241547</v>
          </cell>
          <cell r="D542">
            <v>103</v>
          </cell>
          <cell r="E542">
            <v>2.3192974555280341</v>
          </cell>
          <cell r="F542">
            <v>118</v>
          </cell>
          <cell r="G542">
            <v>2.6848691695108071</v>
          </cell>
          <cell r="H542">
            <v>123</v>
          </cell>
          <cell r="I542">
            <v>2.609249045396691</v>
          </cell>
          <cell r="J542">
            <v>60</v>
          </cell>
          <cell r="K542">
            <v>2.099370188943317</v>
          </cell>
          <cell r="L542">
            <v>99</v>
          </cell>
          <cell r="M542">
            <v>2.7653631284916198</v>
          </cell>
          <cell r="N542">
            <v>27</v>
          </cell>
          <cell r="O542">
            <v>2.0881670533642689</v>
          </cell>
          <cell r="P542">
            <v>17</v>
          </cell>
          <cell r="Q542">
            <v>1.36</v>
          </cell>
          <cell r="R542">
            <v>779</v>
          </cell>
          <cell r="S542">
            <v>2.1246420291831445</v>
          </cell>
        </row>
        <row r="543">
          <cell r="A543" t="str">
            <v>BE242 Arr. Leuven</v>
          </cell>
          <cell r="B543">
            <v>257</v>
          </cell>
          <cell r="C543">
            <v>1.8183104570539126</v>
          </cell>
          <cell r="D543">
            <v>100</v>
          </cell>
          <cell r="E543">
            <v>2.251745102454402</v>
          </cell>
          <cell r="F543">
            <v>91</v>
          </cell>
          <cell r="G543">
            <v>2.0705346985210467</v>
          </cell>
          <cell r="H543">
            <v>95</v>
          </cell>
          <cell r="I543">
            <v>2.0152736529486637</v>
          </cell>
          <cell r="J543">
            <v>56</v>
          </cell>
          <cell r="K543">
            <v>1.959412176347096</v>
          </cell>
          <cell r="L543">
            <v>72</v>
          </cell>
          <cell r="M543">
            <v>2.011173184357542</v>
          </cell>
          <cell r="N543">
            <v>23</v>
          </cell>
          <cell r="O543">
            <v>1.7788089713843775</v>
          </cell>
          <cell r="P543">
            <v>10</v>
          </cell>
          <cell r="Q543">
            <v>0.8</v>
          </cell>
          <cell r="R543">
            <v>704</v>
          </cell>
          <cell r="S543">
            <v>1.9200872766943953</v>
          </cell>
        </row>
        <row r="544">
          <cell r="A544" t="str">
            <v>BE251 Arr. Brugge</v>
          </cell>
          <cell r="B544">
            <v>333</v>
          </cell>
          <cell r="C544">
            <v>2.3560209424083771</v>
          </cell>
          <cell r="D544">
            <v>102</v>
          </cell>
          <cell r="E544">
            <v>2.2967800045034901</v>
          </cell>
          <cell r="F544">
            <v>75</v>
          </cell>
          <cell r="G544">
            <v>1.7064846416382253</v>
          </cell>
          <cell r="H544">
            <v>97</v>
          </cell>
          <cell r="I544">
            <v>2.0577004666949512</v>
          </cell>
          <cell r="J544">
            <v>45</v>
          </cell>
          <cell r="K544">
            <v>1.5745276417074878</v>
          </cell>
          <cell r="L544">
            <v>71</v>
          </cell>
          <cell r="M544">
            <v>1.9832402234636874</v>
          </cell>
          <cell r="N544">
            <v>22</v>
          </cell>
          <cell r="O544">
            <v>1.7014694508894046</v>
          </cell>
          <cell r="P544">
            <v>12</v>
          </cell>
          <cell r="Q544">
            <v>0.96</v>
          </cell>
          <cell r="R544">
            <v>757</v>
          </cell>
          <cell r="S544">
            <v>2.0646393017864448</v>
          </cell>
        </row>
        <row r="545">
          <cell r="A545" t="str">
            <v>BE252 Arr. Diksmuide</v>
          </cell>
          <cell r="B545">
            <v>23</v>
          </cell>
          <cell r="C545">
            <v>0.16272817319937738</v>
          </cell>
          <cell r="D545">
            <v>13</v>
          </cell>
          <cell r="E545">
            <v>0.29272686331907227</v>
          </cell>
          <cell r="F545">
            <v>7</v>
          </cell>
          <cell r="G545">
            <v>0.15927189988623436</v>
          </cell>
          <cell r="H545">
            <v>7</v>
          </cell>
          <cell r="I545">
            <v>0.1484938481120068</v>
          </cell>
          <cell r="J545">
            <v>7</v>
          </cell>
          <cell r="K545">
            <v>0.244926522043387</v>
          </cell>
          <cell r="L545">
            <v>2</v>
          </cell>
          <cell r="M545">
            <v>5.5865921787709494E-2</v>
          </cell>
          <cell r="N545">
            <v>0</v>
          </cell>
          <cell r="O545">
            <v>0</v>
          </cell>
          <cell r="P545">
            <v>4</v>
          </cell>
          <cell r="Q545">
            <v>0.32</v>
          </cell>
          <cell r="R545">
            <v>63</v>
          </cell>
          <cell r="S545">
            <v>0.17182599209054955</v>
          </cell>
        </row>
        <row r="546">
          <cell r="A546" t="str">
            <v>BE253 Arr. Ieper</v>
          </cell>
          <cell r="B546">
            <v>67</v>
          </cell>
          <cell r="C546">
            <v>0.47403424366775149</v>
          </cell>
          <cell r="D546">
            <v>21</v>
          </cell>
          <cell r="E546">
            <v>0.47286647151542449</v>
          </cell>
          <cell r="F546">
            <v>19</v>
          </cell>
          <cell r="G546">
            <v>0.43230944254835035</v>
          </cell>
          <cell r="H546">
            <v>13</v>
          </cell>
          <cell r="I546">
            <v>0.27577428935086978</v>
          </cell>
          <cell r="J546">
            <v>8</v>
          </cell>
          <cell r="K546">
            <v>0.27991602519244224</v>
          </cell>
          <cell r="L546">
            <v>19</v>
          </cell>
          <cell r="M546">
            <v>0.53072625698324016</v>
          </cell>
          <cell r="N546">
            <v>4</v>
          </cell>
          <cell r="O546">
            <v>0.30935808197989173</v>
          </cell>
          <cell r="P546">
            <v>2</v>
          </cell>
          <cell r="Q546">
            <v>0.16</v>
          </cell>
          <cell r="R546">
            <v>153</v>
          </cell>
          <cell r="S546">
            <v>0.41729169507704905</v>
          </cell>
        </row>
        <row r="547">
          <cell r="A547" t="str">
            <v>BE254 Arr. Kortrijk</v>
          </cell>
          <cell r="B547">
            <v>164</v>
          </cell>
          <cell r="C547">
            <v>1.1603226262912127</v>
          </cell>
          <cell r="D547">
            <v>80</v>
          </cell>
          <cell r="E547">
            <v>1.8013960819635217</v>
          </cell>
          <cell r="F547">
            <v>71</v>
          </cell>
          <cell r="G547">
            <v>1.6154721274175201</v>
          </cell>
          <cell r="H547">
            <v>45</v>
          </cell>
          <cell r="I547">
            <v>0.95460330929147219</v>
          </cell>
          <cell r="J547">
            <v>34</v>
          </cell>
          <cell r="K547">
            <v>1.1896431070678797</v>
          </cell>
          <cell r="L547">
            <v>31</v>
          </cell>
          <cell r="M547">
            <v>0.86592178770949713</v>
          </cell>
          <cell r="N547">
            <v>8</v>
          </cell>
          <cell r="O547">
            <v>0.61871616395978346</v>
          </cell>
          <cell r="P547">
            <v>7</v>
          </cell>
          <cell r="Q547">
            <v>0.55999999999999994</v>
          </cell>
          <cell r="R547">
            <v>440</v>
          </cell>
          <cell r="S547">
            <v>1.200054547933997</v>
          </cell>
        </row>
        <row r="548">
          <cell r="A548" t="str">
            <v>BE255 Arr. Oostende</v>
          </cell>
          <cell r="B548">
            <v>188</v>
          </cell>
          <cell r="C548">
            <v>1.3301259374557803</v>
          </cell>
          <cell r="D548">
            <v>63</v>
          </cell>
          <cell r="E548">
            <v>1.4185994145462735</v>
          </cell>
          <cell r="F548">
            <v>50</v>
          </cell>
          <cell r="G548">
            <v>1.1376564277588168</v>
          </cell>
          <cell r="H548">
            <v>44</v>
          </cell>
          <cell r="I548">
            <v>0.93338990241832831</v>
          </cell>
          <cell r="J548">
            <v>23</v>
          </cell>
          <cell r="K548">
            <v>0.80475857242827142</v>
          </cell>
          <cell r="L548">
            <v>33</v>
          </cell>
          <cell r="M548">
            <v>0.92178770949720668</v>
          </cell>
          <cell r="N548">
            <v>6</v>
          </cell>
          <cell r="O548">
            <v>0.46403712296983757</v>
          </cell>
          <cell r="P548">
            <v>6</v>
          </cell>
          <cell r="Q548">
            <v>0.48</v>
          </cell>
          <cell r="R548">
            <v>413</v>
          </cell>
          <cell r="S548">
            <v>1.1264148370380473</v>
          </cell>
        </row>
        <row r="549">
          <cell r="A549" t="str">
            <v>BE256 Arr. Roeselare</v>
          </cell>
          <cell r="B549">
            <v>99</v>
          </cell>
          <cell r="C549">
            <v>0.7004386585538418</v>
          </cell>
          <cell r="D549">
            <v>36</v>
          </cell>
          <cell r="E549">
            <v>0.81062823688358487</v>
          </cell>
          <cell r="F549">
            <v>28</v>
          </cell>
          <cell r="G549">
            <v>0.63708759954493743</v>
          </cell>
          <cell r="H549">
            <v>25</v>
          </cell>
          <cell r="I549">
            <v>0.53033517182859558</v>
          </cell>
          <cell r="J549">
            <v>13</v>
          </cell>
          <cell r="K549">
            <v>0.45486354093771875</v>
          </cell>
          <cell r="L549">
            <v>18</v>
          </cell>
          <cell r="M549">
            <v>0.5027932960893855</v>
          </cell>
          <cell r="N549">
            <v>10</v>
          </cell>
          <cell r="O549">
            <v>0.77339520494972935</v>
          </cell>
          <cell r="P549">
            <v>3</v>
          </cell>
          <cell r="Q549">
            <v>0.24</v>
          </cell>
          <cell r="R549">
            <v>232</v>
          </cell>
          <cell r="S549">
            <v>0.63275603436519834</v>
          </cell>
        </row>
        <row r="550">
          <cell r="A550" t="str">
            <v>BE257 Arr. Tielt</v>
          </cell>
          <cell r="B550">
            <v>31</v>
          </cell>
          <cell r="C550">
            <v>0.21932927692089998</v>
          </cell>
          <cell r="D550">
            <v>18</v>
          </cell>
          <cell r="E550">
            <v>0.40531411844179244</v>
          </cell>
          <cell r="F550">
            <v>4</v>
          </cell>
          <cell r="G550">
            <v>9.1012514220705346E-2</v>
          </cell>
          <cell r="H550">
            <v>10</v>
          </cell>
          <cell r="I550">
            <v>0.21213406873143828</v>
          </cell>
          <cell r="J550">
            <v>8</v>
          </cell>
          <cell r="K550">
            <v>0.27991602519244224</v>
          </cell>
          <cell r="L550">
            <v>6</v>
          </cell>
          <cell r="M550">
            <v>0.16759776536312848</v>
          </cell>
          <cell r="N550">
            <v>1</v>
          </cell>
          <cell r="O550">
            <v>7.7339520494972933E-2</v>
          </cell>
          <cell r="P550">
            <v>3</v>
          </cell>
          <cell r="Q550">
            <v>0.24</v>
          </cell>
          <cell r="R550">
            <v>81</v>
          </cell>
          <cell r="S550">
            <v>0.22091913268784943</v>
          </cell>
        </row>
        <row r="551">
          <cell r="A551" t="str">
            <v>BE258 Arr. Veurne</v>
          </cell>
          <cell r="B551">
            <v>71</v>
          </cell>
          <cell r="C551">
            <v>0.50233479552851279</v>
          </cell>
          <cell r="D551">
            <v>28</v>
          </cell>
          <cell r="E551">
            <v>0.63048862868723266</v>
          </cell>
          <cell r="F551">
            <v>25</v>
          </cell>
          <cell r="G551">
            <v>0.56882821387940841</v>
          </cell>
          <cell r="H551">
            <v>28</v>
          </cell>
          <cell r="I551">
            <v>0.59397539244802722</v>
          </cell>
          <cell r="J551">
            <v>9</v>
          </cell>
          <cell r="K551">
            <v>0.31490552834149754</v>
          </cell>
          <cell r="L551">
            <v>9</v>
          </cell>
          <cell r="M551">
            <v>0.25139664804469275</v>
          </cell>
          <cell r="N551">
            <v>3</v>
          </cell>
          <cell r="O551">
            <v>0.23201856148491878</v>
          </cell>
          <cell r="P551">
            <v>5</v>
          </cell>
          <cell r="Q551">
            <v>0.4</v>
          </cell>
          <cell r="R551">
            <v>178</v>
          </cell>
          <cell r="S551">
            <v>0.48547661257329883</v>
          </cell>
        </row>
        <row r="552">
          <cell r="A552" t="str">
            <v>BE310 Arr. Nivelles</v>
          </cell>
          <cell r="B552">
            <v>217</v>
          </cell>
          <cell r="C552">
            <v>1.5353049384462998</v>
          </cell>
          <cell r="D552">
            <v>78</v>
          </cell>
          <cell r="E552">
            <v>1.7563611799144336</v>
          </cell>
          <cell r="F552">
            <v>124</v>
          </cell>
          <cell r="G552">
            <v>2.8213879408418658</v>
          </cell>
          <cell r="H552">
            <v>103</v>
          </cell>
          <cell r="I552">
            <v>2.1849809079338143</v>
          </cell>
          <cell r="J552">
            <v>57</v>
          </cell>
          <cell r="K552">
            <v>1.9944016794961512</v>
          </cell>
          <cell r="L552">
            <v>61</v>
          </cell>
          <cell r="M552">
            <v>1.7039106145251397</v>
          </cell>
          <cell r="N552">
            <v>17</v>
          </cell>
          <cell r="O552">
            <v>1.3147718484145399</v>
          </cell>
          <cell r="P552">
            <v>18</v>
          </cell>
          <cell r="Q552">
            <v>1.44</v>
          </cell>
          <cell r="R552">
            <v>675</v>
          </cell>
          <cell r="S552">
            <v>1.8409927723987454</v>
          </cell>
        </row>
        <row r="553">
          <cell r="A553" t="str">
            <v>BE321 Arr. Ath</v>
          </cell>
          <cell r="B553">
            <v>70</v>
          </cell>
          <cell r="C553">
            <v>0.49525965756332258</v>
          </cell>
          <cell r="D553">
            <v>35</v>
          </cell>
          <cell r="E553">
            <v>0.78811078585904071</v>
          </cell>
          <cell r="F553">
            <v>23</v>
          </cell>
          <cell r="G553">
            <v>0.5233219567690558</v>
          </cell>
          <cell r="H553">
            <v>33</v>
          </cell>
          <cell r="I553">
            <v>0.7000424268137464</v>
          </cell>
          <cell r="J553">
            <v>15</v>
          </cell>
          <cell r="K553">
            <v>0.52484254723582924</v>
          </cell>
          <cell r="L553">
            <v>25</v>
          </cell>
          <cell r="M553">
            <v>0.6983240223463687</v>
          </cell>
          <cell r="N553">
            <v>11</v>
          </cell>
          <cell r="O553">
            <v>0.8507347254447023</v>
          </cell>
          <cell r="P553">
            <v>14</v>
          </cell>
          <cell r="Q553">
            <v>1.1199999999999999</v>
          </cell>
          <cell r="R553">
            <v>226</v>
          </cell>
          <cell r="S553">
            <v>0.61639165416609842</v>
          </cell>
        </row>
        <row r="554">
          <cell r="A554" t="str">
            <v>BE322 Arr. Charleroi</v>
          </cell>
          <cell r="B554">
            <v>499</v>
          </cell>
          <cell r="C554">
            <v>3.5304938446299703</v>
          </cell>
          <cell r="D554">
            <v>199</v>
          </cell>
          <cell r="E554">
            <v>4.4809727538842603</v>
          </cell>
          <cell r="F554">
            <v>242</v>
          </cell>
          <cell r="G554">
            <v>5.5062571103526743</v>
          </cell>
          <cell r="H554">
            <v>230</v>
          </cell>
          <cell r="I554">
            <v>4.8790835808230799</v>
          </cell>
          <cell r="J554">
            <v>133</v>
          </cell>
          <cell r="K554">
            <v>4.653603918824353</v>
          </cell>
          <cell r="L554">
            <v>163</v>
          </cell>
          <cell r="M554">
            <v>4.5530726256983245</v>
          </cell>
          <cell r="N554">
            <v>62</v>
          </cell>
          <cell r="O554">
            <v>4.7950502706883213</v>
          </cell>
          <cell r="P554">
            <v>71</v>
          </cell>
          <cell r="Q554">
            <v>5.6800000000000015</v>
          </cell>
          <cell r="R554">
            <v>1599</v>
          </cell>
          <cell r="S554">
            <v>4.3611073230601392</v>
          </cell>
        </row>
        <row r="555">
          <cell r="A555" t="str">
            <v>BE323 Arr. Mons</v>
          </cell>
          <cell r="B555">
            <v>319</v>
          </cell>
          <cell r="C555">
            <v>2.2569690108957126</v>
          </cell>
          <cell r="D555">
            <v>97</v>
          </cell>
          <cell r="E555">
            <v>2.1841927493807702</v>
          </cell>
          <cell r="F555">
            <v>131</v>
          </cell>
          <cell r="G555">
            <v>2.9806598407281002</v>
          </cell>
          <cell r="H555">
            <v>143</v>
          </cell>
          <cell r="I555">
            <v>3.0335171828595673</v>
          </cell>
          <cell r="J555">
            <v>105</v>
          </cell>
          <cell r="K555">
            <v>3.6738978306508043</v>
          </cell>
          <cell r="L555">
            <v>119</v>
          </cell>
          <cell r="M555">
            <v>3.3240223463687149</v>
          </cell>
          <cell r="N555">
            <v>40</v>
          </cell>
          <cell r="O555">
            <v>3.0935808197989174</v>
          </cell>
          <cell r="P555">
            <v>31</v>
          </cell>
          <cell r="Q555">
            <v>2.48</v>
          </cell>
          <cell r="R555">
            <v>985</v>
          </cell>
          <cell r="S555">
            <v>2.6864857493522432</v>
          </cell>
        </row>
        <row r="556">
          <cell r="A556" t="str">
            <v>BE325 Arr. Soignies</v>
          </cell>
          <cell r="B556">
            <v>44</v>
          </cell>
          <cell r="C556">
            <v>0.31130607046837416</v>
          </cell>
          <cell r="D556">
            <v>22</v>
          </cell>
          <cell r="E556">
            <v>0.49538392253996849</v>
          </cell>
          <cell r="F556">
            <v>28</v>
          </cell>
          <cell r="G556">
            <v>0.63708759954493743</v>
          </cell>
          <cell r="H556">
            <v>24</v>
          </cell>
          <cell r="I556">
            <v>0.50912176495545181</v>
          </cell>
          <cell r="J556">
            <v>11</v>
          </cell>
          <cell r="K556">
            <v>0.38488453463960809</v>
          </cell>
          <cell r="L556">
            <v>18</v>
          </cell>
          <cell r="M556">
            <v>0.5027932960893855</v>
          </cell>
          <cell r="N556">
            <v>7</v>
          </cell>
          <cell r="O556">
            <v>0.54137664346481051</v>
          </cell>
          <cell r="P556">
            <v>8</v>
          </cell>
          <cell r="Q556">
            <v>0.64</v>
          </cell>
          <cell r="R556">
            <v>162</v>
          </cell>
          <cell r="S556">
            <v>0.44183826537569887</v>
          </cell>
        </row>
        <row r="557">
          <cell r="A557" t="str">
            <v>BE326 Arr. Thuin</v>
          </cell>
          <cell r="B557">
            <v>96</v>
          </cell>
          <cell r="C557">
            <v>0.67921324465827082</v>
          </cell>
          <cell r="D557">
            <v>35</v>
          </cell>
          <cell r="E557">
            <v>0.78811078585904071</v>
          </cell>
          <cell r="F557">
            <v>38</v>
          </cell>
          <cell r="G557">
            <v>0.86461888509670071</v>
          </cell>
          <cell r="H557">
            <v>40</v>
          </cell>
          <cell r="I557">
            <v>0.84853627492575312</v>
          </cell>
          <cell r="J557">
            <v>27</v>
          </cell>
          <cell r="K557">
            <v>0.94471658502449274</v>
          </cell>
          <cell r="L557">
            <v>42</v>
          </cell>
          <cell r="M557">
            <v>1.1731843575418994</v>
          </cell>
          <cell r="N557">
            <v>11</v>
          </cell>
          <cell r="O557">
            <v>0.8507347254447023</v>
          </cell>
          <cell r="P557">
            <v>12</v>
          </cell>
          <cell r="Q557">
            <v>0.96</v>
          </cell>
          <cell r="R557">
            <v>301</v>
          </cell>
          <cell r="S557">
            <v>0.82094640665484808</v>
          </cell>
        </row>
        <row r="558">
          <cell r="A558" t="str">
            <v>BE327 Arr. Tournai-Mouscron</v>
          </cell>
          <cell r="B558">
            <v>176</v>
          </cell>
          <cell r="C558">
            <v>1.2452242818734967</v>
          </cell>
          <cell r="D558">
            <v>64</v>
          </cell>
          <cell r="E558">
            <v>1.4411168655708173</v>
          </cell>
          <cell r="F558">
            <v>75</v>
          </cell>
          <cell r="G558">
            <v>1.7064846416382253</v>
          </cell>
          <cell r="H558">
            <v>104</v>
          </cell>
          <cell r="I558">
            <v>2.2061943148069583</v>
          </cell>
          <cell r="J558">
            <v>49</v>
          </cell>
          <cell r="K558">
            <v>1.7144856543037088</v>
          </cell>
          <cell r="L558">
            <v>75</v>
          </cell>
          <cell r="M558">
            <v>2.0949720670391061</v>
          </cell>
          <cell r="N558">
            <v>31</v>
          </cell>
          <cell r="O558">
            <v>2.3975251353441607</v>
          </cell>
          <cell r="P558">
            <v>19</v>
          </cell>
          <cell r="Q558">
            <v>1.52</v>
          </cell>
          <cell r="R558">
            <v>593</v>
          </cell>
          <cell r="S558">
            <v>1.6173462430110461</v>
          </cell>
        </row>
        <row r="559">
          <cell r="A559" t="str">
            <v>BE329 Arr. La Louvière</v>
          </cell>
          <cell r="B559">
            <v>59</v>
          </cell>
          <cell r="C559">
            <v>0.41743313994622894</v>
          </cell>
          <cell r="D559">
            <v>17</v>
          </cell>
          <cell r="E559">
            <v>0.38279666741724838</v>
          </cell>
          <cell r="F559">
            <v>27</v>
          </cell>
          <cell r="G559">
            <v>0.61433447098976102</v>
          </cell>
          <cell r="H559">
            <v>27</v>
          </cell>
          <cell r="I559">
            <v>0.57276198557488334</v>
          </cell>
          <cell r="J559">
            <v>16</v>
          </cell>
          <cell r="K559">
            <v>0.55983205038488448</v>
          </cell>
          <cell r="L559">
            <v>10</v>
          </cell>
          <cell r="M559">
            <v>0.27932960893854747</v>
          </cell>
          <cell r="N559">
            <v>7</v>
          </cell>
          <cell r="O559">
            <v>0.54137664346481051</v>
          </cell>
          <cell r="P559">
            <v>4</v>
          </cell>
          <cell r="Q559">
            <v>0.32</v>
          </cell>
          <cell r="R559">
            <v>167</v>
          </cell>
          <cell r="S559">
            <v>0.45547524887494878</v>
          </cell>
        </row>
        <row r="560">
          <cell r="A560" t="str">
            <v>BE331 Arr. Huy</v>
          </cell>
          <cell r="B560">
            <v>123</v>
          </cell>
          <cell r="C560">
            <v>0.8702419697184095</v>
          </cell>
          <cell r="D560">
            <v>27</v>
          </cell>
          <cell r="E560">
            <v>0.6079711776626886</v>
          </cell>
          <cell r="F560">
            <v>45</v>
          </cell>
          <cell r="G560">
            <v>1.0238907849829351</v>
          </cell>
          <cell r="H560">
            <v>51</v>
          </cell>
          <cell r="I560">
            <v>1.0818837505303351</v>
          </cell>
          <cell r="J560">
            <v>32</v>
          </cell>
          <cell r="K560">
            <v>1.119664100769769</v>
          </cell>
          <cell r="L560">
            <v>37</v>
          </cell>
          <cell r="M560">
            <v>1.0335195530726256</v>
          </cell>
          <cell r="N560">
            <v>9</v>
          </cell>
          <cell r="O560">
            <v>0.6960556844547563</v>
          </cell>
          <cell r="P560">
            <v>10</v>
          </cell>
          <cell r="Q560">
            <v>0.8</v>
          </cell>
          <cell r="R560">
            <v>334</v>
          </cell>
          <cell r="S560">
            <v>0.91095049774989756</v>
          </cell>
        </row>
        <row r="561">
          <cell r="A561" t="str">
            <v>BE332 Arr. Liège</v>
          </cell>
          <cell r="B561">
            <v>921</v>
          </cell>
          <cell r="C561">
            <v>6.5162020659402859</v>
          </cell>
          <cell r="D561">
            <v>244</v>
          </cell>
          <cell r="E561">
            <v>5.4942580499887415</v>
          </cell>
          <cell r="F561">
            <v>298</v>
          </cell>
          <cell r="G561">
            <v>6.7804323094425483</v>
          </cell>
          <cell r="H561">
            <v>360</v>
          </cell>
          <cell r="I561">
            <v>7.6368264743317775</v>
          </cell>
          <cell r="J561">
            <v>228</v>
          </cell>
          <cell r="K561">
            <v>7.9776067179846049</v>
          </cell>
          <cell r="L561">
            <v>256</v>
          </cell>
          <cell r="M561">
            <v>7.1508379888268152</v>
          </cell>
          <cell r="N561">
            <v>102</v>
          </cell>
          <cell r="O561">
            <v>7.8886310904872383</v>
          </cell>
          <cell r="P561">
            <v>88</v>
          </cell>
          <cell r="Q561">
            <v>7.04</v>
          </cell>
          <cell r="R561">
            <v>2497</v>
          </cell>
          <cell r="S561">
            <v>6.8103095595254333</v>
          </cell>
        </row>
        <row r="562">
          <cell r="A562" t="str">
            <v>BE334 Arr. Waremme</v>
          </cell>
          <cell r="B562">
            <v>51</v>
          </cell>
          <cell r="C562">
            <v>0.36083203622470639</v>
          </cell>
          <cell r="D562">
            <v>21</v>
          </cell>
          <cell r="E562">
            <v>0.47286647151542449</v>
          </cell>
          <cell r="F562">
            <v>22</v>
          </cell>
          <cell r="G562">
            <v>0.50056882821387949</v>
          </cell>
          <cell r="H562">
            <v>26</v>
          </cell>
          <cell r="I562">
            <v>0.55154857870173957</v>
          </cell>
          <cell r="J562">
            <v>13</v>
          </cell>
          <cell r="K562">
            <v>0.45486354093771875</v>
          </cell>
          <cell r="L562">
            <v>17</v>
          </cell>
          <cell r="M562">
            <v>0.47486033519553073</v>
          </cell>
          <cell r="N562">
            <v>8</v>
          </cell>
          <cell r="O562">
            <v>0.61871616395978346</v>
          </cell>
          <cell r="P562">
            <v>3</v>
          </cell>
          <cell r="Q562">
            <v>0.24</v>
          </cell>
          <cell r="R562">
            <v>161</v>
          </cell>
          <cell r="S562">
            <v>0.43911086867584892</v>
          </cell>
        </row>
        <row r="563">
          <cell r="A563" t="str">
            <v>BE335 Arr. Verviers - communes francophones</v>
          </cell>
          <cell r="B563">
            <v>195</v>
          </cell>
          <cell r="C563">
            <v>1.3796519032121126</v>
          </cell>
          <cell r="D563">
            <v>55</v>
          </cell>
          <cell r="E563">
            <v>1.238459806349921</v>
          </cell>
          <cell r="F563">
            <v>72</v>
          </cell>
          <cell r="G563">
            <v>1.6382252559726962</v>
          </cell>
          <cell r="H563">
            <v>106</v>
          </cell>
          <cell r="I563">
            <v>2.2486211285532458</v>
          </cell>
          <cell r="J563">
            <v>57</v>
          </cell>
          <cell r="K563">
            <v>1.9944016794961512</v>
          </cell>
          <cell r="L563">
            <v>67</v>
          </cell>
          <cell r="M563">
            <v>1.8715083798882681</v>
          </cell>
          <cell r="N563">
            <v>24</v>
          </cell>
          <cell r="O563">
            <v>1.8561484918793503</v>
          </cell>
          <cell r="P563">
            <v>20</v>
          </cell>
          <cell r="Q563">
            <v>1.6</v>
          </cell>
          <cell r="R563">
            <v>596</v>
          </cell>
          <cell r="S563">
            <v>1.6255284331105961</v>
          </cell>
        </row>
        <row r="564">
          <cell r="A564" t="str">
            <v>BE336 Bezirk Verviers - Deutschsprachige Gemeinschaft</v>
          </cell>
          <cell r="B564">
            <v>42</v>
          </cell>
          <cell r="C564">
            <v>0.29715579453799351</v>
          </cell>
          <cell r="D564">
            <v>27</v>
          </cell>
          <cell r="E564">
            <v>0.6079711776626886</v>
          </cell>
          <cell r="F564">
            <v>19</v>
          </cell>
          <cell r="G564">
            <v>0.43230944254835035</v>
          </cell>
          <cell r="H564">
            <v>19</v>
          </cell>
          <cell r="I564">
            <v>0.40305473058973279</v>
          </cell>
          <cell r="J564">
            <v>15</v>
          </cell>
          <cell r="K564">
            <v>0.52484254723582924</v>
          </cell>
          <cell r="L564">
            <v>25</v>
          </cell>
          <cell r="M564">
            <v>0.6983240223463687</v>
          </cell>
          <cell r="N564">
            <v>3</v>
          </cell>
          <cell r="O564">
            <v>0.23201856148491878</v>
          </cell>
          <cell r="P564">
            <v>7</v>
          </cell>
          <cell r="Q564">
            <v>0.55999999999999994</v>
          </cell>
          <cell r="R564">
            <v>157</v>
          </cell>
          <cell r="S564">
            <v>0.42820128187644896</v>
          </cell>
        </row>
        <row r="565">
          <cell r="A565" t="str">
            <v>BE341 Arr. Arlon</v>
          </cell>
          <cell r="B565">
            <v>91</v>
          </cell>
          <cell r="C565">
            <v>0.64383755483231919</v>
          </cell>
          <cell r="D565">
            <v>30</v>
          </cell>
          <cell r="E565">
            <v>0.67552353073632065</v>
          </cell>
          <cell r="F565">
            <v>29</v>
          </cell>
          <cell r="G565">
            <v>0.65984072810011374</v>
          </cell>
          <cell r="H565">
            <v>20</v>
          </cell>
          <cell r="I565">
            <v>0.42426813746287656</v>
          </cell>
          <cell r="J565">
            <v>10</v>
          </cell>
          <cell r="K565">
            <v>0.34989503149055279</v>
          </cell>
          <cell r="L565">
            <v>25</v>
          </cell>
          <cell r="M565">
            <v>0.6983240223463687</v>
          </cell>
          <cell r="N565">
            <v>3</v>
          </cell>
          <cell r="O565">
            <v>0.23201856148491878</v>
          </cell>
          <cell r="P565">
            <v>4</v>
          </cell>
          <cell r="Q565">
            <v>0.32</v>
          </cell>
          <cell r="R565">
            <v>212</v>
          </cell>
          <cell r="S565">
            <v>0.57820810036819859</v>
          </cell>
        </row>
        <row r="566">
          <cell r="A566" t="str">
            <v>BE342 Arr. Bastogne</v>
          </cell>
          <cell r="B566">
            <v>45</v>
          </cell>
          <cell r="C566">
            <v>0.31838120843356449</v>
          </cell>
          <cell r="D566">
            <v>15</v>
          </cell>
          <cell r="E566">
            <v>0.33776176536816033</v>
          </cell>
          <cell r="F566">
            <v>5</v>
          </cell>
          <cell r="G566">
            <v>0.11376564277588168</v>
          </cell>
          <cell r="H566">
            <v>20</v>
          </cell>
          <cell r="I566">
            <v>0.42426813746287656</v>
          </cell>
          <cell r="J566">
            <v>10</v>
          </cell>
          <cell r="K566">
            <v>0.34989503149055279</v>
          </cell>
          <cell r="L566">
            <v>14</v>
          </cell>
          <cell r="M566">
            <v>0.39106145251396657</v>
          </cell>
          <cell r="N566">
            <v>4</v>
          </cell>
          <cell r="O566">
            <v>0.30935808197989173</v>
          </cell>
          <cell r="P566">
            <v>2</v>
          </cell>
          <cell r="Q566">
            <v>0.16</v>
          </cell>
          <cell r="R566">
            <v>115</v>
          </cell>
          <cell r="S566">
            <v>0.31365062048274922</v>
          </cell>
        </row>
        <row r="567">
          <cell r="A567" t="str">
            <v>BE343 Arr. Marche-en-Famenne</v>
          </cell>
          <cell r="B567">
            <v>51</v>
          </cell>
          <cell r="C567">
            <v>0.36083203622470639</v>
          </cell>
          <cell r="D567">
            <v>19</v>
          </cell>
          <cell r="E567">
            <v>0.42783156946633638</v>
          </cell>
          <cell r="F567">
            <v>20</v>
          </cell>
          <cell r="G567">
            <v>0.45506257110352671</v>
          </cell>
          <cell r="H567">
            <v>26</v>
          </cell>
          <cell r="I567">
            <v>0.55154857870173957</v>
          </cell>
          <cell r="J567">
            <v>12</v>
          </cell>
          <cell r="K567">
            <v>0.41987403778866339</v>
          </cell>
          <cell r="L567">
            <v>28</v>
          </cell>
          <cell r="M567">
            <v>0.78212290502793314</v>
          </cell>
          <cell r="N567">
            <v>13</v>
          </cell>
          <cell r="O567">
            <v>1.0054137664346481</v>
          </cell>
          <cell r="P567">
            <v>6</v>
          </cell>
          <cell r="Q567">
            <v>0.48</v>
          </cell>
          <cell r="R567">
            <v>175</v>
          </cell>
          <cell r="S567">
            <v>0.47729442247374881</v>
          </cell>
        </row>
        <row r="568">
          <cell r="A568" t="str">
            <v>BE344 Arr. Neufchâteau</v>
          </cell>
          <cell r="B568">
            <v>89</v>
          </cell>
          <cell r="C568">
            <v>0.62968727890193854</v>
          </cell>
          <cell r="D568">
            <v>24</v>
          </cell>
          <cell r="E568">
            <v>0.54041882458905655</v>
          </cell>
          <cell r="F568">
            <v>17</v>
          </cell>
          <cell r="G568">
            <v>0.38680318543799769</v>
          </cell>
          <cell r="H568">
            <v>27</v>
          </cell>
          <cell r="I568">
            <v>0.57276198557488334</v>
          </cell>
          <cell r="J568">
            <v>19</v>
          </cell>
          <cell r="K568">
            <v>0.66480055983205033</v>
          </cell>
          <cell r="L568">
            <v>21</v>
          </cell>
          <cell r="M568">
            <v>0.58659217877094971</v>
          </cell>
          <cell r="N568">
            <v>11</v>
          </cell>
          <cell r="O568">
            <v>0.8507347254447023</v>
          </cell>
          <cell r="P568">
            <v>8</v>
          </cell>
          <cell r="Q568">
            <v>0.64</v>
          </cell>
          <cell r="R568">
            <v>216</v>
          </cell>
          <cell r="S568">
            <v>0.58911768716759849</v>
          </cell>
        </row>
        <row r="569">
          <cell r="A569" t="str">
            <v>BE345 Arr. Virton</v>
          </cell>
          <cell r="B569">
            <v>37</v>
          </cell>
          <cell r="C569">
            <v>0.26178010471204188</v>
          </cell>
          <cell r="D569">
            <v>8</v>
          </cell>
          <cell r="E569">
            <v>0.18013960819635216</v>
          </cell>
          <cell r="F569">
            <v>13</v>
          </cell>
          <cell r="G569">
            <v>0.29579067121729236</v>
          </cell>
          <cell r="H569">
            <v>15</v>
          </cell>
          <cell r="I569">
            <v>0.31820110309715738</v>
          </cell>
          <cell r="J569">
            <v>6</v>
          </cell>
          <cell r="K569">
            <v>0.2099370188943317</v>
          </cell>
          <cell r="L569">
            <v>8</v>
          </cell>
          <cell r="M569">
            <v>0.22346368715083798</v>
          </cell>
          <cell r="N569">
            <v>1</v>
          </cell>
          <cell r="O569">
            <v>7.7339520494972933E-2</v>
          </cell>
          <cell r="P569">
            <v>3</v>
          </cell>
          <cell r="Q569">
            <v>0.24</v>
          </cell>
          <cell r="R569">
            <v>91</v>
          </cell>
          <cell r="S569">
            <v>0.24819309968634939</v>
          </cell>
        </row>
        <row r="570">
          <cell r="A570" t="str">
            <v>BE351 Arr. Dinant</v>
          </cell>
          <cell r="B570">
            <v>70</v>
          </cell>
          <cell r="C570">
            <v>0.49525965756332258</v>
          </cell>
          <cell r="D570">
            <v>26</v>
          </cell>
          <cell r="E570">
            <v>0.58545372663814454</v>
          </cell>
          <cell r="F570">
            <v>32</v>
          </cell>
          <cell r="G570">
            <v>0.72810011376564276</v>
          </cell>
          <cell r="H570">
            <v>33</v>
          </cell>
          <cell r="I570">
            <v>0.7000424268137464</v>
          </cell>
          <cell r="J570">
            <v>26</v>
          </cell>
          <cell r="K570">
            <v>0.90972708187543749</v>
          </cell>
          <cell r="L570">
            <v>27</v>
          </cell>
          <cell r="M570">
            <v>0.75418994413407825</v>
          </cell>
          <cell r="N570">
            <v>11</v>
          </cell>
          <cell r="O570">
            <v>0.8507347254447023</v>
          </cell>
          <cell r="P570">
            <v>9</v>
          </cell>
          <cell r="Q570">
            <v>0.72</v>
          </cell>
          <cell r="R570">
            <v>234</v>
          </cell>
          <cell r="S570">
            <v>0.63821082776489835</v>
          </cell>
        </row>
        <row r="571">
          <cell r="A571" t="str">
            <v>BE352 Arr. Namur</v>
          </cell>
          <cell r="B571">
            <v>354</v>
          </cell>
          <cell r="C571">
            <v>2.5045988396773735</v>
          </cell>
          <cell r="D571">
            <v>96</v>
          </cell>
          <cell r="E571">
            <v>2.1616752983562262</v>
          </cell>
          <cell r="F571">
            <v>91</v>
          </cell>
          <cell r="G571">
            <v>2.0705346985210467</v>
          </cell>
          <cell r="H571">
            <v>139</v>
          </cell>
          <cell r="I571">
            <v>2.9486635553669918</v>
          </cell>
          <cell r="J571">
            <v>97</v>
          </cell>
          <cell r="K571">
            <v>3.3939818054583624</v>
          </cell>
          <cell r="L571">
            <v>97</v>
          </cell>
          <cell r="M571">
            <v>2.7094972067039107</v>
          </cell>
          <cell r="N571">
            <v>36</v>
          </cell>
          <cell r="O571">
            <v>2.7842227378190252</v>
          </cell>
          <cell r="P571">
            <v>32</v>
          </cell>
          <cell r="Q571">
            <v>2.56</v>
          </cell>
          <cell r="R571">
            <v>942</v>
          </cell>
          <cell r="S571">
            <v>2.5692076912586934</v>
          </cell>
        </row>
        <row r="572">
          <cell r="A572" t="str">
            <v>BE353 Arr. Philippeville</v>
          </cell>
          <cell r="B572">
            <v>26</v>
          </cell>
          <cell r="C572">
            <v>0.18395358709494836</v>
          </cell>
          <cell r="D572">
            <v>15</v>
          </cell>
          <cell r="E572">
            <v>0.33776176536816033</v>
          </cell>
          <cell r="F572">
            <v>20</v>
          </cell>
          <cell r="G572">
            <v>0.45506257110352671</v>
          </cell>
          <cell r="H572">
            <v>24</v>
          </cell>
          <cell r="I572">
            <v>0.50912176495545181</v>
          </cell>
          <cell r="J572">
            <v>10</v>
          </cell>
          <cell r="K572">
            <v>0.34989503149055279</v>
          </cell>
          <cell r="L572">
            <v>19</v>
          </cell>
          <cell r="M572">
            <v>0.53072625698324016</v>
          </cell>
          <cell r="N572">
            <v>8</v>
          </cell>
          <cell r="O572">
            <v>0.61871616395978346</v>
          </cell>
          <cell r="P572">
            <v>5</v>
          </cell>
          <cell r="Q572">
            <v>0.4</v>
          </cell>
          <cell r="R572">
            <v>127</v>
          </cell>
          <cell r="S572">
            <v>0.34637938088094911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060"/>
  <sheetViews>
    <sheetView workbookViewId="0">
      <selection activeCell="B5" sqref="B5"/>
    </sheetView>
  </sheetViews>
  <sheetFormatPr defaultColWidth="8.88671875" defaultRowHeight="14.4" x14ac:dyDescent="0.3"/>
  <cols>
    <col min="1" max="1" width="2.6640625" style="2" customWidth="1"/>
    <col min="2" max="2" width="9.109375" style="12" customWidth="1"/>
    <col min="3" max="3" width="165.6640625" style="12" bestFit="1" customWidth="1"/>
    <col min="4" max="16384" width="8.88671875" style="2"/>
  </cols>
  <sheetData>
    <row r="1" spans="2:3" ht="15.75" thickBot="1" x14ac:dyDescent="0.3">
      <c r="B1" s="2"/>
      <c r="C1" s="2"/>
    </row>
    <row r="2" spans="2:3" ht="22.2" customHeight="1" thickTop="1" thickBot="1" x14ac:dyDescent="0.3">
      <c r="B2" s="3" t="s">
        <v>139</v>
      </c>
      <c r="C2" s="4"/>
    </row>
    <row r="3" spans="2:3" ht="22.2" customHeight="1" thickTop="1" thickBot="1" x14ac:dyDescent="0.3">
      <c r="B3" s="5" t="s">
        <v>8</v>
      </c>
      <c r="C3" s="6" t="s">
        <v>9</v>
      </c>
    </row>
    <row r="4" spans="2:3" s="7" customFormat="1" ht="22.2" customHeight="1" thickTop="1" x14ac:dyDescent="0.3">
      <c r="B4" s="8" t="s">
        <v>0</v>
      </c>
      <c r="C4" s="9" t="s">
        <v>140</v>
      </c>
    </row>
    <row r="5" spans="2:3" s="7" customFormat="1" ht="22.2" customHeight="1" x14ac:dyDescent="0.3">
      <c r="B5" s="8" t="s">
        <v>1</v>
      </c>
      <c r="C5" s="9" t="s">
        <v>141</v>
      </c>
    </row>
    <row r="6" spans="2:3" s="7" customFormat="1" ht="22.2" customHeight="1" x14ac:dyDescent="0.3">
      <c r="B6" s="8" t="s">
        <v>2</v>
      </c>
      <c r="C6" s="9" t="s">
        <v>142</v>
      </c>
    </row>
    <row r="7" spans="2:3" s="7" customFormat="1" ht="22.2" customHeight="1" thickBot="1" x14ac:dyDescent="0.35">
      <c r="B7" s="8" t="s">
        <v>2</v>
      </c>
      <c r="C7" s="9" t="s">
        <v>143</v>
      </c>
    </row>
    <row r="8" spans="2:3" ht="22.2" customHeight="1" thickTop="1" thickBot="1" x14ac:dyDescent="0.3">
      <c r="B8" s="5" t="s">
        <v>3</v>
      </c>
      <c r="C8" s="6" t="s">
        <v>10</v>
      </c>
    </row>
    <row r="9" spans="2:3" s="7" customFormat="1" ht="22.2" customHeight="1" thickTop="1" x14ac:dyDescent="0.3">
      <c r="B9" s="8" t="s">
        <v>4</v>
      </c>
      <c r="C9" s="9" t="s">
        <v>144</v>
      </c>
    </row>
    <row r="10" spans="2:3" s="7" customFormat="1" ht="22.2" customHeight="1" x14ac:dyDescent="0.3">
      <c r="B10" s="8" t="s">
        <v>5</v>
      </c>
      <c r="C10" s="9" t="s">
        <v>145</v>
      </c>
    </row>
    <row r="11" spans="2:3" s="7" customFormat="1" ht="22.2" customHeight="1" x14ac:dyDescent="0.3">
      <c r="B11" s="8" t="s">
        <v>6</v>
      </c>
      <c r="C11" s="9" t="s">
        <v>146</v>
      </c>
    </row>
    <row r="12" spans="2:3" s="7" customFormat="1" ht="22.2" customHeight="1" x14ac:dyDescent="0.3">
      <c r="B12" s="8" t="s">
        <v>132</v>
      </c>
      <c r="C12" s="9" t="s">
        <v>147</v>
      </c>
    </row>
    <row r="13" spans="2:3" s="7" customFormat="1" ht="22.2" customHeight="1" x14ac:dyDescent="0.3">
      <c r="B13" s="8" t="s">
        <v>133</v>
      </c>
      <c r="C13" s="9" t="s">
        <v>148</v>
      </c>
    </row>
    <row r="14" spans="2:3" s="7" customFormat="1" ht="22.2" customHeight="1" thickBot="1" x14ac:dyDescent="0.35">
      <c r="B14" s="10" t="s">
        <v>7</v>
      </c>
      <c r="C14" s="11" t="s">
        <v>149</v>
      </c>
    </row>
    <row r="15" spans="2:3" ht="15.75" thickTop="1" x14ac:dyDescent="0.25">
      <c r="B15" s="2"/>
      <c r="C15" s="2"/>
    </row>
    <row r="16" spans="2:3" ht="15" x14ac:dyDescent="0.25">
      <c r="B16" s="2"/>
      <c r="C16" s="2"/>
    </row>
    <row r="17" spans="2:3" ht="15" x14ac:dyDescent="0.25">
      <c r="B17" s="2"/>
      <c r="C17" s="2"/>
    </row>
    <row r="18" spans="2:3" ht="15" x14ac:dyDescent="0.25">
      <c r="B18" s="2"/>
      <c r="C18" s="2"/>
    </row>
    <row r="19" spans="2:3" ht="15" x14ac:dyDescent="0.25">
      <c r="B19" s="2"/>
      <c r="C19" s="2"/>
    </row>
    <row r="20" spans="2:3" ht="15" x14ac:dyDescent="0.25">
      <c r="B20" s="2"/>
      <c r="C20" s="2"/>
    </row>
    <row r="21" spans="2:3" ht="15" x14ac:dyDescent="0.25">
      <c r="B21" s="2"/>
      <c r="C21" s="2"/>
    </row>
    <row r="22" spans="2:3" ht="15" x14ac:dyDescent="0.25">
      <c r="B22" s="2"/>
      <c r="C22" s="2"/>
    </row>
    <row r="23" spans="2:3" x14ac:dyDescent="0.3">
      <c r="B23" s="2"/>
      <c r="C23" s="2"/>
    </row>
    <row r="24" spans="2:3" x14ac:dyDescent="0.3">
      <c r="B24" s="2"/>
      <c r="C24" s="2"/>
    </row>
    <row r="25" spans="2:3" x14ac:dyDescent="0.3">
      <c r="B25" s="2"/>
      <c r="C25" s="2"/>
    </row>
    <row r="26" spans="2:3" x14ac:dyDescent="0.3">
      <c r="B26" s="2"/>
      <c r="C26" s="2"/>
    </row>
    <row r="27" spans="2:3" x14ac:dyDescent="0.3">
      <c r="B27" s="2"/>
      <c r="C27" s="2"/>
    </row>
    <row r="28" spans="2:3" x14ac:dyDescent="0.3">
      <c r="B28" s="2"/>
      <c r="C28" s="2"/>
    </row>
    <row r="29" spans="2:3" x14ac:dyDescent="0.3">
      <c r="B29" s="2"/>
      <c r="C29" s="2"/>
    </row>
    <row r="30" spans="2:3" x14ac:dyDescent="0.3">
      <c r="B30" s="2"/>
      <c r="C30" s="2"/>
    </row>
    <row r="31" spans="2:3" x14ac:dyDescent="0.3">
      <c r="B31" s="2"/>
      <c r="C31" s="2"/>
    </row>
    <row r="32" spans="2:3" x14ac:dyDescent="0.3">
      <c r="B32" s="2"/>
      <c r="C32" s="2"/>
    </row>
    <row r="33" spans="2:3" x14ac:dyDescent="0.3">
      <c r="B33" s="2"/>
      <c r="C33" s="2"/>
    </row>
    <row r="34" spans="2:3" x14ac:dyDescent="0.3">
      <c r="B34" s="2"/>
      <c r="C34" s="2"/>
    </row>
    <row r="35" spans="2:3" x14ac:dyDescent="0.3">
      <c r="B35" s="2"/>
      <c r="C35" s="2"/>
    </row>
    <row r="36" spans="2:3" x14ac:dyDescent="0.3">
      <c r="B36" s="2"/>
      <c r="C36" s="2"/>
    </row>
    <row r="37" spans="2:3" x14ac:dyDescent="0.3">
      <c r="B37" s="2"/>
      <c r="C37" s="2"/>
    </row>
    <row r="38" spans="2:3" x14ac:dyDescent="0.3">
      <c r="B38" s="2"/>
      <c r="C38" s="2"/>
    </row>
    <row r="39" spans="2:3" x14ac:dyDescent="0.3">
      <c r="B39" s="2"/>
      <c r="C39" s="2"/>
    </row>
    <row r="40" spans="2:3" x14ac:dyDescent="0.3">
      <c r="B40" s="2"/>
      <c r="C40" s="2"/>
    </row>
    <row r="41" spans="2:3" x14ac:dyDescent="0.3">
      <c r="B41" s="2"/>
      <c r="C41" s="2"/>
    </row>
    <row r="42" spans="2:3" x14ac:dyDescent="0.3">
      <c r="B42" s="2"/>
      <c r="C42" s="2"/>
    </row>
    <row r="43" spans="2:3" x14ac:dyDescent="0.3">
      <c r="B43" s="2"/>
      <c r="C43" s="2"/>
    </row>
    <row r="44" spans="2:3" x14ac:dyDescent="0.3">
      <c r="B44" s="2"/>
      <c r="C44" s="2"/>
    </row>
    <row r="45" spans="2:3" x14ac:dyDescent="0.3">
      <c r="B45" s="2"/>
      <c r="C45" s="2"/>
    </row>
    <row r="46" spans="2:3" x14ac:dyDescent="0.3">
      <c r="B46" s="2"/>
      <c r="C46" s="2"/>
    </row>
    <row r="47" spans="2:3" x14ac:dyDescent="0.3">
      <c r="B47" s="2"/>
      <c r="C47" s="2"/>
    </row>
    <row r="48" spans="2:3" x14ac:dyDescent="0.3">
      <c r="B48" s="2"/>
      <c r="C48" s="2"/>
    </row>
    <row r="49" spans="2:3" x14ac:dyDescent="0.3">
      <c r="B49" s="2"/>
      <c r="C49" s="2"/>
    </row>
    <row r="50" spans="2:3" x14ac:dyDescent="0.3">
      <c r="B50" s="2"/>
      <c r="C50" s="2"/>
    </row>
    <row r="51" spans="2:3" x14ac:dyDescent="0.3">
      <c r="B51" s="2"/>
      <c r="C51" s="2"/>
    </row>
    <row r="52" spans="2:3" x14ac:dyDescent="0.3">
      <c r="B52" s="2"/>
      <c r="C52" s="2"/>
    </row>
    <row r="53" spans="2:3" x14ac:dyDescent="0.3">
      <c r="B53" s="2"/>
      <c r="C53" s="2"/>
    </row>
    <row r="54" spans="2:3" x14ac:dyDescent="0.3">
      <c r="B54" s="2"/>
      <c r="C54" s="2"/>
    </row>
    <row r="55" spans="2:3" x14ac:dyDescent="0.3">
      <c r="B55" s="2"/>
      <c r="C55" s="2"/>
    </row>
    <row r="56" spans="2:3" x14ac:dyDescent="0.3">
      <c r="B56" s="2"/>
      <c r="C56" s="2"/>
    </row>
    <row r="57" spans="2:3" x14ac:dyDescent="0.3">
      <c r="B57" s="2"/>
      <c r="C57" s="2"/>
    </row>
    <row r="58" spans="2:3" x14ac:dyDescent="0.3">
      <c r="B58" s="2"/>
      <c r="C58" s="2"/>
    </row>
    <row r="59" spans="2:3" x14ac:dyDescent="0.3">
      <c r="B59" s="2"/>
      <c r="C59" s="2"/>
    </row>
    <row r="60" spans="2:3" x14ac:dyDescent="0.3">
      <c r="B60" s="2"/>
      <c r="C60" s="2"/>
    </row>
    <row r="61" spans="2:3" x14ac:dyDescent="0.3">
      <c r="B61" s="2"/>
      <c r="C61" s="2"/>
    </row>
    <row r="62" spans="2:3" x14ac:dyDescent="0.3">
      <c r="B62" s="2"/>
      <c r="C62" s="2"/>
    </row>
    <row r="63" spans="2:3" x14ac:dyDescent="0.3">
      <c r="B63" s="2"/>
      <c r="C63" s="2"/>
    </row>
    <row r="64" spans="2:3" x14ac:dyDescent="0.3">
      <c r="B64" s="2"/>
      <c r="C64" s="2"/>
    </row>
    <row r="65" spans="2:3" x14ac:dyDescent="0.3">
      <c r="B65" s="2"/>
      <c r="C65" s="2"/>
    </row>
    <row r="66" spans="2:3" x14ac:dyDescent="0.3">
      <c r="B66" s="2"/>
      <c r="C66" s="2"/>
    </row>
    <row r="67" spans="2:3" x14ac:dyDescent="0.3">
      <c r="B67" s="2"/>
      <c r="C67" s="2"/>
    </row>
    <row r="68" spans="2:3" x14ac:dyDescent="0.3">
      <c r="B68" s="2"/>
      <c r="C68" s="2"/>
    </row>
    <row r="69" spans="2:3" x14ac:dyDescent="0.3">
      <c r="B69" s="2"/>
      <c r="C69" s="2"/>
    </row>
    <row r="70" spans="2:3" x14ac:dyDescent="0.3">
      <c r="B70" s="2"/>
      <c r="C70" s="2"/>
    </row>
    <row r="71" spans="2:3" x14ac:dyDescent="0.3">
      <c r="B71" s="2"/>
      <c r="C71" s="2"/>
    </row>
    <row r="72" spans="2:3" x14ac:dyDescent="0.3">
      <c r="B72" s="2"/>
      <c r="C72" s="2"/>
    </row>
    <row r="73" spans="2:3" x14ac:dyDescent="0.3">
      <c r="B73" s="2"/>
      <c r="C73" s="2"/>
    </row>
    <row r="74" spans="2:3" x14ac:dyDescent="0.3">
      <c r="B74" s="2"/>
      <c r="C74" s="2"/>
    </row>
    <row r="75" spans="2:3" x14ac:dyDescent="0.3">
      <c r="B75" s="2"/>
      <c r="C75" s="2"/>
    </row>
    <row r="76" spans="2:3" x14ac:dyDescent="0.3">
      <c r="B76" s="2"/>
      <c r="C76" s="2"/>
    </row>
    <row r="77" spans="2:3" x14ac:dyDescent="0.3">
      <c r="B77" s="2"/>
      <c r="C77" s="2"/>
    </row>
    <row r="78" spans="2:3" x14ac:dyDescent="0.3">
      <c r="B78" s="2"/>
      <c r="C78" s="2"/>
    </row>
    <row r="79" spans="2:3" x14ac:dyDescent="0.3">
      <c r="B79" s="2"/>
      <c r="C79" s="2"/>
    </row>
    <row r="80" spans="2:3" x14ac:dyDescent="0.3">
      <c r="B80" s="2"/>
      <c r="C80" s="2"/>
    </row>
    <row r="81" spans="2:3" x14ac:dyDescent="0.3">
      <c r="B81" s="2"/>
      <c r="C81" s="2"/>
    </row>
    <row r="82" spans="2:3" x14ac:dyDescent="0.3">
      <c r="B82" s="2"/>
      <c r="C82" s="2"/>
    </row>
    <row r="83" spans="2:3" x14ac:dyDescent="0.3">
      <c r="B83" s="2"/>
      <c r="C83" s="2"/>
    </row>
    <row r="84" spans="2:3" x14ac:dyDescent="0.3">
      <c r="B84" s="2"/>
      <c r="C84" s="2"/>
    </row>
    <row r="85" spans="2:3" x14ac:dyDescent="0.3">
      <c r="B85" s="2"/>
      <c r="C85" s="2"/>
    </row>
    <row r="86" spans="2:3" x14ac:dyDescent="0.3">
      <c r="B86" s="2"/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  <row r="90" spans="2:3" x14ac:dyDescent="0.3">
      <c r="B90" s="2"/>
      <c r="C90" s="2"/>
    </row>
    <row r="91" spans="2:3" x14ac:dyDescent="0.3">
      <c r="B91" s="2"/>
      <c r="C91" s="2"/>
    </row>
    <row r="92" spans="2:3" x14ac:dyDescent="0.3">
      <c r="B92" s="2"/>
      <c r="C92" s="2"/>
    </row>
    <row r="93" spans="2:3" x14ac:dyDescent="0.3">
      <c r="B93" s="2"/>
      <c r="C93" s="2"/>
    </row>
    <row r="94" spans="2:3" x14ac:dyDescent="0.3">
      <c r="B94" s="2"/>
      <c r="C94" s="2"/>
    </row>
    <row r="95" spans="2:3" x14ac:dyDescent="0.3">
      <c r="B95" s="2"/>
      <c r="C95" s="2"/>
    </row>
    <row r="96" spans="2:3" x14ac:dyDescent="0.3">
      <c r="B96" s="2"/>
      <c r="C96" s="2"/>
    </row>
    <row r="97" spans="2:3" x14ac:dyDescent="0.3">
      <c r="B97" s="2"/>
      <c r="C97" s="2"/>
    </row>
    <row r="98" spans="2:3" x14ac:dyDescent="0.3">
      <c r="B98" s="2"/>
      <c r="C98" s="2"/>
    </row>
    <row r="99" spans="2:3" x14ac:dyDescent="0.3">
      <c r="B99" s="2"/>
      <c r="C99" s="2"/>
    </row>
    <row r="100" spans="2:3" x14ac:dyDescent="0.3">
      <c r="B100" s="2"/>
      <c r="C100" s="2"/>
    </row>
    <row r="101" spans="2:3" x14ac:dyDescent="0.3">
      <c r="B101" s="2"/>
      <c r="C101" s="2"/>
    </row>
    <row r="102" spans="2:3" x14ac:dyDescent="0.3">
      <c r="B102" s="2"/>
      <c r="C102" s="2"/>
    </row>
    <row r="103" spans="2:3" x14ac:dyDescent="0.3">
      <c r="B103" s="2"/>
      <c r="C103" s="2"/>
    </row>
    <row r="104" spans="2:3" x14ac:dyDescent="0.3">
      <c r="B104" s="2"/>
      <c r="C104" s="2"/>
    </row>
    <row r="105" spans="2:3" x14ac:dyDescent="0.3">
      <c r="B105" s="2"/>
      <c r="C105" s="2"/>
    </row>
    <row r="106" spans="2:3" x14ac:dyDescent="0.3">
      <c r="B106" s="2"/>
      <c r="C106" s="2"/>
    </row>
    <row r="107" spans="2:3" x14ac:dyDescent="0.3">
      <c r="B107" s="2"/>
      <c r="C107" s="2"/>
    </row>
    <row r="108" spans="2:3" x14ac:dyDescent="0.3">
      <c r="B108" s="2"/>
      <c r="C108" s="2"/>
    </row>
    <row r="109" spans="2:3" x14ac:dyDescent="0.3">
      <c r="B109" s="2"/>
      <c r="C109" s="2"/>
    </row>
    <row r="110" spans="2:3" x14ac:dyDescent="0.3">
      <c r="B110" s="2"/>
      <c r="C110" s="2"/>
    </row>
    <row r="111" spans="2:3" x14ac:dyDescent="0.3">
      <c r="B111" s="2"/>
      <c r="C111" s="2"/>
    </row>
    <row r="112" spans="2:3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3" x14ac:dyDescent="0.3">
      <c r="B177" s="2"/>
      <c r="C177" s="2"/>
    </row>
    <row r="178" spans="2:3" x14ac:dyDescent="0.3">
      <c r="B178" s="2"/>
      <c r="C178" s="2"/>
    </row>
    <row r="179" spans="2:3" x14ac:dyDescent="0.3">
      <c r="B179" s="2"/>
      <c r="C179" s="2"/>
    </row>
    <row r="180" spans="2:3" x14ac:dyDescent="0.3">
      <c r="B180" s="2"/>
      <c r="C180" s="2"/>
    </row>
    <row r="181" spans="2:3" x14ac:dyDescent="0.3">
      <c r="B181" s="2"/>
      <c r="C181" s="2"/>
    </row>
    <row r="182" spans="2:3" x14ac:dyDescent="0.3">
      <c r="B182" s="2"/>
      <c r="C182" s="2"/>
    </row>
    <row r="183" spans="2:3" x14ac:dyDescent="0.3">
      <c r="B183" s="2"/>
      <c r="C183" s="2"/>
    </row>
    <row r="184" spans="2:3" x14ac:dyDescent="0.3">
      <c r="B184" s="2"/>
      <c r="C184" s="2"/>
    </row>
    <row r="185" spans="2:3" x14ac:dyDescent="0.3">
      <c r="B185" s="2"/>
      <c r="C185" s="2"/>
    </row>
    <row r="186" spans="2:3" x14ac:dyDescent="0.3">
      <c r="B186" s="2"/>
      <c r="C186" s="2"/>
    </row>
    <row r="187" spans="2:3" x14ac:dyDescent="0.3">
      <c r="B187" s="2"/>
      <c r="C187" s="2"/>
    </row>
    <row r="188" spans="2:3" x14ac:dyDescent="0.3">
      <c r="B188" s="2"/>
      <c r="C188" s="2"/>
    </row>
    <row r="189" spans="2:3" x14ac:dyDescent="0.3">
      <c r="B189" s="2"/>
      <c r="C189" s="2"/>
    </row>
    <row r="190" spans="2:3" x14ac:dyDescent="0.3">
      <c r="B190" s="2"/>
      <c r="C190" s="2"/>
    </row>
    <row r="191" spans="2:3" x14ac:dyDescent="0.3">
      <c r="B191" s="2"/>
      <c r="C191" s="2"/>
    </row>
    <row r="192" spans="2:3" x14ac:dyDescent="0.3">
      <c r="B192" s="2"/>
      <c r="C192" s="2"/>
    </row>
    <row r="193" spans="2:3" x14ac:dyDescent="0.3">
      <c r="B193" s="2"/>
      <c r="C193" s="2"/>
    </row>
    <row r="194" spans="2:3" x14ac:dyDescent="0.3">
      <c r="B194" s="2"/>
      <c r="C194" s="2"/>
    </row>
    <row r="195" spans="2:3" x14ac:dyDescent="0.3">
      <c r="B195" s="2"/>
      <c r="C195" s="2"/>
    </row>
    <row r="196" spans="2:3" x14ac:dyDescent="0.3">
      <c r="B196" s="2"/>
      <c r="C196" s="2"/>
    </row>
    <row r="197" spans="2:3" x14ac:dyDescent="0.3">
      <c r="B197" s="2"/>
      <c r="C197" s="2"/>
    </row>
    <row r="198" spans="2:3" x14ac:dyDescent="0.3">
      <c r="B198" s="2"/>
      <c r="C198" s="2"/>
    </row>
    <row r="199" spans="2:3" x14ac:dyDescent="0.3">
      <c r="B199" s="2"/>
      <c r="C199" s="2"/>
    </row>
    <row r="200" spans="2:3" x14ac:dyDescent="0.3">
      <c r="B200" s="2"/>
      <c r="C200" s="2"/>
    </row>
    <row r="201" spans="2:3" x14ac:dyDescent="0.3">
      <c r="B201" s="2"/>
      <c r="C201" s="2"/>
    </row>
    <row r="202" spans="2:3" x14ac:dyDescent="0.3">
      <c r="B202" s="2"/>
      <c r="C202" s="2"/>
    </row>
    <row r="203" spans="2:3" x14ac:dyDescent="0.3">
      <c r="B203" s="2"/>
      <c r="C203" s="2"/>
    </row>
    <row r="204" spans="2:3" x14ac:dyDescent="0.3">
      <c r="B204" s="2"/>
      <c r="C204" s="2"/>
    </row>
    <row r="205" spans="2:3" x14ac:dyDescent="0.3">
      <c r="B205" s="2"/>
      <c r="C205" s="2"/>
    </row>
    <row r="206" spans="2:3" x14ac:dyDescent="0.3">
      <c r="B206" s="2"/>
      <c r="C206" s="2"/>
    </row>
    <row r="207" spans="2:3" x14ac:dyDescent="0.3">
      <c r="B207" s="2"/>
      <c r="C207" s="2"/>
    </row>
    <row r="208" spans="2:3" x14ac:dyDescent="0.3">
      <c r="B208" s="2"/>
      <c r="C208" s="2"/>
    </row>
    <row r="209" spans="2:3" x14ac:dyDescent="0.3">
      <c r="B209" s="2"/>
      <c r="C209" s="2"/>
    </row>
    <row r="210" spans="2:3" x14ac:dyDescent="0.3">
      <c r="B210" s="2"/>
      <c r="C210" s="2"/>
    </row>
    <row r="211" spans="2:3" x14ac:dyDescent="0.3">
      <c r="B211" s="2"/>
      <c r="C211" s="2"/>
    </row>
    <row r="212" spans="2:3" x14ac:dyDescent="0.3">
      <c r="B212" s="2"/>
      <c r="C212" s="2"/>
    </row>
    <row r="213" spans="2:3" x14ac:dyDescent="0.3">
      <c r="B213" s="2"/>
      <c r="C213" s="2"/>
    </row>
    <row r="214" spans="2:3" x14ac:dyDescent="0.3">
      <c r="B214" s="2"/>
      <c r="C214" s="2"/>
    </row>
    <row r="215" spans="2:3" x14ac:dyDescent="0.3">
      <c r="B215" s="2"/>
      <c r="C215" s="2"/>
    </row>
    <row r="216" spans="2:3" x14ac:dyDescent="0.3">
      <c r="B216" s="2"/>
      <c r="C216" s="2"/>
    </row>
    <row r="217" spans="2:3" x14ac:dyDescent="0.3">
      <c r="B217" s="2"/>
      <c r="C217" s="2"/>
    </row>
    <row r="218" spans="2:3" x14ac:dyDescent="0.3">
      <c r="B218" s="2"/>
      <c r="C218" s="2"/>
    </row>
    <row r="219" spans="2:3" x14ac:dyDescent="0.3">
      <c r="B219" s="2"/>
      <c r="C219" s="2"/>
    </row>
    <row r="220" spans="2:3" x14ac:dyDescent="0.3">
      <c r="B220" s="2"/>
      <c r="C220" s="2"/>
    </row>
    <row r="221" spans="2:3" x14ac:dyDescent="0.3">
      <c r="B221" s="2"/>
      <c r="C221" s="2"/>
    </row>
    <row r="222" spans="2:3" x14ac:dyDescent="0.3">
      <c r="B222" s="2"/>
      <c r="C222" s="2"/>
    </row>
    <row r="223" spans="2:3" x14ac:dyDescent="0.3">
      <c r="B223" s="2"/>
      <c r="C223" s="2"/>
    </row>
    <row r="224" spans="2:3" x14ac:dyDescent="0.3">
      <c r="B224" s="2"/>
      <c r="C224" s="2"/>
    </row>
    <row r="225" spans="2:3" x14ac:dyDescent="0.3">
      <c r="B225" s="2"/>
      <c r="C225" s="2"/>
    </row>
    <row r="226" spans="2:3" x14ac:dyDescent="0.3">
      <c r="B226" s="2"/>
      <c r="C226" s="2"/>
    </row>
    <row r="227" spans="2:3" x14ac:dyDescent="0.3">
      <c r="B227" s="2"/>
      <c r="C227" s="2"/>
    </row>
    <row r="228" spans="2:3" x14ac:dyDescent="0.3">
      <c r="B228" s="2"/>
      <c r="C228" s="2"/>
    </row>
    <row r="229" spans="2:3" x14ac:dyDescent="0.3">
      <c r="B229" s="2"/>
      <c r="C229" s="2"/>
    </row>
    <row r="230" spans="2:3" x14ac:dyDescent="0.3">
      <c r="B230" s="2"/>
      <c r="C230" s="2"/>
    </row>
    <row r="231" spans="2:3" x14ac:dyDescent="0.3">
      <c r="B231" s="2"/>
      <c r="C231" s="2"/>
    </row>
    <row r="232" spans="2:3" x14ac:dyDescent="0.3">
      <c r="B232" s="2"/>
      <c r="C232" s="2"/>
    </row>
    <row r="233" spans="2:3" x14ac:dyDescent="0.3">
      <c r="B233" s="2"/>
      <c r="C233" s="2"/>
    </row>
    <row r="234" spans="2:3" x14ac:dyDescent="0.3">
      <c r="B234" s="2"/>
      <c r="C234" s="2"/>
    </row>
    <row r="235" spans="2:3" x14ac:dyDescent="0.3">
      <c r="B235" s="2"/>
      <c r="C235" s="2"/>
    </row>
    <row r="236" spans="2:3" x14ac:dyDescent="0.3">
      <c r="B236" s="2"/>
      <c r="C236" s="2"/>
    </row>
    <row r="237" spans="2:3" x14ac:dyDescent="0.3">
      <c r="B237" s="2"/>
      <c r="C237" s="2"/>
    </row>
    <row r="238" spans="2:3" x14ac:dyDescent="0.3">
      <c r="B238" s="2"/>
      <c r="C238" s="2"/>
    </row>
    <row r="239" spans="2:3" x14ac:dyDescent="0.3">
      <c r="B239" s="2"/>
      <c r="C239" s="2"/>
    </row>
    <row r="240" spans="2:3" x14ac:dyDescent="0.3">
      <c r="B240" s="2"/>
      <c r="C240" s="2"/>
    </row>
    <row r="241" spans="2:3" x14ac:dyDescent="0.3">
      <c r="B241" s="2"/>
      <c r="C241" s="2"/>
    </row>
    <row r="242" spans="2:3" x14ac:dyDescent="0.3">
      <c r="B242" s="2"/>
      <c r="C242" s="2"/>
    </row>
    <row r="243" spans="2:3" x14ac:dyDescent="0.3">
      <c r="B243" s="2"/>
      <c r="C243" s="2"/>
    </row>
    <row r="244" spans="2:3" x14ac:dyDescent="0.3">
      <c r="B244" s="2"/>
      <c r="C244" s="2"/>
    </row>
    <row r="245" spans="2:3" x14ac:dyDescent="0.3">
      <c r="B245" s="2"/>
      <c r="C245" s="2"/>
    </row>
    <row r="246" spans="2:3" x14ac:dyDescent="0.3">
      <c r="B246" s="2"/>
      <c r="C246" s="2"/>
    </row>
    <row r="247" spans="2:3" x14ac:dyDescent="0.3">
      <c r="B247" s="2"/>
      <c r="C247" s="2"/>
    </row>
    <row r="248" spans="2:3" x14ac:dyDescent="0.3">
      <c r="B248" s="2"/>
      <c r="C248" s="2"/>
    </row>
    <row r="249" spans="2:3" x14ac:dyDescent="0.3">
      <c r="B249" s="2"/>
      <c r="C249" s="2"/>
    </row>
    <row r="250" spans="2:3" x14ac:dyDescent="0.3">
      <c r="B250" s="2"/>
      <c r="C250" s="2"/>
    </row>
    <row r="251" spans="2:3" x14ac:dyDescent="0.3">
      <c r="B251" s="2"/>
      <c r="C251" s="2"/>
    </row>
    <row r="252" spans="2:3" x14ac:dyDescent="0.3">
      <c r="B252" s="2"/>
      <c r="C252" s="2"/>
    </row>
    <row r="253" spans="2:3" x14ac:dyDescent="0.3">
      <c r="B253" s="2"/>
      <c r="C253" s="2"/>
    </row>
    <row r="254" spans="2:3" x14ac:dyDescent="0.3">
      <c r="B254" s="2"/>
      <c r="C254" s="2"/>
    </row>
    <row r="255" spans="2:3" x14ac:dyDescent="0.3">
      <c r="B255" s="2"/>
      <c r="C255" s="2"/>
    </row>
    <row r="256" spans="2:3" x14ac:dyDescent="0.3">
      <c r="B256" s="2"/>
      <c r="C256" s="2"/>
    </row>
    <row r="257" spans="2:3" x14ac:dyDescent="0.3">
      <c r="B257" s="2"/>
      <c r="C257" s="2"/>
    </row>
    <row r="258" spans="2:3" x14ac:dyDescent="0.3">
      <c r="B258" s="2"/>
      <c r="C258" s="2"/>
    </row>
    <row r="259" spans="2:3" x14ac:dyDescent="0.3">
      <c r="B259" s="2"/>
      <c r="C259" s="2"/>
    </row>
    <row r="260" spans="2:3" x14ac:dyDescent="0.3">
      <c r="B260" s="2"/>
      <c r="C260" s="2"/>
    </row>
    <row r="261" spans="2:3" x14ac:dyDescent="0.3">
      <c r="B261" s="2"/>
      <c r="C261" s="2"/>
    </row>
    <row r="262" spans="2:3" x14ac:dyDescent="0.3">
      <c r="B262" s="2"/>
      <c r="C262" s="2"/>
    </row>
    <row r="263" spans="2:3" x14ac:dyDescent="0.3">
      <c r="B263" s="2"/>
      <c r="C263" s="2"/>
    </row>
    <row r="264" spans="2:3" x14ac:dyDescent="0.3">
      <c r="B264" s="2"/>
      <c r="C264" s="2"/>
    </row>
    <row r="265" spans="2:3" x14ac:dyDescent="0.3">
      <c r="B265" s="2"/>
      <c r="C265" s="2"/>
    </row>
    <row r="266" spans="2:3" x14ac:dyDescent="0.3">
      <c r="B266" s="2"/>
      <c r="C266" s="2"/>
    </row>
    <row r="267" spans="2:3" x14ac:dyDescent="0.3">
      <c r="B267" s="2"/>
      <c r="C267" s="2"/>
    </row>
    <row r="268" spans="2:3" x14ac:dyDescent="0.3">
      <c r="B268" s="2"/>
      <c r="C268" s="2"/>
    </row>
    <row r="269" spans="2:3" x14ac:dyDescent="0.3">
      <c r="B269" s="2"/>
      <c r="C269" s="2"/>
    </row>
    <row r="270" spans="2:3" x14ac:dyDescent="0.3">
      <c r="B270" s="2"/>
      <c r="C270" s="2"/>
    </row>
    <row r="271" spans="2:3" x14ac:dyDescent="0.3">
      <c r="B271" s="2"/>
      <c r="C271" s="2"/>
    </row>
    <row r="272" spans="2:3" x14ac:dyDescent="0.3">
      <c r="B272" s="2"/>
      <c r="C272" s="2"/>
    </row>
    <row r="273" spans="2:3" x14ac:dyDescent="0.3">
      <c r="B273" s="2"/>
      <c r="C273" s="2"/>
    </row>
    <row r="274" spans="2:3" x14ac:dyDescent="0.3">
      <c r="B274" s="2"/>
      <c r="C274" s="2"/>
    </row>
    <row r="275" spans="2:3" x14ac:dyDescent="0.3">
      <c r="B275" s="2"/>
      <c r="C275" s="2"/>
    </row>
    <row r="276" spans="2:3" x14ac:dyDescent="0.3">
      <c r="B276" s="2"/>
      <c r="C276" s="2"/>
    </row>
    <row r="277" spans="2:3" x14ac:dyDescent="0.3">
      <c r="B277" s="2"/>
      <c r="C277" s="2"/>
    </row>
    <row r="278" spans="2:3" x14ac:dyDescent="0.3">
      <c r="B278" s="2"/>
      <c r="C278" s="2"/>
    </row>
    <row r="279" spans="2:3" x14ac:dyDescent="0.3">
      <c r="B279" s="2"/>
      <c r="C279" s="2"/>
    </row>
    <row r="280" spans="2:3" x14ac:dyDescent="0.3">
      <c r="B280" s="2"/>
      <c r="C280" s="2"/>
    </row>
    <row r="281" spans="2:3" x14ac:dyDescent="0.3">
      <c r="B281" s="2"/>
      <c r="C281" s="2"/>
    </row>
    <row r="282" spans="2:3" x14ac:dyDescent="0.3">
      <c r="B282" s="2"/>
      <c r="C282" s="2"/>
    </row>
    <row r="283" spans="2:3" x14ac:dyDescent="0.3">
      <c r="B283" s="2"/>
      <c r="C283" s="2"/>
    </row>
    <row r="284" spans="2:3" x14ac:dyDescent="0.3">
      <c r="B284" s="2"/>
      <c r="C284" s="2"/>
    </row>
    <row r="285" spans="2:3" x14ac:dyDescent="0.3">
      <c r="B285" s="2"/>
      <c r="C285" s="2"/>
    </row>
    <row r="286" spans="2:3" x14ac:dyDescent="0.3">
      <c r="B286" s="2"/>
      <c r="C286" s="2"/>
    </row>
    <row r="287" spans="2:3" x14ac:dyDescent="0.3">
      <c r="B287" s="2"/>
      <c r="C287" s="2"/>
    </row>
    <row r="288" spans="2:3" x14ac:dyDescent="0.3">
      <c r="B288" s="2"/>
      <c r="C288" s="2"/>
    </row>
    <row r="289" spans="2:3" x14ac:dyDescent="0.3">
      <c r="B289" s="2"/>
      <c r="C289" s="2"/>
    </row>
    <row r="290" spans="2:3" x14ac:dyDescent="0.3">
      <c r="B290" s="2"/>
      <c r="C290" s="2"/>
    </row>
    <row r="291" spans="2:3" x14ac:dyDescent="0.3">
      <c r="B291" s="2"/>
      <c r="C291" s="2"/>
    </row>
    <row r="292" spans="2:3" x14ac:dyDescent="0.3">
      <c r="B292" s="2"/>
      <c r="C292" s="2"/>
    </row>
    <row r="293" spans="2:3" x14ac:dyDescent="0.3">
      <c r="B293" s="2"/>
      <c r="C293" s="2"/>
    </row>
    <row r="294" spans="2:3" x14ac:dyDescent="0.3">
      <c r="B294" s="2"/>
      <c r="C294" s="2"/>
    </row>
    <row r="295" spans="2:3" x14ac:dyDescent="0.3">
      <c r="B295" s="2"/>
      <c r="C295" s="2"/>
    </row>
    <row r="296" spans="2:3" x14ac:dyDescent="0.3">
      <c r="B296" s="2"/>
      <c r="C296" s="2"/>
    </row>
    <row r="297" spans="2:3" x14ac:dyDescent="0.3">
      <c r="B297" s="2"/>
      <c r="C297" s="2"/>
    </row>
    <row r="298" spans="2:3" x14ac:dyDescent="0.3">
      <c r="B298" s="2"/>
      <c r="C298" s="2"/>
    </row>
    <row r="299" spans="2:3" x14ac:dyDescent="0.3">
      <c r="B299" s="2"/>
      <c r="C299" s="2"/>
    </row>
    <row r="300" spans="2:3" x14ac:dyDescent="0.3">
      <c r="B300" s="2"/>
      <c r="C300" s="2"/>
    </row>
    <row r="301" spans="2:3" x14ac:dyDescent="0.3">
      <c r="B301" s="2"/>
      <c r="C301" s="2"/>
    </row>
    <row r="302" spans="2:3" x14ac:dyDescent="0.3">
      <c r="B302" s="2"/>
      <c r="C302" s="2"/>
    </row>
    <row r="303" spans="2:3" x14ac:dyDescent="0.3">
      <c r="B303" s="2"/>
      <c r="C303" s="2"/>
    </row>
    <row r="304" spans="2:3" x14ac:dyDescent="0.3">
      <c r="B304" s="2"/>
      <c r="C304" s="2"/>
    </row>
    <row r="305" spans="2:3" x14ac:dyDescent="0.3">
      <c r="B305" s="2"/>
      <c r="C305" s="2"/>
    </row>
    <row r="306" spans="2:3" x14ac:dyDescent="0.3">
      <c r="B306" s="2"/>
      <c r="C306" s="2"/>
    </row>
    <row r="307" spans="2:3" x14ac:dyDescent="0.3">
      <c r="B307" s="2"/>
      <c r="C307" s="2"/>
    </row>
    <row r="308" spans="2:3" x14ac:dyDescent="0.3">
      <c r="B308" s="2"/>
      <c r="C308" s="2"/>
    </row>
    <row r="309" spans="2:3" x14ac:dyDescent="0.3">
      <c r="B309" s="2"/>
      <c r="C309" s="2"/>
    </row>
    <row r="310" spans="2:3" x14ac:dyDescent="0.3">
      <c r="B310" s="2"/>
      <c r="C310" s="2"/>
    </row>
    <row r="311" spans="2:3" x14ac:dyDescent="0.3">
      <c r="B311" s="2"/>
      <c r="C311" s="2"/>
    </row>
    <row r="312" spans="2:3" x14ac:dyDescent="0.3">
      <c r="B312" s="2"/>
      <c r="C312" s="2"/>
    </row>
    <row r="313" spans="2:3" x14ac:dyDescent="0.3">
      <c r="B313" s="2"/>
      <c r="C313" s="2"/>
    </row>
    <row r="314" spans="2:3" x14ac:dyDescent="0.3">
      <c r="B314" s="2"/>
      <c r="C314" s="2"/>
    </row>
    <row r="315" spans="2:3" x14ac:dyDescent="0.3">
      <c r="B315" s="2"/>
      <c r="C315" s="2"/>
    </row>
    <row r="316" spans="2:3" x14ac:dyDescent="0.3">
      <c r="B316" s="2"/>
      <c r="C316" s="2"/>
    </row>
    <row r="317" spans="2:3" x14ac:dyDescent="0.3">
      <c r="B317" s="2"/>
      <c r="C317" s="2"/>
    </row>
    <row r="318" spans="2:3" x14ac:dyDescent="0.3">
      <c r="B318" s="2"/>
      <c r="C318" s="2"/>
    </row>
    <row r="319" spans="2:3" x14ac:dyDescent="0.3">
      <c r="B319" s="2"/>
      <c r="C319" s="2"/>
    </row>
    <row r="320" spans="2:3" x14ac:dyDescent="0.3">
      <c r="B320" s="2"/>
      <c r="C320" s="2"/>
    </row>
    <row r="321" spans="2:3" x14ac:dyDescent="0.3">
      <c r="B321" s="2"/>
      <c r="C321" s="2"/>
    </row>
    <row r="322" spans="2:3" x14ac:dyDescent="0.3">
      <c r="B322" s="2"/>
      <c r="C322" s="2"/>
    </row>
    <row r="323" spans="2:3" x14ac:dyDescent="0.3">
      <c r="B323" s="2"/>
      <c r="C323" s="2"/>
    </row>
    <row r="324" spans="2:3" x14ac:dyDescent="0.3">
      <c r="B324" s="2"/>
      <c r="C324" s="2"/>
    </row>
    <row r="325" spans="2:3" x14ac:dyDescent="0.3">
      <c r="B325" s="2"/>
      <c r="C325" s="2"/>
    </row>
    <row r="326" spans="2:3" x14ac:dyDescent="0.3">
      <c r="B326" s="2"/>
      <c r="C326" s="2"/>
    </row>
    <row r="327" spans="2:3" x14ac:dyDescent="0.3">
      <c r="B327" s="2"/>
      <c r="C327" s="2"/>
    </row>
    <row r="328" spans="2:3" x14ac:dyDescent="0.3">
      <c r="B328" s="2"/>
      <c r="C328" s="2"/>
    </row>
    <row r="329" spans="2:3" x14ac:dyDescent="0.3">
      <c r="B329" s="2"/>
      <c r="C329" s="2"/>
    </row>
    <row r="330" spans="2:3" x14ac:dyDescent="0.3">
      <c r="B330" s="2"/>
      <c r="C330" s="2"/>
    </row>
    <row r="331" spans="2:3" x14ac:dyDescent="0.3">
      <c r="B331" s="2"/>
      <c r="C331" s="2"/>
    </row>
    <row r="332" spans="2:3" x14ac:dyDescent="0.3">
      <c r="B332" s="2"/>
      <c r="C332" s="2"/>
    </row>
    <row r="333" spans="2:3" x14ac:dyDescent="0.3">
      <c r="B333" s="2"/>
      <c r="C333" s="2"/>
    </row>
    <row r="334" spans="2:3" x14ac:dyDescent="0.3">
      <c r="B334" s="2"/>
      <c r="C334" s="2"/>
    </row>
    <row r="335" spans="2:3" x14ac:dyDescent="0.3">
      <c r="B335" s="2"/>
      <c r="C335" s="2"/>
    </row>
    <row r="336" spans="2:3" x14ac:dyDescent="0.3">
      <c r="B336" s="2"/>
      <c r="C336" s="2"/>
    </row>
    <row r="337" spans="2:3" x14ac:dyDescent="0.3">
      <c r="B337" s="2"/>
      <c r="C337" s="2"/>
    </row>
    <row r="338" spans="2:3" x14ac:dyDescent="0.3">
      <c r="B338" s="2"/>
      <c r="C338" s="2"/>
    </row>
    <row r="339" spans="2:3" x14ac:dyDescent="0.3">
      <c r="B339" s="2"/>
      <c r="C339" s="2"/>
    </row>
    <row r="340" spans="2:3" x14ac:dyDescent="0.3">
      <c r="B340" s="2"/>
      <c r="C340" s="2"/>
    </row>
    <row r="341" spans="2:3" x14ac:dyDescent="0.3">
      <c r="B341" s="2"/>
      <c r="C341" s="2"/>
    </row>
    <row r="342" spans="2:3" x14ac:dyDescent="0.3">
      <c r="B342" s="2"/>
      <c r="C342" s="2"/>
    </row>
    <row r="343" spans="2:3" x14ac:dyDescent="0.3">
      <c r="B343" s="2"/>
      <c r="C343" s="2"/>
    </row>
    <row r="344" spans="2:3" x14ac:dyDescent="0.3">
      <c r="B344" s="2"/>
      <c r="C344" s="2"/>
    </row>
    <row r="345" spans="2:3" x14ac:dyDescent="0.3">
      <c r="B345" s="2"/>
      <c r="C345" s="2"/>
    </row>
    <row r="346" spans="2:3" x14ac:dyDescent="0.3">
      <c r="B346" s="2"/>
      <c r="C346" s="2"/>
    </row>
    <row r="347" spans="2:3" x14ac:dyDescent="0.3">
      <c r="B347" s="2"/>
      <c r="C347" s="2"/>
    </row>
    <row r="348" spans="2:3" x14ac:dyDescent="0.3">
      <c r="B348" s="2"/>
      <c r="C348" s="2"/>
    </row>
    <row r="349" spans="2:3" x14ac:dyDescent="0.3">
      <c r="B349" s="2"/>
      <c r="C349" s="2"/>
    </row>
    <row r="350" spans="2:3" x14ac:dyDescent="0.3">
      <c r="B350" s="2"/>
      <c r="C350" s="2"/>
    </row>
    <row r="351" spans="2:3" x14ac:dyDescent="0.3">
      <c r="B351" s="2"/>
      <c r="C351" s="2"/>
    </row>
    <row r="352" spans="2:3" x14ac:dyDescent="0.3">
      <c r="B352" s="2"/>
      <c r="C352" s="2"/>
    </row>
    <row r="353" spans="2:3" x14ac:dyDescent="0.3">
      <c r="B353" s="2"/>
      <c r="C353" s="2"/>
    </row>
    <row r="354" spans="2:3" x14ac:dyDescent="0.3">
      <c r="B354" s="2"/>
      <c r="C354" s="2"/>
    </row>
    <row r="355" spans="2:3" x14ac:dyDescent="0.3">
      <c r="B355" s="2"/>
      <c r="C355" s="2"/>
    </row>
    <row r="356" spans="2:3" x14ac:dyDescent="0.3">
      <c r="B356" s="2"/>
      <c r="C356" s="2"/>
    </row>
    <row r="357" spans="2:3" x14ac:dyDescent="0.3">
      <c r="B357" s="2"/>
      <c r="C357" s="2"/>
    </row>
    <row r="358" spans="2:3" x14ac:dyDescent="0.3">
      <c r="B358" s="2"/>
      <c r="C358" s="2"/>
    </row>
    <row r="359" spans="2:3" x14ac:dyDescent="0.3">
      <c r="B359" s="2"/>
      <c r="C359" s="2"/>
    </row>
    <row r="360" spans="2:3" x14ac:dyDescent="0.3">
      <c r="B360" s="2"/>
      <c r="C360" s="2"/>
    </row>
    <row r="361" spans="2:3" x14ac:dyDescent="0.3">
      <c r="B361" s="2"/>
      <c r="C361" s="2"/>
    </row>
    <row r="362" spans="2:3" x14ac:dyDescent="0.3">
      <c r="B362" s="2"/>
      <c r="C362" s="2"/>
    </row>
    <row r="363" spans="2:3" x14ac:dyDescent="0.3">
      <c r="B363" s="2"/>
      <c r="C363" s="2"/>
    </row>
    <row r="364" spans="2:3" x14ac:dyDescent="0.3">
      <c r="B364" s="2"/>
      <c r="C364" s="2"/>
    </row>
    <row r="365" spans="2:3" x14ac:dyDescent="0.3">
      <c r="B365" s="2"/>
      <c r="C365" s="2"/>
    </row>
    <row r="366" spans="2:3" x14ac:dyDescent="0.3">
      <c r="B366" s="2"/>
      <c r="C366" s="2"/>
    </row>
    <row r="367" spans="2:3" x14ac:dyDescent="0.3">
      <c r="B367" s="2"/>
      <c r="C367" s="2"/>
    </row>
    <row r="368" spans="2:3" x14ac:dyDescent="0.3">
      <c r="B368" s="2"/>
      <c r="C368" s="2"/>
    </row>
    <row r="369" spans="2:3" x14ac:dyDescent="0.3">
      <c r="B369" s="2"/>
      <c r="C369" s="2"/>
    </row>
    <row r="370" spans="2:3" x14ac:dyDescent="0.3">
      <c r="B370" s="2"/>
      <c r="C370" s="2"/>
    </row>
    <row r="371" spans="2:3" x14ac:dyDescent="0.3">
      <c r="B371" s="2"/>
      <c r="C371" s="2"/>
    </row>
    <row r="372" spans="2:3" x14ac:dyDescent="0.3">
      <c r="B372" s="2"/>
      <c r="C372" s="2"/>
    </row>
    <row r="373" spans="2:3" x14ac:dyDescent="0.3">
      <c r="B373" s="2"/>
      <c r="C373" s="2"/>
    </row>
    <row r="374" spans="2:3" x14ac:dyDescent="0.3">
      <c r="B374" s="2"/>
      <c r="C374" s="2"/>
    </row>
    <row r="375" spans="2:3" x14ac:dyDescent="0.3">
      <c r="B375" s="2"/>
      <c r="C375" s="2"/>
    </row>
    <row r="376" spans="2:3" x14ac:dyDescent="0.3">
      <c r="B376" s="2"/>
      <c r="C376" s="2"/>
    </row>
    <row r="377" spans="2:3" x14ac:dyDescent="0.3">
      <c r="B377" s="2"/>
      <c r="C377" s="2"/>
    </row>
    <row r="378" spans="2:3" x14ac:dyDescent="0.3">
      <c r="B378" s="2"/>
      <c r="C378" s="2"/>
    </row>
    <row r="379" spans="2:3" x14ac:dyDescent="0.3">
      <c r="B379" s="2"/>
      <c r="C379" s="2"/>
    </row>
    <row r="380" spans="2:3" x14ac:dyDescent="0.3">
      <c r="B380" s="2"/>
      <c r="C380" s="2"/>
    </row>
    <row r="381" spans="2:3" x14ac:dyDescent="0.3">
      <c r="B381" s="2"/>
      <c r="C381" s="2"/>
    </row>
    <row r="382" spans="2:3" x14ac:dyDescent="0.3">
      <c r="B382" s="2"/>
      <c r="C382" s="2"/>
    </row>
    <row r="383" spans="2:3" x14ac:dyDescent="0.3">
      <c r="B383" s="2"/>
      <c r="C383" s="2"/>
    </row>
    <row r="384" spans="2:3" x14ac:dyDescent="0.3">
      <c r="B384" s="2"/>
      <c r="C384" s="2"/>
    </row>
    <row r="385" spans="2:3" x14ac:dyDescent="0.3">
      <c r="B385" s="2"/>
      <c r="C385" s="2"/>
    </row>
    <row r="386" spans="2:3" x14ac:dyDescent="0.3">
      <c r="B386" s="2"/>
      <c r="C386" s="2"/>
    </row>
    <row r="387" spans="2:3" x14ac:dyDescent="0.3">
      <c r="B387" s="2"/>
      <c r="C387" s="2"/>
    </row>
    <row r="388" spans="2:3" x14ac:dyDescent="0.3">
      <c r="B388" s="2"/>
      <c r="C388" s="2"/>
    </row>
    <row r="389" spans="2:3" x14ac:dyDescent="0.3">
      <c r="B389" s="2"/>
      <c r="C389" s="2"/>
    </row>
    <row r="390" spans="2:3" x14ac:dyDescent="0.3">
      <c r="B390" s="2"/>
      <c r="C390" s="2"/>
    </row>
    <row r="391" spans="2:3" x14ac:dyDescent="0.3">
      <c r="B391" s="2"/>
      <c r="C391" s="2"/>
    </row>
    <row r="392" spans="2:3" x14ac:dyDescent="0.3">
      <c r="B392" s="2"/>
      <c r="C392" s="2"/>
    </row>
    <row r="393" spans="2:3" x14ac:dyDescent="0.3">
      <c r="B393" s="2"/>
      <c r="C393" s="2"/>
    </row>
    <row r="394" spans="2:3" x14ac:dyDescent="0.3">
      <c r="B394" s="2"/>
      <c r="C394" s="2"/>
    </row>
    <row r="395" spans="2:3" x14ac:dyDescent="0.3">
      <c r="B395" s="2"/>
      <c r="C395" s="2"/>
    </row>
    <row r="396" spans="2:3" x14ac:dyDescent="0.3">
      <c r="B396" s="2"/>
      <c r="C396" s="2"/>
    </row>
    <row r="397" spans="2:3" x14ac:dyDescent="0.3">
      <c r="B397" s="2"/>
      <c r="C397" s="2"/>
    </row>
    <row r="398" spans="2:3" x14ac:dyDescent="0.3">
      <c r="B398" s="2"/>
      <c r="C398" s="2"/>
    </row>
    <row r="399" spans="2:3" x14ac:dyDescent="0.3">
      <c r="B399" s="2"/>
      <c r="C399" s="2"/>
    </row>
    <row r="400" spans="2:3" x14ac:dyDescent="0.3">
      <c r="B400" s="2"/>
      <c r="C400" s="2"/>
    </row>
    <row r="401" spans="2:3" x14ac:dyDescent="0.3">
      <c r="B401" s="2"/>
      <c r="C401" s="2"/>
    </row>
    <row r="402" spans="2:3" x14ac:dyDescent="0.3">
      <c r="B402" s="2"/>
      <c r="C402" s="2"/>
    </row>
    <row r="403" spans="2:3" x14ac:dyDescent="0.3">
      <c r="B403" s="2"/>
      <c r="C403" s="2"/>
    </row>
    <row r="404" spans="2:3" x14ac:dyDescent="0.3">
      <c r="B404" s="2"/>
      <c r="C404" s="2"/>
    </row>
    <row r="405" spans="2:3" x14ac:dyDescent="0.3">
      <c r="B405" s="2"/>
      <c r="C405" s="2"/>
    </row>
    <row r="406" spans="2:3" x14ac:dyDescent="0.3">
      <c r="B406" s="2"/>
      <c r="C406" s="2"/>
    </row>
    <row r="407" spans="2:3" x14ac:dyDescent="0.3">
      <c r="B407" s="2"/>
      <c r="C407" s="2"/>
    </row>
    <row r="408" spans="2:3" x14ac:dyDescent="0.3">
      <c r="B408" s="2"/>
      <c r="C408" s="2"/>
    </row>
    <row r="409" spans="2:3" x14ac:dyDescent="0.3">
      <c r="B409" s="2"/>
      <c r="C409" s="2"/>
    </row>
    <row r="410" spans="2:3" x14ac:dyDescent="0.3">
      <c r="B410" s="2"/>
      <c r="C410" s="2"/>
    </row>
    <row r="411" spans="2:3" x14ac:dyDescent="0.3">
      <c r="B411" s="2"/>
      <c r="C411" s="2"/>
    </row>
    <row r="412" spans="2:3" x14ac:dyDescent="0.3">
      <c r="B412" s="2"/>
      <c r="C412" s="2"/>
    </row>
    <row r="413" spans="2:3" x14ac:dyDescent="0.3">
      <c r="B413" s="2"/>
      <c r="C413" s="2"/>
    </row>
    <row r="414" spans="2:3" x14ac:dyDescent="0.3">
      <c r="B414" s="2"/>
      <c r="C414" s="2"/>
    </row>
    <row r="415" spans="2:3" x14ac:dyDescent="0.3">
      <c r="B415" s="2"/>
      <c r="C415" s="2"/>
    </row>
    <row r="416" spans="2:3" x14ac:dyDescent="0.3">
      <c r="B416" s="2"/>
      <c r="C416" s="2"/>
    </row>
    <row r="417" spans="2:3" x14ac:dyDescent="0.3">
      <c r="B417" s="2"/>
      <c r="C417" s="2"/>
    </row>
    <row r="418" spans="2:3" x14ac:dyDescent="0.3">
      <c r="B418" s="2"/>
      <c r="C418" s="2"/>
    </row>
    <row r="419" spans="2:3" x14ac:dyDescent="0.3">
      <c r="B419" s="2"/>
      <c r="C419" s="2"/>
    </row>
    <row r="420" spans="2:3" x14ac:dyDescent="0.3">
      <c r="B420" s="2"/>
      <c r="C420" s="2"/>
    </row>
    <row r="421" spans="2:3" x14ac:dyDescent="0.3">
      <c r="B421" s="2"/>
      <c r="C421" s="2"/>
    </row>
    <row r="422" spans="2:3" x14ac:dyDescent="0.3">
      <c r="B422" s="2"/>
      <c r="C422" s="2"/>
    </row>
    <row r="423" spans="2:3" x14ac:dyDescent="0.3">
      <c r="B423" s="2"/>
      <c r="C423" s="2"/>
    </row>
    <row r="424" spans="2:3" x14ac:dyDescent="0.3">
      <c r="B424" s="2"/>
      <c r="C424" s="2"/>
    </row>
    <row r="425" spans="2:3" x14ac:dyDescent="0.3">
      <c r="B425" s="2"/>
      <c r="C425" s="2"/>
    </row>
    <row r="426" spans="2:3" x14ac:dyDescent="0.3">
      <c r="B426" s="2"/>
      <c r="C426" s="2"/>
    </row>
    <row r="427" spans="2:3" x14ac:dyDescent="0.3">
      <c r="B427" s="2"/>
      <c r="C427" s="2"/>
    </row>
    <row r="428" spans="2:3" x14ac:dyDescent="0.3">
      <c r="B428" s="2"/>
      <c r="C428" s="2"/>
    </row>
    <row r="429" spans="2:3" x14ac:dyDescent="0.3">
      <c r="B429" s="2"/>
      <c r="C429" s="2"/>
    </row>
    <row r="430" spans="2:3" x14ac:dyDescent="0.3">
      <c r="B430" s="2"/>
      <c r="C430" s="2"/>
    </row>
    <row r="431" spans="2:3" x14ac:dyDescent="0.3">
      <c r="B431" s="2"/>
      <c r="C431" s="2"/>
    </row>
    <row r="432" spans="2:3" x14ac:dyDescent="0.3">
      <c r="B432" s="2"/>
      <c r="C432" s="2"/>
    </row>
    <row r="433" spans="2:3" x14ac:dyDescent="0.3">
      <c r="B433" s="2"/>
      <c r="C433" s="2"/>
    </row>
    <row r="434" spans="2:3" x14ac:dyDescent="0.3">
      <c r="B434" s="2"/>
      <c r="C434" s="2"/>
    </row>
    <row r="435" spans="2:3" x14ac:dyDescent="0.3">
      <c r="B435" s="2"/>
      <c r="C435" s="2"/>
    </row>
    <row r="436" spans="2:3" x14ac:dyDescent="0.3">
      <c r="B436" s="2"/>
      <c r="C436" s="2"/>
    </row>
    <row r="437" spans="2:3" x14ac:dyDescent="0.3">
      <c r="B437" s="2"/>
      <c r="C437" s="2"/>
    </row>
    <row r="438" spans="2:3" x14ac:dyDescent="0.3">
      <c r="B438" s="2"/>
      <c r="C438" s="2"/>
    </row>
    <row r="439" spans="2:3" x14ac:dyDescent="0.3">
      <c r="B439" s="2"/>
      <c r="C439" s="2"/>
    </row>
    <row r="440" spans="2:3" x14ac:dyDescent="0.3">
      <c r="B440" s="2"/>
      <c r="C440" s="2"/>
    </row>
    <row r="441" spans="2:3" x14ac:dyDescent="0.3">
      <c r="B441" s="2"/>
      <c r="C441" s="2"/>
    </row>
    <row r="442" spans="2:3" x14ac:dyDescent="0.3">
      <c r="B442" s="2"/>
      <c r="C442" s="2"/>
    </row>
    <row r="443" spans="2:3" x14ac:dyDescent="0.3">
      <c r="B443" s="2"/>
      <c r="C443" s="2"/>
    </row>
    <row r="444" spans="2:3" x14ac:dyDescent="0.3">
      <c r="B444" s="2"/>
      <c r="C444" s="2"/>
    </row>
    <row r="445" spans="2:3" x14ac:dyDescent="0.3">
      <c r="B445" s="2"/>
      <c r="C445" s="2"/>
    </row>
    <row r="446" spans="2:3" x14ac:dyDescent="0.3">
      <c r="B446" s="2"/>
      <c r="C446" s="2"/>
    </row>
    <row r="447" spans="2:3" x14ac:dyDescent="0.3">
      <c r="B447" s="2"/>
      <c r="C447" s="2"/>
    </row>
    <row r="448" spans="2:3" x14ac:dyDescent="0.3">
      <c r="B448" s="2"/>
      <c r="C448" s="2"/>
    </row>
    <row r="449" spans="2:3" x14ac:dyDescent="0.3">
      <c r="B449" s="2"/>
      <c r="C449" s="2"/>
    </row>
    <row r="450" spans="2:3" x14ac:dyDescent="0.3">
      <c r="B450" s="2"/>
      <c r="C450" s="2"/>
    </row>
    <row r="451" spans="2:3" x14ac:dyDescent="0.3">
      <c r="B451" s="2"/>
      <c r="C451" s="2"/>
    </row>
    <row r="452" spans="2:3" x14ac:dyDescent="0.3">
      <c r="B452" s="2"/>
      <c r="C452" s="2"/>
    </row>
    <row r="453" spans="2:3" x14ac:dyDescent="0.3">
      <c r="B453" s="2"/>
      <c r="C453" s="2"/>
    </row>
    <row r="454" spans="2:3" x14ac:dyDescent="0.3">
      <c r="B454" s="2"/>
      <c r="C454" s="2"/>
    </row>
    <row r="455" spans="2:3" x14ac:dyDescent="0.3">
      <c r="B455" s="2"/>
      <c r="C455" s="2"/>
    </row>
    <row r="456" spans="2:3" x14ac:dyDescent="0.3">
      <c r="B456" s="2"/>
      <c r="C456" s="2"/>
    </row>
    <row r="457" spans="2:3" x14ac:dyDescent="0.3">
      <c r="B457" s="2"/>
      <c r="C457" s="2"/>
    </row>
    <row r="458" spans="2:3" x14ac:dyDescent="0.3">
      <c r="B458" s="2"/>
      <c r="C458" s="2"/>
    </row>
    <row r="459" spans="2:3" x14ac:dyDescent="0.3">
      <c r="B459" s="2"/>
      <c r="C459" s="2"/>
    </row>
    <row r="460" spans="2:3" x14ac:dyDescent="0.3">
      <c r="B460" s="2"/>
      <c r="C460" s="2"/>
    </row>
    <row r="461" spans="2:3" x14ac:dyDescent="0.3">
      <c r="B461" s="2"/>
      <c r="C461" s="2"/>
    </row>
    <row r="462" spans="2:3" x14ac:dyDescent="0.3">
      <c r="B462" s="2"/>
      <c r="C462" s="2"/>
    </row>
    <row r="463" spans="2:3" x14ac:dyDescent="0.3">
      <c r="B463" s="2"/>
      <c r="C463" s="2"/>
    </row>
    <row r="464" spans="2:3" x14ac:dyDescent="0.3">
      <c r="B464" s="2"/>
      <c r="C464" s="2"/>
    </row>
    <row r="465" spans="2:3" x14ac:dyDescent="0.3">
      <c r="B465" s="2"/>
      <c r="C465" s="2"/>
    </row>
    <row r="466" spans="2:3" x14ac:dyDescent="0.3">
      <c r="B466" s="2"/>
      <c r="C466" s="2"/>
    </row>
    <row r="467" spans="2:3" x14ac:dyDescent="0.3">
      <c r="B467" s="2"/>
      <c r="C467" s="2"/>
    </row>
    <row r="468" spans="2:3" x14ac:dyDescent="0.3">
      <c r="B468" s="2"/>
      <c r="C468" s="2"/>
    </row>
    <row r="469" spans="2:3" x14ac:dyDescent="0.3">
      <c r="B469" s="2"/>
      <c r="C469" s="2"/>
    </row>
    <row r="470" spans="2:3" x14ac:dyDescent="0.3">
      <c r="B470" s="2"/>
      <c r="C470" s="2"/>
    </row>
    <row r="471" spans="2:3" x14ac:dyDescent="0.3">
      <c r="B471" s="2"/>
      <c r="C471" s="2"/>
    </row>
    <row r="472" spans="2:3" x14ac:dyDescent="0.3">
      <c r="B472" s="2"/>
      <c r="C472" s="2"/>
    </row>
    <row r="473" spans="2:3" x14ac:dyDescent="0.3">
      <c r="B473" s="2"/>
      <c r="C473" s="2"/>
    </row>
    <row r="474" spans="2:3" x14ac:dyDescent="0.3">
      <c r="B474" s="2"/>
      <c r="C474" s="2"/>
    </row>
    <row r="475" spans="2:3" x14ac:dyDescent="0.3">
      <c r="B475" s="2"/>
      <c r="C475" s="2"/>
    </row>
    <row r="476" spans="2:3" x14ac:dyDescent="0.3">
      <c r="B476" s="2"/>
      <c r="C476" s="2"/>
    </row>
    <row r="477" spans="2:3" x14ac:dyDescent="0.3">
      <c r="B477" s="2"/>
      <c r="C477" s="2"/>
    </row>
    <row r="478" spans="2:3" x14ac:dyDescent="0.3">
      <c r="B478" s="2"/>
      <c r="C478" s="2"/>
    </row>
    <row r="479" spans="2:3" x14ac:dyDescent="0.3">
      <c r="B479" s="2"/>
      <c r="C479" s="2"/>
    </row>
    <row r="480" spans="2:3" x14ac:dyDescent="0.3">
      <c r="B480" s="2"/>
      <c r="C480" s="2"/>
    </row>
    <row r="481" spans="2:3" x14ac:dyDescent="0.3">
      <c r="B481" s="2"/>
      <c r="C481" s="2"/>
    </row>
    <row r="482" spans="2:3" x14ac:dyDescent="0.3">
      <c r="B482" s="2"/>
      <c r="C482" s="2"/>
    </row>
    <row r="483" spans="2:3" x14ac:dyDescent="0.3">
      <c r="B483" s="2"/>
      <c r="C483" s="2"/>
    </row>
    <row r="484" spans="2:3" x14ac:dyDescent="0.3">
      <c r="B484" s="2"/>
      <c r="C484" s="2"/>
    </row>
    <row r="485" spans="2:3" x14ac:dyDescent="0.3">
      <c r="B485" s="2"/>
      <c r="C485" s="2"/>
    </row>
    <row r="486" spans="2:3" x14ac:dyDescent="0.3">
      <c r="B486" s="2"/>
      <c r="C486" s="2"/>
    </row>
    <row r="487" spans="2:3" x14ac:dyDescent="0.3">
      <c r="B487" s="2"/>
      <c r="C487" s="2"/>
    </row>
    <row r="488" spans="2:3" x14ac:dyDescent="0.3">
      <c r="B488" s="2"/>
      <c r="C488" s="2"/>
    </row>
    <row r="489" spans="2:3" x14ac:dyDescent="0.3">
      <c r="B489" s="2"/>
      <c r="C489" s="2"/>
    </row>
    <row r="490" spans="2:3" x14ac:dyDescent="0.3">
      <c r="B490" s="2"/>
      <c r="C490" s="2"/>
    </row>
    <row r="491" spans="2:3" x14ac:dyDescent="0.3">
      <c r="B491" s="2"/>
      <c r="C491" s="2"/>
    </row>
    <row r="492" spans="2:3" x14ac:dyDescent="0.3">
      <c r="B492" s="2"/>
      <c r="C492" s="2"/>
    </row>
    <row r="493" spans="2:3" x14ac:dyDescent="0.3">
      <c r="B493" s="2"/>
      <c r="C493" s="2"/>
    </row>
    <row r="494" spans="2:3" x14ac:dyDescent="0.3">
      <c r="B494" s="2"/>
      <c r="C494" s="2"/>
    </row>
    <row r="495" spans="2:3" x14ac:dyDescent="0.3">
      <c r="B495" s="2"/>
      <c r="C495" s="2"/>
    </row>
    <row r="496" spans="2:3" x14ac:dyDescent="0.3">
      <c r="B496" s="2"/>
      <c r="C496" s="2"/>
    </row>
    <row r="497" spans="2:3" x14ac:dyDescent="0.3">
      <c r="B497" s="2"/>
      <c r="C497" s="2"/>
    </row>
    <row r="498" spans="2:3" x14ac:dyDescent="0.3">
      <c r="B498" s="2"/>
      <c r="C498" s="2"/>
    </row>
    <row r="499" spans="2:3" x14ac:dyDescent="0.3">
      <c r="B499" s="2"/>
      <c r="C499" s="2"/>
    </row>
    <row r="500" spans="2:3" x14ac:dyDescent="0.3">
      <c r="B500" s="2"/>
      <c r="C500" s="2"/>
    </row>
    <row r="501" spans="2:3" x14ac:dyDescent="0.3">
      <c r="B501" s="2"/>
      <c r="C501" s="2"/>
    </row>
    <row r="502" spans="2:3" x14ac:dyDescent="0.3">
      <c r="B502" s="2"/>
      <c r="C502" s="2"/>
    </row>
    <row r="503" spans="2:3" x14ac:dyDescent="0.3">
      <c r="B503" s="2"/>
      <c r="C503" s="2"/>
    </row>
    <row r="504" spans="2:3" x14ac:dyDescent="0.3">
      <c r="B504" s="2"/>
      <c r="C504" s="2"/>
    </row>
    <row r="505" spans="2:3" x14ac:dyDescent="0.3">
      <c r="B505" s="2"/>
      <c r="C505" s="2"/>
    </row>
    <row r="506" spans="2:3" x14ac:dyDescent="0.3">
      <c r="B506" s="2"/>
      <c r="C506" s="2"/>
    </row>
    <row r="507" spans="2:3" x14ac:dyDescent="0.3">
      <c r="B507" s="2"/>
      <c r="C507" s="2"/>
    </row>
    <row r="508" spans="2:3" x14ac:dyDescent="0.3">
      <c r="B508" s="2"/>
      <c r="C508" s="2"/>
    </row>
    <row r="509" spans="2:3" x14ac:dyDescent="0.3">
      <c r="B509" s="2"/>
      <c r="C509" s="2"/>
    </row>
    <row r="510" spans="2:3" x14ac:dyDescent="0.3">
      <c r="B510" s="2"/>
      <c r="C510" s="2"/>
    </row>
    <row r="511" spans="2:3" x14ac:dyDescent="0.3">
      <c r="B511" s="2"/>
      <c r="C511" s="2"/>
    </row>
    <row r="512" spans="2:3" x14ac:dyDescent="0.3">
      <c r="B512" s="2"/>
      <c r="C512" s="2"/>
    </row>
    <row r="513" spans="2:3" x14ac:dyDescent="0.3">
      <c r="B513" s="2"/>
      <c r="C513" s="2"/>
    </row>
    <row r="514" spans="2:3" x14ac:dyDescent="0.3">
      <c r="B514" s="2"/>
      <c r="C514" s="2"/>
    </row>
    <row r="515" spans="2:3" x14ac:dyDescent="0.3">
      <c r="B515" s="2"/>
      <c r="C515" s="2"/>
    </row>
    <row r="516" spans="2:3" x14ac:dyDescent="0.3">
      <c r="B516" s="2"/>
      <c r="C516" s="2"/>
    </row>
    <row r="517" spans="2:3" x14ac:dyDescent="0.3">
      <c r="B517" s="2"/>
      <c r="C517" s="2"/>
    </row>
    <row r="518" spans="2:3" x14ac:dyDescent="0.3">
      <c r="B518" s="2"/>
      <c r="C518" s="2"/>
    </row>
    <row r="519" spans="2:3" x14ac:dyDescent="0.3">
      <c r="B519" s="2"/>
      <c r="C519" s="2"/>
    </row>
    <row r="520" spans="2:3" x14ac:dyDescent="0.3">
      <c r="B520" s="2"/>
      <c r="C520" s="2"/>
    </row>
    <row r="521" spans="2:3" x14ac:dyDescent="0.3">
      <c r="B521" s="2"/>
      <c r="C521" s="2"/>
    </row>
    <row r="522" spans="2:3" x14ac:dyDescent="0.3">
      <c r="B522" s="2"/>
      <c r="C522" s="2"/>
    </row>
    <row r="523" spans="2:3" x14ac:dyDescent="0.3">
      <c r="B523" s="2"/>
      <c r="C523" s="2"/>
    </row>
    <row r="524" spans="2:3" x14ac:dyDescent="0.3">
      <c r="B524" s="2"/>
      <c r="C524" s="2"/>
    </row>
    <row r="525" spans="2:3" x14ac:dyDescent="0.3">
      <c r="B525" s="2"/>
      <c r="C525" s="2"/>
    </row>
    <row r="526" spans="2:3" x14ac:dyDescent="0.3">
      <c r="B526" s="2"/>
      <c r="C526" s="2"/>
    </row>
    <row r="527" spans="2:3" x14ac:dyDescent="0.3">
      <c r="B527" s="2"/>
      <c r="C527" s="2"/>
    </row>
    <row r="528" spans="2:3" x14ac:dyDescent="0.3">
      <c r="B528" s="2"/>
      <c r="C528" s="2"/>
    </row>
    <row r="529" spans="2:3" x14ac:dyDescent="0.3">
      <c r="B529" s="2"/>
      <c r="C529" s="2"/>
    </row>
    <row r="530" spans="2:3" x14ac:dyDescent="0.3">
      <c r="B530" s="2"/>
      <c r="C530" s="2"/>
    </row>
    <row r="531" spans="2:3" x14ac:dyDescent="0.3">
      <c r="B531" s="2"/>
      <c r="C531" s="2"/>
    </row>
    <row r="532" spans="2:3" x14ac:dyDescent="0.3">
      <c r="B532" s="2"/>
      <c r="C532" s="2"/>
    </row>
    <row r="533" spans="2:3" x14ac:dyDescent="0.3">
      <c r="B533" s="2"/>
      <c r="C533" s="2"/>
    </row>
    <row r="534" spans="2:3" x14ac:dyDescent="0.3">
      <c r="B534" s="2"/>
      <c r="C534" s="2"/>
    </row>
    <row r="535" spans="2:3" x14ac:dyDescent="0.3">
      <c r="B535" s="2"/>
      <c r="C535" s="2"/>
    </row>
    <row r="536" spans="2:3" x14ac:dyDescent="0.3">
      <c r="B536" s="2"/>
      <c r="C536" s="2"/>
    </row>
    <row r="537" spans="2:3" x14ac:dyDescent="0.3">
      <c r="B537" s="2"/>
      <c r="C537" s="2"/>
    </row>
    <row r="538" spans="2:3" x14ac:dyDescent="0.3">
      <c r="B538" s="2"/>
      <c r="C538" s="2"/>
    </row>
    <row r="539" spans="2:3" x14ac:dyDescent="0.3">
      <c r="B539" s="2"/>
      <c r="C539" s="2"/>
    </row>
    <row r="540" spans="2:3" x14ac:dyDescent="0.3">
      <c r="B540" s="2"/>
      <c r="C540" s="2"/>
    </row>
    <row r="541" spans="2:3" x14ac:dyDescent="0.3">
      <c r="B541" s="2"/>
      <c r="C541" s="2"/>
    </row>
    <row r="542" spans="2:3" x14ac:dyDescent="0.3">
      <c r="B542" s="2"/>
      <c r="C542" s="2"/>
    </row>
    <row r="543" spans="2:3" x14ac:dyDescent="0.3">
      <c r="B543" s="2"/>
      <c r="C543" s="2"/>
    </row>
    <row r="544" spans="2:3" x14ac:dyDescent="0.3">
      <c r="B544" s="2"/>
      <c r="C544" s="2"/>
    </row>
    <row r="545" spans="2:3" x14ac:dyDescent="0.3">
      <c r="B545" s="2"/>
      <c r="C545" s="2"/>
    </row>
    <row r="546" spans="2:3" x14ac:dyDescent="0.3">
      <c r="B546" s="2"/>
      <c r="C546" s="2"/>
    </row>
    <row r="547" spans="2:3" x14ac:dyDescent="0.3">
      <c r="B547" s="2"/>
      <c r="C547" s="2"/>
    </row>
    <row r="548" spans="2:3" x14ac:dyDescent="0.3">
      <c r="B548" s="2"/>
      <c r="C548" s="2"/>
    </row>
    <row r="549" spans="2:3" x14ac:dyDescent="0.3">
      <c r="B549" s="2"/>
      <c r="C549" s="2"/>
    </row>
    <row r="550" spans="2:3" x14ac:dyDescent="0.3">
      <c r="B550" s="2"/>
      <c r="C550" s="2"/>
    </row>
    <row r="551" spans="2:3" x14ac:dyDescent="0.3">
      <c r="B551" s="2"/>
      <c r="C551" s="2"/>
    </row>
    <row r="552" spans="2:3" x14ac:dyDescent="0.3">
      <c r="B552" s="2"/>
      <c r="C552" s="2"/>
    </row>
    <row r="553" spans="2:3" x14ac:dyDescent="0.3">
      <c r="B553" s="2"/>
      <c r="C553" s="2"/>
    </row>
    <row r="554" spans="2:3" x14ac:dyDescent="0.3">
      <c r="B554" s="2"/>
      <c r="C554" s="2"/>
    </row>
    <row r="555" spans="2:3" x14ac:dyDescent="0.3">
      <c r="B555" s="2"/>
      <c r="C555" s="2"/>
    </row>
    <row r="556" spans="2:3" x14ac:dyDescent="0.3">
      <c r="B556" s="2"/>
      <c r="C556" s="2"/>
    </row>
    <row r="557" spans="2:3" x14ac:dyDescent="0.3">
      <c r="B557" s="2"/>
      <c r="C557" s="2"/>
    </row>
    <row r="558" spans="2:3" x14ac:dyDescent="0.3">
      <c r="B558" s="2"/>
      <c r="C558" s="2"/>
    </row>
    <row r="559" spans="2:3" x14ac:dyDescent="0.3">
      <c r="B559" s="2"/>
      <c r="C559" s="2"/>
    </row>
    <row r="560" spans="2:3" x14ac:dyDescent="0.3">
      <c r="B560" s="2"/>
      <c r="C560" s="2"/>
    </row>
    <row r="561" spans="2:3" x14ac:dyDescent="0.3">
      <c r="B561" s="2"/>
      <c r="C561" s="2"/>
    </row>
    <row r="562" spans="2:3" x14ac:dyDescent="0.3">
      <c r="B562" s="2"/>
      <c r="C562" s="2"/>
    </row>
    <row r="563" spans="2:3" x14ac:dyDescent="0.3">
      <c r="B563" s="2"/>
      <c r="C563" s="2"/>
    </row>
    <row r="564" spans="2:3" x14ac:dyDescent="0.3">
      <c r="B564" s="2"/>
      <c r="C564" s="2"/>
    </row>
    <row r="565" spans="2:3" x14ac:dyDescent="0.3">
      <c r="B565" s="2"/>
      <c r="C565" s="2"/>
    </row>
    <row r="566" spans="2:3" x14ac:dyDescent="0.3">
      <c r="B566" s="2"/>
      <c r="C566" s="2"/>
    </row>
    <row r="567" spans="2:3" x14ac:dyDescent="0.3">
      <c r="B567" s="2"/>
      <c r="C567" s="2"/>
    </row>
    <row r="568" spans="2:3" x14ac:dyDescent="0.3">
      <c r="B568" s="2"/>
      <c r="C568" s="2"/>
    </row>
    <row r="569" spans="2:3" x14ac:dyDescent="0.3">
      <c r="B569" s="2"/>
      <c r="C569" s="2"/>
    </row>
    <row r="570" spans="2:3" x14ac:dyDescent="0.3">
      <c r="B570" s="2"/>
      <c r="C570" s="2"/>
    </row>
    <row r="571" spans="2:3" x14ac:dyDescent="0.3">
      <c r="B571" s="2"/>
      <c r="C571" s="2"/>
    </row>
    <row r="572" spans="2:3" x14ac:dyDescent="0.3">
      <c r="B572" s="2"/>
      <c r="C572" s="2"/>
    </row>
    <row r="573" spans="2:3" x14ac:dyDescent="0.3">
      <c r="B573" s="2"/>
      <c r="C573" s="2"/>
    </row>
    <row r="574" spans="2:3" x14ac:dyDescent="0.3">
      <c r="B574" s="2"/>
      <c r="C574" s="2"/>
    </row>
    <row r="575" spans="2:3" x14ac:dyDescent="0.3">
      <c r="B575" s="2"/>
      <c r="C575" s="2"/>
    </row>
    <row r="576" spans="2:3" x14ac:dyDescent="0.3">
      <c r="B576" s="2"/>
      <c r="C576" s="2"/>
    </row>
    <row r="577" spans="2:3" x14ac:dyDescent="0.3">
      <c r="B577" s="2"/>
      <c r="C577" s="2"/>
    </row>
    <row r="578" spans="2:3" x14ac:dyDescent="0.3">
      <c r="B578" s="2"/>
      <c r="C578" s="2"/>
    </row>
    <row r="579" spans="2:3" x14ac:dyDescent="0.3">
      <c r="B579" s="2"/>
      <c r="C579" s="2"/>
    </row>
    <row r="580" spans="2:3" x14ac:dyDescent="0.3">
      <c r="B580" s="2"/>
      <c r="C580" s="2"/>
    </row>
    <row r="581" spans="2:3" x14ac:dyDescent="0.3">
      <c r="B581" s="2"/>
      <c r="C581" s="2"/>
    </row>
    <row r="582" spans="2:3" x14ac:dyDescent="0.3">
      <c r="B582" s="2"/>
      <c r="C582" s="2"/>
    </row>
    <row r="583" spans="2:3" x14ac:dyDescent="0.3">
      <c r="B583" s="2"/>
      <c r="C583" s="2"/>
    </row>
    <row r="584" spans="2:3" x14ac:dyDescent="0.3">
      <c r="B584" s="2"/>
      <c r="C584" s="2"/>
    </row>
    <row r="585" spans="2:3" x14ac:dyDescent="0.3">
      <c r="B585" s="2"/>
      <c r="C585" s="2"/>
    </row>
    <row r="586" spans="2:3" x14ac:dyDescent="0.3">
      <c r="B586" s="2"/>
      <c r="C586" s="2"/>
    </row>
    <row r="587" spans="2:3" x14ac:dyDescent="0.3">
      <c r="B587" s="2"/>
      <c r="C587" s="2"/>
    </row>
    <row r="588" spans="2:3" x14ac:dyDescent="0.3">
      <c r="B588" s="2"/>
      <c r="C588" s="2"/>
    </row>
    <row r="589" spans="2:3" x14ac:dyDescent="0.3">
      <c r="B589" s="2"/>
      <c r="C589" s="2"/>
    </row>
    <row r="590" spans="2:3" x14ac:dyDescent="0.3">
      <c r="B590" s="2"/>
      <c r="C590" s="2"/>
    </row>
    <row r="591" spans="2:3" x14ac:dyDescent="0.3">
      <c r="B591" s="2"/>
      <c r="C591" s="2"/>
    </row>
    <row r="592" spans="2:3" x14ac:dyDescent="0.3">
      <c r="B592" s="2"/>
      <c r="C592" s="2"/>
    </row>
    <row r="593" spans="2:3" x14ac:dyDescent="0.3">
      <c r="B593" s="2"/>
      <c r="C593" s="2"/>
    </row>
    <row r="594" spans="2:3" x14ac:dyDescent="0.3">
      <c r="B594" s="2"/>
      <c r="C594" s="2"/>
    </row>
    <row r="595" spans="2:3" x14ac:dyDescent="0.3">
      <c r="B595" s="2"/>
      <c r="C595" s="2"/>
    </row>
    <row r="596" spans="2:3" x14ac:dyDescent="0.3">
      <c r="B596" s="2"/>
      <c r="C596" s="2"/>
    </row>
    <row r="597" spans="2:3" x14ac:dyDescent="0.3">
      <c r="B597" s="2"/>
      <c r="C597" s="2"/>
    </row>
    <row r="598" spans="2:3" x14ac:dyDescent="0.3">
      <c r="B598" s="2"/>
      <c r="C598" s="2"/>
    </row>
    <row r="599" spans="2:3" x14ac:dyDescent="0.3">
      <c r="B599" s="2"/>
      <c r="C599" s="2"/>
    </row>
    <row r="600" spans="2:3" x14ac:dyDescent="0.3">
      <c r="B600" s="2"/>
      <c r="C600" s="2"/>
    </row>
    <row r="601" spans="2:3" x14ac:dyDescent="0.3">
      <c r="B601" s="2"/>
      <c r="C601" s="2"/>
    </row>
    <row r="602" spans="2:3" x14ac:dyDescent="0.3">
      <c r="B602" s="2"/>
      <c r="C602" s="2"/>
    </row>
    <row r="603" spans="2:3" x14ac:dyDescent="0.3">
      <c r="B603" s="2"/>
      <c r="C603" s="2"/>
    </row>
    <row r="604" spans="2:3" x14ac:dyDescent="0.3">
      <c r="B604" s="2"/>
      <c r="C604" s="2"/>
    </row>
    <row r="605" spans="2:3" x14ac:dyDescent="0.3">
      <c r="B605" s="2"/>
      <c r="C605" s="2"/>
    </row>
    <row r="606" spans="2:3" x14ac:dyDescent="0.3">
      <c r="B606" s="2"/>
      <c r="C606" s="2"/>
    </row>
    <row r="607" spans="2:3" x14ac:dyDescent="0.3">
      <c r="B607" s="2"/>
      <c r="C607" s="2"/>
    </row>
    <row r="608" spans="2:3" x14ac:dyDescent="0.3">
      <c r="B608" s="2"/>
      <c r="C608" s="2"/>
    </row>
    <row r="609" spans="2:3" x14ac:dyDescent="0.3">
      <c r="B609" s="2"/>
      <c r="C609" s="2"/>
    </row>
    <row r="610" spans="2:3" x14ac:dyDescent="0.3">
      <c r="B610" s="2"/>
      <c r="C610" s="2"/>
    </row>
    <row r="611" spans="2:3" x14ac:dyDescent="0.3">
      <c r="B611" s="2"/>
      <c r="C611" s="2"/>
    </row>
    <row r="612" spans="2:3" x14ac:dyDescent="0.3">
      <c r="B612" s="2"/>
      <c r="C612" s="2"/>
    </row>
    <row r="613" spans="2:3" x14ac:dyDescent="0.3">
      <c r="B613" s="2"/>
      <c r="C613" s="2"/>
    </row>
    <row r="614" spans="2:3" x14ac:dyDescent="0.3">
      <c r="B614" s="2"/>
      <c r="C614" s="2"/>
    </row>
    <row r="615" spans="2:3" x14ac:dyDescent="0.3">
      <c r="B615" s="2"/>
      <c r="C615" s="2"/>
    </row>
    <row r="616" spans="2:3" x14ac:dyDescent="0.3">
      <c r="B616" s="2"/>
      <c r="C616" s="2"/>
    </row>
    <row r="617" spans="2:3" x14ac:dyDescent="0.3">
      <c r="B617" s="2"/>
      <c r="C617" s="2"/>
    </row>
    <row r="618" spans="2:3" x14ac:dyDescent="0.3">
      <c r="B618" s="2"/>
      <c r="C618" s="2"/>
    </row>
    <row r="619" spans="2:3" x14ac:dyDescent="0.3">
      <c r="B619" s="2"/>
      <c r="C619" s="2"/>
    </row>
    <row r="620" spans="2:3" x14ac:dyDescent="0.3">
      <c r="B620" s="2"/>
      <c r="C620" s="2"/>
    </row>
    <row r="621" spans="2:3" x14ac:dyDescent="0.3">
      <c r="B621" s="2"/>
      <c r="C621" s="2"/>
    </row>
    <row r="622" spans="2:3" x14ac:dyDescent="0.3">
      <c r="B622" s="2"/>
      <c r="C622" s="2"/>
    </row>
    <row r="623" spans="2:3" x14ac:dyDescent="0.3">
      <c r="B623" s="2"/>
      <c r="C623" s="2"/>
    </row>
    <row r="624" spans="2:3" x14ac:dyDescent="0.3">
      <c r="B624" s="2"/>
      <c r="C624" s="2"/>
    </row>
    <row r="625" spans="2:3" x14ac:dyDescent="0.3">
      <c r="B625" s="2"/>
      <c r="C625" s="2"/>
    </row>
    <row r="626" spans="2:3" x14ac:dyDescent="0.3">
      <c r="B626" s="2"/>
      <c r="C626" s="2"/>
    </row>
    <row r="627" spans="2:3" x14ac:dyDescent="0.3">
      <c r="B627" s="2"/>
      <c r="C627" s="2"/>
    </row>
    <row r="628" spans="2:3" x14ac:dyDescent="0.3">
      <c r="B628" s="2"/>
      <c r="C628" s="2"/>
    </row>
    <row r="629" spans="2:3" x14ac:dyDescent="0.3">
      <c r="B629" s="2"/>
      <c r="C629" s="2"/>
    </row>
    <row r="630" spans="2:3" x14ac:dyDescent="0.3">
      <c r="B630" s="2"/>
      <c r="C630" s="2"/>
    </row>
    <row r="631" spans="2:3" x14ac:dyDescent="0.3">
      <c r="B631" s="2"/>
      <c r="C631" s="2"/>
    </row>
    <row r="632" spans="2:3" x14ac:dyDescent="0.3">
      <c r="B632" s="2"/>
      <c r="C632" s="2"/>
    </row>
    <row r="633" spans="2:3" x14ac:dyDescent="0.3">
      <c r="B633" s="2"/>
      <c r="C633" s="2"/>
    </row>
    <row r="634" spans="2:3" x14ac:dyDescent="0.3">
      <c r="B634" s="2"/>
      <c r="C634" s="2"/>
    </row>
    <row r="635" spans="2:3" x14ac:dyDescent="0.3">
      <c r="B635" s="2"/>
      <c r="C635" s="2"/>
    </row>
    <row r="636" spans="2:3" x14ac:dyDescent="0.3">
      <c r="B636" s="2"/>
      <c r="C636" s="2"/>
    </row>
    <row r="637" spans="2:3" x14ac:dyDescent="0.3">
      <c r="B637" s="2"/>
      <c r="C637" s="2"/>
    </row>
    <row r="638" spans="2:3" x14ac:dyDescent="0.3">
      <c r="B638" s="2"/>
      <c r="C638" s="2"/>
    </row>
    <row r="639" spans="2:3" x14ac:dyDescent="0.3">
      <c r="B639" s="2"/>
      <c r="C639" s="2"/>
    </row>
    <row r="640" spans="2:3" x14ac:dyDescent="0.3">
      <c r="B640" s="2"/>
      <c r="C640" s="2"/>
    </row>
    <row r="641" spans="2:3" x14ac:dyDescent="0.3">
      <c r="B641" s="2"/>
      <c r="C641" s="2"/>
    </row>
    <row r="642" spans="2:3" x14ac:dyDescent="0.3">
      <c r="B642" s="2"/>
      <c r="C642" s="2"/>
    </row>
    <row r="643" spans="2:3" x14ac:dyDescent="0.3">
      <c r="B643" s="2"/>
      <c r="C643" s="2"/>
    </row>
    <row r="644" spans="2:3" x14ac:dyDescent="0.3">
      <c r="B644" s="2"/>
      <c r="C644" s="2"/>
    </row>
    <row r="645" spans="2:3" x14ac:dyDescent="0.3">
      <c r="B645" s="2"/>
      <c r="C645" s="2"/>
    </row>
    <row r="646" spans="2:3" x14ac:dyDescent="0.3">
      <c r="B646" s="2"/>
      <c r="C646" s="2"/>
    </row>
    <row r="647" spans="2:3" x14ac:dyDescent="0.3">
      <c r="B647" s="2"/>
      <c r="C647" s="2"/>
    </row>
    <row r="648" spans="2:3" x14ac:dyDescent="0.3">
      <c r="B648" s="2"/>
      <c r="C648" s="2"/>
    </row>
    <row r="649" spans="2:3" x14ac:dyDescent="0.3">
      <c r="B649" s="2"/>
      <c r="C649" s="2"/>
    </row>
    <row r="650" spans="2:3" x14ac:dyDescent="0.3">
      <c r="B650" s="2"/>
      <c r="C650" s="2"/>
    </row>
    <row r="651" spans="2:3" x14ac:dyDescent="0.3">
      <c r="B651" s="2"/>
      <c r="C651" s="2"/>
    </row>
    <row r="652" spans="2:3" x14ac:dyDescent="0.3">
      <c r="B652" s="2"/>
      <c r="C652" s="2"/>
    </row>
    <row r="653" spans="2:3" x14ac:dyDescent="0.3">
      <c r="B653" s="2"/>
      <c r="C653" s="2"/>
    </row>
    <row r="654" spans="2:3" x14ac:dyDescent="0.3">
      <c r="B654" s="2"/>
      <c r="C654" s="2"/>
    </row>
    <row r="655" spans="2:3" x14ac:dyDescent="0.3">
      <c r="B655" s="2"/>
      <c r="C655" s="2"/>
    </row>
    <row r="656" spans="2:3" x14ac:dyDescent="0.3">
      <c r="B656" s="2"/>
      <c r="C656" s="2"/>
    </row>
    <row r="657" spans="2:3" x14ac:dyDescent="0.3">
      <c r="B657" s="2"/>
      <c r="C657" s="2"/>
    </row>
    <row r="658" spans="2:3" x14ac:dyDescent="0.3">
      <c r="B658" s="2"/>
      <c r="C658" s="2"/>
    </row>
    <row r="659" spans="2:3" x14ac:dyDescent="0.3">
      <c r="B659" s="2"/>
      <c r="C659" s="2"/>
    </row>
    <row r="660" spans="2:3" x14ac:dyDescent="0.3">
      <c r="B660" s="2"/>
      <c r="C660" s="2"/>
    </row>
    <row r="661" spans="2:3" x14ac:dyDescent="0.3">
      <c r="B661" s="2"/>
      <c r="C661" s="2"/>
    </row>
    <row r="662" spans="2:3" x14ac:dyDescent="0.3">
      <c r="B662" s="2"/>
      <c r="C662" s="2"/>
    </row>
    <row r="663" spans="2:3" x14ac:dyDescent="0.3">
      <c r="B663" s="2"/>
      <c r="C663" s="2"/>
    </row>
    <row r="664" spans="2:3" x14ac:dyDescent="0.3">
      <c r="B664" s="2"/>
      <c r="C664" s="2"/>
    </row>
    <row r="665" spans="2:3" x14ac:dyDescent="0.3">
      <c r="B665" s="2"/>
      <c r="C665" s="2"/>
    </row>
    <row r="666" spans="2:3" x14ac:dyDescent="0.3">
      <c r="B666" s="2"/>
      <c r="C666" s="2"/>
    </row>
    <row r="667" spans="2:3" x14ac:dyDescent="0.3">
      <c r="B667" s="2"/>
      <c r="C667" s="2"/>
    </row>
    <row r="668" spans="2:3" x14ac:dyDescent="0.3">
      <c r="B668" s="2"/>
      <c r="C668" s="2"/>
    </row>
    <row r="669" spans="2:3" x14ac:dyDescent="0.3">
      <c r="B669" s="2"/>
      <c r="C669" s="2"/>
    </row>
    <row r="670" spans="2:3" x14ac:dyDescent="0.3">
      <c r="B670" s="2"/>
      <c r="C670" s="2"/>
    </row>
    <row r="671" spans="2:3" x14ac:dyDescent="0.3">
      <c r="B671" s="2"/>
      <c r="C671" s="2"/>
    </row>
    <row r="672" spans="2:3" x14ac:dyDescent="0.3">
      <c r="B672" s="2"/>
      <c r="C672" s="2"/>
    </row>
    <row r="673" spans="2:3" x14ac:dyDescent="0.3">
      <c r="B673" s="2"/>
      <c r="C673" s="2"/>
    </row>
    <row r="674" spans="2:3" x14ac:dyDescent="0.3">
      <c r="B674" s="2"/>
      <c r="C674" s="2"/>
    </row>
    <row r="675" spans="2:3" x14ac:dyDescent="0.3">
      <c r="B675" s="2"/>
      <c r="C675" s="2"/>
    </row>
    <row r="676" spans="2:3" x14ac:dyDescent="0.3">
      <c r="B676" s="2"/>
      <c r="C676" s="2"/>
    </row>
    <row r="677" spans="2:3" x14ac:dyDescent="0.3">
      <c r="B677" s="2"/>
      <c r="C677" s="2"/>
    </row>
    <row r="678" spans="2:3" x14ac:dyDescent="0.3">
      <c r="B678" s="2"/>
      <c r="C678" s="2"/>
    </row>
    <row r="679" spans="2:3" x14ac:dyDescent="0.3">
      <c r="B679" s="2"/>
      <c r="C679" s="2"/>
    </row>
    <row r="680" spans="2:3" x14ac:dyDescent="0.3">
      <c r="B680" s="2"/>
      <c r="C680" s="2"/>
    </row>
    <row r="681" spans="2:3" x14ac:dyDescent="0.3">
      <c r="B681" s="2"/>
      <c r="C681" s="2"/>
    </row>
    <row r="682" spans="2:3" x14ac:dyDescent="0.3">
      <c r="B682" s="2"/>
      <c r="C682" s="2"/>
    </row>
    <row r="683" spans="2:3" x14ac:dyDescent="0.3">
      <c r="B683" s="2"/>
      <c r="C683" s="2"/>
    </row>
    <row r="684" spans="2:3" x14ac:dyDescent="0.3">
      <c r="B684" s="2"/>
      <c r="C684" s="2"/>
    </row>
    <row r="685" spans="2:3" x14ac:dyDescent="0.3">
      <c r="B685" s="2"/>
      <c r="C685" s="2"/>
    </row>
    <row r="686" spans="2:3" x14ac:dyDescent="0.3">
      <c r="B686" s="2"/>
      <c r="C686" s="2"/>
    </row>
    <row r="687" spans="2:3" x14ac:dyDescent="0.3">
      <c r="B687" s="2"/>
      <c r="C687" s="2"/>
    </row>
    <row r="688" spans="2:3" x14ac:dyDescent="0.3">
      <c r="B688" s="2"/>
      <c r="C688" s="2"/>
    </row>
    <row r="689" spans="2:3" x14ac:dyDescent="0.3">
      <c r="B689" s="2"/>
      <c r="C689" s="2"/>
    </row>
    <row r="690" spans="2:3" x14ac:dyDescent="0.3">
      <c r="B690" s="2"/>
      <c r="C690" s="2"/>
    </row>
    <row r="691" spans="2:3" x14ac:dyDescent="0.3">
      <c r="B691" s="2"/>
      <c r="C691" s="2"/>
    </row>
    <row r="692" spans="2:3" x14ac:dyDescent="0.3">
      <c r="B692" s="2"/>
      <c r="C692" s="2"/>
    </row>
    <row r="693" spans="2:3" x14ac:dyDescent="0.3">
      <c r="B693" s="2"/>
      <c r="C693" s="2"/>
    </row>
    <row r="694" spans="2:3" x14ac:dyDescent="0.3">
      <c r="B694" s="2"/>
      <c r="C694" s="2"/>
    </row>
    <row r="695" spans="2:3" x14ac:dyDescent="0.3">
      <c r="B695" s="2"/>
      <c r="C695" s="2"/>
    </row>
    <row r="696" spans="2:3" x14ac:dyDescent="0.3">
      <c r="B696" s="2"/>
      <c r="C696" s="2"/>
    </row>
    <row r="697" spans="2:3" x14ac:dyDescent="0.3">
      <c r="B697" s="2"/>
      <c r="C697" s="2"/>
    </row>
    <row r="698" spans="2:3" x14ac:dyDescent="0.3">
      <c r="B698" s="2"/>
      <c r="C698" s="2"/>
    </row>
    <row r="699" spans="2:3" x14ac:dyDescent="0.3">
      <c r="B699" s="2"/>
      <c r="C699" s="2"/>
    </row>
    <row r="700" spans="2:3" x14ac:dyDescent="0.3">
      <c r="B700" s="2"/>
      <c r="C700" s="2"/>
    </row>
    <row r="701" spans="2:3" x14ac:dyDescent="0.3">
      <c r="B701" s="2"/>
      <c r="C701" s="2"/>
    </row>
    <row r="702" spans="2:3" x14ac:dyDescent="0.3">
      <c r="B702" s="2"/>
      <c r="C702" s="2"/>
    </row>
    <row r="703" spans="2:3" x14ac:dyDescent="0.3">
      <c r="B703" s="2"/>
      <c r="C703" s="2"/>
    </row>
    <row r="704" spans="2:3" x14ac:dyDescent="0.3">
      <c r="B704" s="2"/>
      <c r="C704" s="2"/>
    </row>
    <row r="705" spans="2:3" x14ac:dyDescent="0.3">
      <c r="B705" s="2"/>
      <c r="C705" s="2"/>
    </row>
    <row r="706" spans="2:3" x14ac:dyDescent="0.3">
      <c r="B706" s="2"/>
      <c r="C706" s="2"/>
    </row>
    <row r="707" spans="2:3" x14ac:dyDescent="0.3">
      <c r="B707" s="2"/>
      <c r="C707" s="2"/>
    </row>
    <row r="708" spans="2:3" x14ac:dyDescent="0.3">
      <c r="B708" s="2"/>
      <c r="C708" s="2"/>
    </row>
    <row r="709" spans="2:3" x14ac:dyDescent="0.3">
      <c r="B709" s="2"/>
      <c r="C709" s="2"/>
    </row>
    <row r="710" spans="2:3" x14ac:dyDescent="0.3">
      <c r="B710" s="2"/>
      <c r="C710" s="2"/>
    </row>
    <row r="711" spans="2:3" x14ac:dyDescent="0.3">
      <c r="B711" s="2"/>
      <c r="C711" s="2"/>
    </row>
    <row r="712" spans="2:3" x14ac:dyDescent="0.3">
      <c r="B712" s="2"/>
      <c r="C712" s="2"/>
    </row>
    <row r="713" spans="2:3" x14ac:dyDescent="0.3">
      <c r="B713" s="2"/>
      <c r="C713" s="2"/>
    </row>
    <row r="714" spans="2:3" x14ac:dyDescent="0.3">
      <c r="B714" s="2"/>
      <c r="C714" s="2"/>
    </row>
    <row r="715" spans="2:3" x14ac:dyDescent="0.3">
      <c r="B715" s="2"/>
      <c r="C715" s="2"/>
    </row>
    <row r="716" spans="2:3" x14ac:dyDescent="0.3">
      <c r="B716" s="2"/>
      <c r="C716" s="2"/>
    </row>
    <row r="717" spans="2:3" x14ac:dyDescent="0.3">
      <c r="B717" s="2"/>
      <c r="C717" s="2"/>
    </row>
    <row r="718" spans="2:3" x14ac:dyDescent="0.3">
      <c r="B718" s="2"/>
      <c r="C718" s="2"/>
    </row>
    <row r="719" spans="2:3" x14ac:dyDescent="0.3">
      <c r="B719" s="2"/>
      <c r="C719" s="2"/>
    </row>
    <row r="720" spans="2:3" x14ac:dyDescent="0.3">
      <c r="B720" s="2"/>
      <c r="C720" s="2"/>
    </row>
    <row r="721" spans="2:3" x14ac:dyDescent="0.3">
      <c r="B721" s="2"/>
      <c r="C721" s="2"/>
    </row>
    <row r="722" spans="2:3" x14ac:dyDescent="0.3">
      <c r="B722" s="2"/>
      <c r="C722" s="2"/>
    </row>
    <row r="723" spans="2:3" x14ac:dyDescent="0.3">
      <c r="B723" s="2"/>
      <c r="C723" s="2"/>
    </row>
    <row r="724" spans="2:3" x14ac:dyDescent="0.3">
      <c r="B724" s="2"/>
      <c r="C724" s="2"/>
    </row>
    <row r="725" spans="2:3" x14ac:dyDescent="0.3">
      <c r="B725" s="2"/>
      <c r="C725" s="2"/>
    </row>
    <row r="726" spans="2:3" x14ac:dyDescent="0.3">
      <c r="B726" s="2"/>
      <c r="C726" s="2"/>
    </row>
    <row r="727" spans="2:3" x14ac:dyDescent="0.3">
      <c r="B727" s="2"/>
      <c r="C727" s="2"/>
    </row>
    <row r="728" spans="2:3" x14ac:dyDescent="0.3">
      <c r="B728" s="2"/>
      <c r="C728" s="2"/>
    </row>
    <row r="729" spans="2:3" x14ac:dyDescent="0.3">
      <c r="B729" s="2"/>
      <c r="C729" s="2"/>
    </row>
    <row r="730" spans="2:3" x14ac:dyDescent="0.3">
      <c r="B730" s="2"/>
      <c r="C730" s="2"/>
    </row>
    <row r="731" spans="2:3" x14ac:dyDescent="0.3">
      <c r="B731" s="2"/>
      <c r="C731" s="2"/>
    </row>
    <row r="732" spans="2:3" x14ac:dyDescent="0.3">
      <c r="B732" s="2"/>
      <c r="C732" s="2"/>
    </row>
    <row r="733" spans="2:3" x14ac:dyDescent="0.3">
      <c r="B733" s="2"/>
      <c r="C733" s="2"/>
    </row>
    <row r="734" spans="2:3" x14ac:dyDescent="0.3">
      <c r="B734" s="2"/>
      <c r="C734" s="2"/>
    </row>
    <row r="735" spans="2:3" x14ac:dyDescent="0.3">
      <c r="B735" s="2"/>
      <c r="C735" s="2"/>
    </row>
    <row r="736" spans="2:3" x14ac:dyDescent="0.3">
      <c r="B736" s="2"/>
      <c r="C736" s="2"/>
    </row>
    <row r="737" spans="2:3" x14ac:dyDescent="0.3">
      <c r="B737" s="2"/>
      <c r="C737" s="2"/>
    </row>
    <row r="738" spans="2:3" x14ac:dyDescent="0.3">
      <c r="B738" s="2"/>
      <c r="C738" s="2"/>
    </row>
    <row r="739" spans="2:3" x14ac:dyDescent="0.3">
      <c r="B739" s="2"/>
      <c r="C739" s="2"/>
    </row>
    <row r="740" spans="2:3" x14ac:dyDescent="0.3">
      <c r="B740" s="2"/>
      <c r="C740" s="2"/>
    </row>
    <row r="741" spans="2:3" x14ac:dyDescent="0.3">
      <c r="B741" s="2"/>
      <c r="C741" s="2"/>
    </row>
    <row r="742" spans="2:3" x14ac:dyDescent="0.3">
      <c r="B742" s="2"/>
      <c r="C742" s="2"/>
    </row>
    <row r="743" spans="2:3" x14ac:dyDescent="0.3">
      <c r="B743" s="2"/>
      <c r="C743" s="2"/>
    </row>
    <row r="744" spans="2:3" x14ac:dyDescent="0.3">
      <c r="B744" s="2"/>
      <c r="C744" s="2"/>
    </row>
    <row r="745" spans="2:3" x14ac:dyDescent="0.3">
      <c r="B745" s="2"/>
      <c r="C745" s="2"/>
    </row>
    <row r="746" spans="2:3" x14ac:dyDescent="0.3">
      <c r="B746" s="2"/>
      <c r="C746" s="2"/>
    </row>
    <row r="747" spans="2:3" x14ac:dyDescent="0.3">
      <c r="B747" s="2"/>
      <c r="C747" s="2"/>
    </row>
    <row r="748" spans="2:3" x14ac:dyDescent="0.3">
      <c r="B748" s="2"/>
      <c r="C748" s="2"/>
    </row>
    <row r="749" spans="2:3" x14ac:dyDescent="0.3">
      <c r="B749" s="2"/>
      <c r="C749" s="2"/>
    </row>
    <row r="750" spans="2:3" x14ac:dyDescent="0.3">
      <c r="B750" s="2"/>
      <c r="C750" s="2"/>
    </row>
    <row r="751" spans="2:3" x14ac:dyDescent="0.3">
      <c r="B751" s="2"/>
      <c r="C751" s="2"/>
    </row>
    <row r="752" spans="2:3" x14ac:dyDescent="0.3">
      <c r="B752" s="2"/>
      <c r="C752" s="2"/>
    </row>
    <row r="753" spans="2:3" x14ac:dyDescent="0.3">
      <c r="B753" s="2"/>
      <c r="C753" s="2"/>
    </row>
    <row r="754" spans="2:3" x14ac:dyDescent="0.3">
      <c r="B754" s="2"/>
      <c r="C754" s="2"/>
    </row>
    <row r="755" spans="2:3" x14ac:dyDescent="0.3">
      <c r="B755" s="2"/>
      <c r="C755" s="2"/>
    </row>
    <row r="756" spans="2:3" x14ac:dyDescent="0.3">
      <c r="B756" s="2"/>
      <c r="C756" s="2"/>
    </row>
    <row r="757" spans="2:3" x14ac:dyDescent="0.3">
      <c r="B757" s="2"/>
      <c r="C757" s="2"/>
    </row>
    <row r="758" spans="2:3" x14ac:dyDescent="0.3">
      <c r="B758" s="2"/>
      <c r="C758" s="2"/>
    </row>
    <row r="759" spans="2:3" x14ac:dyDescent="0.3">
      <c r="B759" s="2"/>
      <c r="C759" s="2"/>
    </row>
    <row r="760" spans="2:3" x14ac:dyDescent="0.3">
      <c r="B760" s="2"/>
      <c r="C760" s="2"/>
    </row>
    <row r="761" spans="2:3" x14ac:dyDescent="0.3">
      <c r="B761" s="2"/>
      <c r="C761" s="2"/>
    </row>
    <row r="762" spans="2:3" x14ac:dyDescent="0.3">
      <c r="B762" s="2"/>
      <c r="C762" s="2"/>
    </row>
    <row r="763" spans="2:3" x14ac:dyDescent="0.3">
      <c r="B763" s="2"/>
      <c r="C763" s="2"/>
    </row>
    <row r="764" spans="2:3" x14ac:dyDescent="0.3">
      <c r="B764" s="2"/>
      <c r="C764" s="2"/>
    </row>
    <row r="765" spans="2:3" x14ac:dyDescent="0.3">
      <c r="B765" s="2"/>
      <c r="C765" s="2"/>
    </row>
    <row r="766" spans="2:3" x14ac:dyDescent="0.3">
      <c r="B766" s="2"/>
      <c r="C766" s="2"/>
    </row>
    <row r="767" spans="2:3" x14ac:dyDescent="0.3">
      <c r="B767" s="2"/>
      <c r="C767" s="2"/>
    </row>
    <row r="768" spans="2:3" x14ac:dyDescent="0.3">
      <c r="B768" s="2"/>
      <c r="C768" s="2"/>
    </row>
    <row r="769" spans="2:3" x14ac:dyDescent="0.3">
      <c r="B769" s="2"/>
      <c r="C769" s="2"/>
    </row>
    <row r="770" spans="2:3" x14ac:dyDescent="0.3">
      <c r="B770" s="2"/>
      <c r="C770" s="2"/>
    </row>
    <row r="771" spans="2:3" x14ac:dyDescent="0.3">
      <c r="B771" s="2"/>
      <c r="C771" s="2"/>
    </row>
    <row r="772" spans="2:3" x14ac:dyDescent="0.3">
      <c r="B772" s="2"/>
      <c r="C772" s="2"/>
    </row>
    <row r="773" spans="2:3" x14ac:dyDescent="0.3">
      <c r="B773" s="2"/>
      <c r="C773" s="2"/>
    </row>
    <row r="774" spans="2:3" x14ac:dyDescent="0.3">
      <c r="B774" s="2"/>
      <c r="C774" s="2"/>
    </row>
    <row r="775" spans="2:3" x14ac:dyDescent="0.3">
      <c r="B775" s="2"/>
      <c r="C775" s="2"/>
    </row>
    <row r="776" spans="2:3" x14ac:dyDescent="0.3">
      <c r="B776" s="2"/>
      <c r="C776" s="2"/>
    </row>
    <row r="777" spans="2:3" x14ac:dyDescent="0.3">
      <c r="B777" s="2"/>
      <c r="C777" s="2"/>
    </row>
    <row r="778" spans="2:3" x14ac:dyDescent="0.3">
      <c r="B778" s="2"/>
      <c r="C778" s="2"/>
    </row>
    <row r="779" spans="2:3" x14ac:dyDescent="0.3">
      <c r="B779" s="2"/>
      <c r="C779" s="2"/>
    </row>
    <row r="780" spans="2:3" x14ac:dyDescent="0.3">
      <c r="B780" s="2"/>
      <c r="C780" s="2"/>
    </row>
    <row r="781" spans="2:3" x14ac:dyDescent="0.3">
      <c r="B781" s="2"/>
      <c r="C781" s="2"/>
    </row>
    <row r="782" spans="2:3" x14ac:dyDescent="0.3">
      <c r="B782" s="2"/>
      <c r="C782" s="2"/>
    </row>
    <row r="783" spans="2:3" x14ac:dyDescent="0.3">
      <c r="B783" s="2"/>
      <c r="C783" s="2"/>
    </row>
    <row r="784" spans="2:3" x14ac:dyDescent="0.3">
      <c r="B784" s="2"/>
      <c r="C784" s="2"/>
    </row>
    <row r="785" spans="2:3" x14ac:dyDescent="0.3">
      <c r="B785" s="2"/>
      <c r="C785" s="2"/>
    </row>
    <row r="786" spans="2:3" x14ac:dyDescent="0.3">
      <c r="B786" s="2"/>
      <c r="C786" s="2"/>
    </row>
    <row r="787" spans="2:3" x14ac:dyDescent="0.3">
      <c r="B787" s="2"/>
      <c r="C787" s="2"/>
    </row>
    <row r="788" spans="2:3" x14ac:dyDescent="0.3">
      <c r="B788" s="2"/>
      <c r="C788" s="2"/>
    </row>
    <row r="789" spans="2:3" x14ac:dyDescent="0.3">
      <c r="B789" s="2"/>
      <c r="C789" s="2"/>
    </row>
    <row r="790" spans="2:3" x14ac:dyDescent="0.3">
      <c r="B790" s="2"/>
      <c r="C790" s="2"/>
    </row>
    <row r="791" spans="2:3" x14ac:dyDescent="0.3">
      <c r="B791" s="2"/>
      <c r="C791" s="2"/>
    </row>
    <row r="792" spans="2:3" x14ac:dyDescent="0.3">
      <c r="B792" s="2"/>
      <c r="C792" s="2"/>
    </row>
    <row r="793" spans="2:3" x14ac:dyDescent="0.3">
      <c r="B793" s="2"/>
      <c r="C793" s="2"/>
    </row>
    <row r="794" spans="2:3" x14ac:dyDescent="0.3">
      <c r="B794" s="2"/>
      <c r="C794" s="2"/>
    </row>
    <row r="795" spans="2:3" x14ac:dyDescent="0.3">
      <c r="B795" s="2"/>
      <c r="C795" s="2"/>
    </row>
    <row r="796" spans="2:3" x14ac:dyDescent="0.3">
      <c r="B796" s="2"/>
      <c r="C796" s="2"/>
    </row>
    <row r="797" spans="2:3" x14ac:dyDescent="0.3">
      <c r="B797" s="2"/>
      <c r="C797" s="2"/>
    </row>
    <row r="798" spans="2:3" x14ac:dyDescent="0.3">
      <c r="B798" s="2"/>
      <c r="C798" s="2"/>
    </row>
    <row r="799" spans="2:3" x14ac:dyDescent="0.3">
      <c r="B799" s="2"/>
      <c r="C799" s="2"/>
    </row>
    <row r="800" spans="2:3" x14ac:dyDescent="0.3">
      <c r="B800" s="2"/>
      <c r="C800" s="2"/>
    </row>
    <row r="801" spans="2:3" x14ac:dyDescent="0.3">
      <c r="B801" s="2"/>
      <c r="C801" s="2"/>
    </row>
    <row r="802" spans="2:3" x14ac:dyDescent="0.3">
      <c r="B802" s="2"/>
      <c r="C802" s="2"/>
    </row>
    <row r="803" spans="2:3" x14ac:dyDescent="0.3">
      <c r="B803" s="2"/>
      <c r="C803" s="2"/>
    </row>
    <row r="804" spans="2:3" x14ac:dyDescent="0.3">
      <c r="B804" s="2"/>
      <c r="C804" s="2"/>
    </row>
    <row r="805" spans="2:3" x14ac:dyDescent="0.3">
      <c r="B805" s="2"/>
      <c r="C805" s="2"/>
    </row>
    <row r="806" spans="2:3" x14ac:dyDescent="0.3">
      <c r="B806" s="2"/>
      <c r="C806" s="2"/>
    </row>
    <row r="807" spans="2:3" x14ac:dyDescent="0.3">
      <c r="B807" s="2"/>
      <c r="C807" s="2"/>
    </row>
    <row r="808" spans="2:3" x14ac:dyDescent="0.3">
      <c r="B808" s="2"/>
      <c r="C808" s="2"/>
    </row>
    <row r="809" spans="2:3" x14ac:dyDescent="0.3">
      <c r="B809" s="2"/>
      <c r="C809" s="2"/>
    </row>
    <row r="810" spans="2:3" x14ac:dyDescent="0.3">
      <c r="B810" s="2"/>
      <c r="C810" s="2"/>
    </row>
    <row r="811" spans="2:3" x14ac:dyDescent="0.3">
      <c r="B811" s="2"/>
      <c r="C811" s="2"/>
    </row>
    <row r="812" spans="2:3" x14ac:dyDescent="0.3">
      <c r="B812" s="2"/>
      <c r="C812" s="2"/>
    </row>
    <row r="813" spans="2:3" x14ac:dyDescent="0.3">
      <c r="B813" s="2"/>
      <c r="C813" s="2"/>
    </row>
    <row r="814" spans="2:3" x14ac:dyDescent="0.3">
      <c r="B814" s="2"/>
      <c r="C814" s="2"/>
    </row>
    <row r="815" spans="2:3" x14ac:dyDescent="0.3">
      <c r="B815" s="2"/>
      <c r="C815" s="2"/>
    </row>
    <row r="816" spans="2:3" x14ac:dyDescent="0.3">
      <c r="B816" s="2"/>
      <c r="C816" s="2"/>
    </row>
    <row r="817" spans="2:3" x14ac:dyDescent="0.3">
      <c r="B817" s="2"/>
      <c r="C817" s="2"/>
    </row>
    <row r="818" spans="2:3" x14ac:dyDescent="0.3">
      <c r="B818" s="2"/>
      <c r="C818" s="2"/>
    </row>
    <row r="819" spans="2:3" x14ac:dyDescent="0.3">
      <c r="B819" s="2"/>
      <c r="C819" s="2"/>
    </row>
    <row r="820" spans="2:3" x14ac:dyDescent="0.3">
      <c r="B820" s="2"/>
      <c r="C820" s="2"/>
    </row>
    <row r="821" spans="2:3" x14ac:dyDescent="0.3">
      <c r="B821" s="2"/>
      <c r="C821" s="2"/>
    </row>
    <row r="822" spans="2:3" x14ac:dyDescent="0.3">
      <c r="B822" s="2"/>
      <c r="C822" s="2"/>
    </row>
    <row r="823" spans="2:3" x14ac:dyDescent="0.3">
      <c r="B823" s="2"/>
      <c r="C823" s="2"/>
    </row>
    <row r="824" spans="2:3" x14ac:dyDescent="0.3">
      <c r="B824" s="2"/>
      <c r="C824" s="2"/>
    </row>
    <row r="825" spans="2:3" x14ac:dyDescent="0.3">
      <c r="B825" s="2"/>
      <c r="C825" s="2"/>
    </row>
    <row r="826" spans="2:3" x14ac:dyDescent="0.3">
      <c r="B826" s="2"/>
      <c r="C826" s="2"/>
    </row>
    <row r="827" spans="2:3" x14ac:dyDescent="0.3">
      <c r="B827" s="2"/>
      <c r="C827" s="2"/>
    </row>
    <row r="828" spans="2:3" x14ac:dyDescent="0.3">
      <c r="B828" s="2"/>
      <c r="C828" s="2"/>
    </row>
    <row r="829" spans="2:3" x14ac:dyDescent="0.3">
      <c r="B829" s="2"/>
      <c r="C829" s="2"/>
    </row>
    <row r="830" spans="2:3" x14ac:dyDescent="0.3">
      <c r="B830" s="2"/>
      <c r="C830" s="2"/>
    </row>
    <row r="831" spans="2:3" x14ac:dyDescent="0.3">
      <c r="B831" s="2"/>
      <c r="C831" s="2"/>
    </row>
    <row r="832" spans="2:3" x14ac:dyDescent="0.3">
      <c r="B832" s="2"/>
      <c r="C832" s="2"/>
    </row>
    <row r="833" spans="2:3" x14ac:dyDescent="0.3">
      <c r="B833" s="2"/>
      <c r="C833" s="2"/>
    </row>
    <row r="834" spans="2:3" x14ac:dyDescent="0.3">
      <c r="B834" s="2"/>
      <c r="C834" s="2"/>
    </row>
    <row r="835" spans="2:3" x14ac:dyDescent="0.3">
      <c r="B835" s="2"/>
      <c r="C835" s="2"/>
    </row>
    <row r="836" spans="2:3" x14ac:dyDescent="0.3">
      <c r="B836" s="2"/>
      <c r="C836" s="2"/>
    </row>
    <row r="837" spans="2:3" x14ac:dyDescent="0.3">
      <c r="B837" s="2"/>
      <c r="C837" s="2"/>
    </row>
    <row r="838" spans="2:3" x14ac:dyDescent="0.3">
      <c r="B838" s="2"/>
      <c r="C838" s="2"/>
    </row>
    <row r="839" spans="2:3" x14ac:dyDescent="0.3">
      <c r="B839" s="2"/>
      <c r="C839" s="2"/>
    </row>
    <row r="840" spans="2:3" x14ac:dyDescent="0.3">
      <c r="B840" s="2"/>
      <c r="C840" s="2"/>
    </row>
    <row r="841" spans="2:3" x14ac:dyDescent="0.3">
      <c r="B841" s="2"/>
      <c r="C841" s="2"/>
    </row>
    <row r="842" spans="2:3" x14ac:dyDescent="0.3">
      <c r="B842" s="2"/>
      <c r="C842" s="2"/>
    </row>
    <row r="843" spans="2:3" x14ac:dyDescent="0.3">
      <c r="B843" s="2"/>
      <c r="C843" s="2"/>
    </row>
    <row r="844" spans="2:3" x14ac:dyDescent="0.3">
      <c r="B844" s="2"/>
      <c r="C844" s="2"/>
    </row>
    <row r="845" spans="2:3" x14ac:dyDescent="0.3">
      <c r="B845" s="2"/>
      <c r="C845" s="2"/>
    </row>
    <row r="846" spans="2:3" x14ac:dyDescent="0.3">
      <c r="B846" s="2"/>
      <c r="C846" s="2"/>
    </row>
    <row r="847" spans="2:3" x14ac:dyDescent="0.3">
      <c r="B847" s="2"/>
      <c r="C847" s="2"/>
    </row>
    <row r="848" spans="2:3" x14ac:dyDescent="0.3">
      <c r="B848" s="2"/>
      <c r="C848" s="2"/>
    </row>
    <row r="849" spans="2:3" x14ac:dyDescent="0.3">
      <c r="B849" s="2"/>
      <c r="C849" s="2"/>
    </row>
    <row r="850" spans="2:3" x14ac:dyDescent="0.3">
      <c r="B850" s="2"/>
      <c r="C850" s="2"/>
    </row>
    <row r="851" spans="2:3" x14ac:dyDescent="0.3">
      <c r="B851" s="2"/>
      <c r="C851" s="2"/>
    </row>
    <row r="852" spans="2:3" x14ac:dyDescent="0.3">
      <c r="B852" s="2"/>
      <c r="C852" s="2"/>
    </row>
    <row r="853" spans="2:3" x14ac:dyDescent="0.3">
      <c r="B853" s="2"/>
      <c r="C853" s="2"/>
    </row>
    <row r="854" spans="2:3" x14ac:dyDescent="0.3">
      <c r="B854" s="2"/>
      <c r="C854" s="2"/>
    </row>
    <row r="855" spans="2:3" x14ac:dyDescent="0.3">
      <c r="B855" s="2"/>
      <c r="C855" s="2"/>
    </row>
    <row r="856" spans="2:3" x14ac:dyDescent="0.3">
      <c r="B856" s="2"/>
      <c r="C856" s="2"/>
    </row>
    <row r="857" spans="2:3" x14ac:dyDescent="0.3">
      <c r="B857" s="2"/>
      <c r="C857" s="2"/>
    </row>
    <row r="858" spans="2:3" x14ac:dyDescent="0.3">
      <c r="B858" s="2"/>
      <c r="C858" s="2"/>
    </row>
    <row r="859" spans="2:3" x14ac:dyDescent="0.3">
      <c r="B859" s="2"/>
      <c r="C859" s="2"/>
    </row>
    <row r="860" spans="2:3" x14ac:dyDescent="0.3">
      <c r="B860" s="2"/>
      <c r="C860" s="2"/>
    </row>
    <row r="861" spans="2:3" x14ac:dyDescent="0.3">
      <c r="B861" s="2"/>
      <c r="C861" s="2"/>
    </row>
    <row r="862" spans="2:3" x14ac:dyDescent="0.3">
      <c r="B862" s="2"/>
      <c r="C862" s="2"/>
    </row>
    <row r="863" spans="2:3" x14ac:dyDescent="0.3">
      <c r="B863" s="2"/>
      <c r="C863" s="2"/>
    </row>
    <row r="864" spans="2:3" x14ac:dyDescent="0.3">
      <c r="B864" s="2"/>
      <c r="C864" s="2"/>
    </row>
    <row r="865" spans="2:3" x14ac:dyDescent="0.3">
      <c r="B865" s="2"/>
      <c r="C865" s="2"/>
    </row>
    <row r="866" spans="2:3" x14ac:dyDescent="0.3">
      <c r="B866" s="2"/>
      <c r="C866" s="2"/>
    </row>
    <row r="867" spans="2:3" x14ac:dyDescent="0.3">
      <c r="B867" s="2"/>
      <c r="C867" s="2"/>
    </row>
    <row r="868" spans="2:3" x14ac:dyDescent="0.3">
      <c r="B868" s="2"/>
      <c r="C868" s="2"/>
    </row>
    <row r="869" spans="2:3" x14ac:dyDescent="0.3">
      <c r="B869" s="2"/>
      <c r="C869" s="2"/>
    </row>
    <row r="870" spans="2:3" x14ac:dyDescent="0.3">
      <c r="B870" s="2"/>
      <c r="C870" s="2"/>
    </row>
    <row r="871" spans="2:3" x14ac:dyDescent="0.3">
      <c r="B871" s="2"/>
      <c r="C871" s="2"/>
    </row>
    <row r="872" spans="2:3" x14ac:dyDescent="0.3">
      <c r="B872" s="2"/>
      <c r="C872" s="2"/>
    </row>
    <row r="873" spans="2:3" x14ac:dyDescent="0.3">
      <c r="B873" s="2"/>
      <c r="C873" s="2"/>
    </row>
    <row r="874" spans="2:3" x14ac:dyDescent="0.3">
      <c r="B874" s="2"/>
      <c r="C874" s="2"/>
    </row>
    <row r="875" spans="2:3" x14ac:dyDescent="0.3">
      <c r="B875" s="2"/>
      <c r="C875" s="2"/>
    </row>
    <row r="876" spans="2:3" x14ac:dyDescent="0.3">
      <c r="B876" s="2"/>
      <c r="C876" s="2"/>
    </row>
    <row r="877" spans="2:3" x14ac:dyDescent="0.3">
      <c r="B877" s="2"/>
      <c r="C877" s="2"/>
    </row>
    <row r="878" spans="2:3" x14ac:dyDescent="0.3">
      <c r="B878" s="2"/>
      <c r="C878" s="2"/>
    </row>
    <row r="879" spans="2:3" x14ac:dyDescent="0.3">
      <c r="B879" s="2"/>
      <c r="C879" s="2"/>
    </row>
    <row r="880" spans="2:3" x14ac:dyDescent="0.3">
      <c r="B880" s="2"/>
      <c r="C880" s="2"/>
    </row>
    <row r="881" spans="2:3" x14ac:dyDescent="0.3">
      <c r="B881" s="2"/>
      <c r="C881" s="2"/>
    </row>
    <row r="882" spans="2:3" x14ac:dyDescent="0.3">
      <c r="B882" s="2"/>
      <c r="C882" s="2"/>
    </row>
    <row r="883" spans="2:3" x14ac:dyDescent="0.3">
      <c r="B883" s="2"/>
      <c r="C883" s="2"/>
    </row>
    <row r="884" spans="2:3" x14ac:dyDescent="0.3">
      <c r="B884" s="2"/>
      <c r="C884" s="2"/>
    </row>
    <row r="885" spans="2:3" x14ac:dyDescent="0.3">
      <c r="B885" s="2"/>
      <c r="C885" s="2"/>
    </row>
    <row r="886" spans="2:3" x14ac:dyDescent="0.3">
      <c r="B886" s="2"/>
      <c r="C886" s="2"/>
    </row>
    <row r="887" spans="2:3" x14ac:dyDescent="0.3">
      <c r="B887" s="2"/>
      <c r="C887" s="2"/>
    </row>
    <row r="888" spans="2:3" x14ac:dyDescent="0.3">
      <c r="B888" s="2"/>
      <c r="C888" s="2"/>
    </row>
    <row r="889" spans="2:3" x14ac:dyDescent="0.3">
      <c r="B889" s="2"/>
      <c r="C889" s="2"/>
    </row>
    <row r="890" spans="2:3" x14ac:dyDescent="0.3">
      <c r="B890" s="2"/>
      <c r="C890" s="2"/>
    </row>
    <row r="891" spans="2:3" x14ac:dyDescent="0.3">
      <c r="B891" s="2"/>
      <c r="C891" s="2"/>
    </row>
    <row r="892" spans="2:3" x14ac:dyDescent="0.3">
      <c r="B892" s="2"/>
      <c r="C892" s="2"/>
    </row>
    <row r="893" spans="2:3" x14ac:dyDescent="0.3">
      <c r="B893" s="2"/>
      <c r="C893" s="2"/>
    </row>
    <row r="894" spans="2:3" x14ac:dyDescent="0.3">
      <c r="B894" s="2"/>
      <c r="C894" s="2"/>
    </row>
    <row r="895" spans="2:3" x14ac:dyDescent="0.3">
      <c r="B895" s="2"/>
      <c r="C895" s="2"/>
    </row>
    <row r="896" spans="2:3" x14ac:dyDescent="0.3">
      <c r="B896" s="2"/>
      <c r="C896" s="2"/>
    </row>
    <row r="897" spans="2:3" x14ac:dyDescent="0.3">
      <c r="B897" s="2"/>
      <c r="C897" s="2"/>
    </row>
    <row r="898" spans="2:3" x14ac:dyDescent="0.3">
      <c r="B898" s="2"/>
      <c r="C898" s="2"/>
    </row>
    <row r="899" spans="2:3" x14ac:dyDescent="0.3">
      <c r="B899" s="2"/>
      <c r="C899" s="2"/>
    </row>
    <row r="900" spans="2:3" x14ac:dyDescent="0.3">
      <c r="B900" s="2"/>
      <c r="C900" s="2"/>
    </row>
    <row r="901" spans="2:3" x14ac:dyDescent="0.3">
      <c r="B901" s="2"/>
      <c r="C901" s="2"/>
    </row>
    <row r="902" spans="2:3" x14ac:dyDescent="0.3">
      <c r="B902" s="2"/>
      <c r="C902" s="2"/>
    </row>
    <row r="903" spans="2:3" x14ac:dyDescent="0.3">
      <c r="B903" s="2"/>
      <c r="C903" s="2"/>
    </row>
    <row r="904" spans="2:3" x14ac:dyDescent="0.3">
      <c r="B904" s="2"/>
      <c r="C904" s="2"/>
    </row>
    <row r="905" spans="2:3" x14ac:dyDescent="0.3">
      <c r="B905" s="2"/>
      <c r="C905" s="2"/>
    </row>
    <row r="906" spans="2:3" x14ac:dyDescent="0.3">
      <c r="B906" s="2"/>
      <c r="C906" s="2"/>
    </row>
    <row r="907" spans="2:3" x14ac:dyDescent="0.3">
      <c r="B907" s="2"/>
      <c r="C907" s="2"/>
    </row>
    <row r="908" spans="2:3" x14ac:dyDescent="0.3">
      <c r="B908" s="2"/>
      <c r="C908" s="2"/>
    </row>
    <row r="909" spans="2:3" x14ac:dyDescent="0.3">
      <c r="B909" s="2"/>
      <c r="C909" s="2"/>
    </row>
    <row r="910" spans="2:3" x14ac:dyDescent="0.3">
      <c r="B910" s="2"/>
      <c r="C910" s="2"/>
    </row>
    <row r="911" spans="2:3" x14ac:dyDescent="0.3">
      <c r="B911" s="2"/>
      <c r="C911" s="2"/>
    </row>
    <row r="912" spans="2:3" x14ac:dyDescent="0.3">
      <c r="B912" s="2"/>
      <c r="C912" s="2"/>
    </row>
    <row r="913" spans="2:3" x14ac:dyDescent="0.3">
      <c r="B913" s="2"/>
      <c r="C913" s="2"/>
    </row>
    <row r="914" spans="2:3" x14ac:dyDescent="0.3">
      <c r="B914" s="2"/>
      <c r="C914" s="2"/>
    </row>
    <row r="915" spans="2:3" x14ac:dyDescent="0.3">
      <c r="B915" s="2"/>
      <c r="C915" s="2"/>
    </row>
    <row r="916" spans="2:3" x14ac:dyDescent="0.3">
      <c r="B916" s="2"/>
      <c r="C916" s="2"/>
    </row>
    <row r="917" spans="2:3" x14ac:dyDescent="0.3">
      <c r="B917" s="2"/>
      <c r="C917" s="2"/>
    </row>
    <row r="918" spans="2:3" x14ac:dyDescent="0.3">
      <c r="B918" s="2"/>
      <c r="C918" s="2"/>
    </row>
    <row r="919" spans="2:3" x14ac:dyDescent="0.3">
      <c r="B919" s="2"/>
      <c r="C919" s="2"/>
    </row>
    <row r="920" spans="2:3" x14ac:dyDescent="0.3">
      <c r="B920" s="2"/>
      <c r="C920" s="2"/>
    </row>
    <row r="921" spans="2:3" x14ac:dyDescent="0.3">
      <c r="B921" s="2"/>
      <c r="C921" s="2"/>
    </row>
    <row r="922" spans="2:3" x14ac:dyDescent="0.3">
      <c r="B922" s="2"/>
      <c r="C922" s="2"/>
    </row>
    <row r="923" spans="2:3" x14ac:dyDescent="0.3">
      <c r="B923" s="2"/>
      <c r="C923" s="2"/>
    </row>
    <row r="924" spans="2:3" x14ac:dyDescent="0.3">
      <c r="B924" s="2"/>
      <c r="C924" s="2"/>
    </row>
    <row r="925" spans="2:3" x14ac:dyDescent="0.3">
      <c r="B925" s="2"/>
      <c r="C925" s="2"/>
    </row>
    <row r="926" spans="2:3" x14ac:dyDescent="0.3">
      <c r="B926" s="2"/>
      <c r="C926" s="2"/>
    </row>
    <row r="927" spans="2:3" x14ac:dyDescent="0.3">
      <c r="B927" s="2"/>
      <c r="C927" s="2"/>
    </row>
    <row r="928" spans="2:3" x14ac:dyDescent="0.3">
      <c r="B928" s="2"/>
      <c r="C928" s="2"/>
    </row>
    <row r="929" spans="2:3" x14ac:dyDescent="0.3">
      <c r="B929" s="2"/>
      <c r="C929" s="2"/>
    </row>
    <row r="930" spans="2:3" x14ac:dyDescent="0.3">
      <c r="B930" s="2"/>
      <c r="C930" s="2"/>
    </row>
    <row r="931" spans="2:3" x14ac:dyDescent="0.3">
      <c r="B931" s="2"/>
      <c r="C931" s="2"/>
    </row>
    <row r="932" spans="2:3" x14ac:dyDescent="0.3">
      <c r="B932" s="2"/>
      <c r="C932" s="2"/>
    </row>
    <row r="933" spans="2:3" x14ac:dyDescent="0.3">
      <c r="B933" s="2"/>
      <c r="C933" s="2"/>
    </row>
    <row r="934" spans="2:3" x14ac:dyDescent="0.3">
      <c r="B934" s="2"/>
      <c r="C934" s="2"/>
    </row>
    <row r="935" spans="2:3" x14ac:dyDescent="0.3">
      <c r="B935" s="2"/>
      <c r="C935" s="2"/>
    </row>
    <row r="936" spans="2:3" x14ac:dyDescent="0.3">
      <c r="B936" s="2"/>
      <c r="C936" s="2"/>
    </row>
    <row r="937" spans="2:3" x14ac:dyDescent="0.3">
      <c r="B937" s="2"/>
      <c r="C937" s="2"/>
    </row>
    <row r="938" spans="2:3" x14ac:dyDescent="0.3">
      <c r="B938" s="2"/>
      <c r="C938" s="2"/>
    </row>
    <row r="939" spans="2:3" x14ac:dyDescent="0.3">
      <c r="B939" s="2"/>
      <c r="C939" s="2"/>
    </row>
    <row r="940" spans="2:3" x14ac:dyDescent="0.3">
      <c r="B940" s="2"/>
      <c r="C940" s="2"/>
    </row>
    <row r="941" spans="2:3" x14ac:dyDescent="0.3">
      <c r="B941" s="2"/>
      <c r="C941" s="2"/>
    </row>
    <row r="942" spans="2:3" x14ac:dyDescent="0.3">
      <c r="B942" s="2"/>
      <c r="C942" s="2"/>
    </row>
    <row r="943" spans="2:3" x14ac:dyDescent="0.3">
      <c r="B943" s="2"/>
      <c r="C943" s="2"/>
    </row>
    <row r="944" spans="2:3" x14ac:dyDescent="0.3">
      <c r="B944" s="2"/>
      <c r="C944" s="2"/>
    </row>
    <row r="945" spans="2:3" x14ac:dyDescent="0.3">
      <c r="B945" s="2"/>
      <c r="C945" s="2"/>
    </row>
    <row r="946" spans="2:3" x14ac:dyDescent="0.3">
      <c r="B946" s="2"/>
      <c r="C946" s="2"/>
    </row>
    <row r="947" spans="2:3" x14ac:dyDescent="0.3">
      <c r="B947" s="2"/>
      <c r="C947" s="2"/>
    </row>
    <row r="948" spans="2:3" x14ac:dyDescent="0.3">
      <c r="B948" s="2"/>
      <c r="C948" s="2"/>
    </row>
    <row r="949" spans="2:3" x14ac:dyDescent="0.3">
      <c r="B949" s="2"/>
      <c r="C949" s="2"/>
    </row>
    <row r="950" spans="2:3" x14ac:dyDescent="0.3">
      <c r="B950" s="2"/>
      <c r="C950" s="2"/>
    </row>
    <row r="951" spans="2:3" x14ac:dyDescent="0.3">
      <c r="B951" s="2"/>
      <c r="C951" s="2"/>
    </row>
    <row r="952" spans="2:3" x14ac:dyDescent="0.3">
      <c r="B952" s="2"/>
      <c r="C952" s="2"/>
    </row>
    <row r="953" spans="2:3" x14ac:dyDescent="0.3">
      <c r="B953" s="2"/>
      <c r="C953" s="2"/>
    </row>
    <row r="954" spans="2:3" x14ac:dyDescent="0.3">
      <c r="B954" s="2"/>
      <c r="C954" s="2"/>
    </row>
    <row r="955" spans="2:3" x14ac:dyDescent="0.3">
      <c r="B955" s="2"/>
      <c r="C955" s="2"/>
    </row>
    <row r="956" spans="2:3" x14ac:dyDescent="0.3">
      <c r="B956" s="2"/>
      <c r="C956" s="2"/>
    </row>
    <row r="957" spans="2:3" x14ac:dyDescent="0.3">
      <c r="B957" s="2"/>
      <c r="C957" s="2"/>
    </row>
    <row r="958" spans="2:3" x14ac:dyDescent="0.3">
      <c r="B958" s="2"/>
      <c r="C958" s="2"/>
    </row>
    <row r="959" spans="2:3" x14ac:dyDescent="0.3">
      <c r="B959" s="2"/>
      <c r="C959" s="2"/>
    </row>
    <row r="960" spans="2:3" x14ac:dyDescent="0.3">
      <c r="B960" s="2"/>
      <c r="C960" s="2"/>
    </row>
    <row r="961" spans="2:3" x14ac:dyDescent="0.3">
      <c r="B961" s="2"/>
      <c r="C961" s="2"/>
    </row>
    <row r="962" spans="2:3" x14ac:dyDescent="0.3">
      <c r="B962" s="2"/>
      <c r="C962" s="2"/>
    </row>
    <row r="963" spans="2:3" x14ac:dyDescent="0.3">
      <c r="B963" s="2"/>
      <c r="C963" s="2"/>
    </row>
    <row r="964" spans="2:3" x14ac:dyDescent="0.3">
      <c r="B964" s="2"/>
      <c r="C964" s="2"/>
    </row>
    <row r="965" spans="2:3" x14ac:dyDescent="0.3">
      <c r="B965" s="2"/>
      <c r="C965" s="2"/>
    </row>
    <row r="966" spans="2:3" x14ac:dyDescent="0.3">
      <c r="B966" s="2"/>
      <c r="C966" s="2"/>
    </row>
    <row r="967" spans="2:3" x14ac:dyDescent="0.3">
      <c r="B967" s="2"/>
      <c r="C967" s="2"/>
    </row>
    <row r="968" spans="2:3" x14ac:dyDescent="0.3">
      <c r="B968" s="2"/>
      <c r="C968" s="2"/>
    </row>
    <row r="969" spans="2:3" x14ac:dyDescent="0.3">
      <c r="B969" s="2"/>
      <c r="C969" s="2"/>
    </row>
    <row r="970" spans="2:3" x14ac:dyDescent="0.3">
      <c r="B970" s="2"/>
      <c r="C970" s="2"/>
    </row>
    <row r="971" spans="2:3" x14ac:dyDescent="0.3">
      <c r="B971" s="2"/>
      <c r="C971" s="2"/>
    </row>
    <row r="972" spans="2:3" x14ac:dyDescent="0.3">
      <c r="B972" s="2"/>
      <c r="C972" s="2"/>
    </row>
    <row r="973" spans="2:3" x14ac:dyDescent="0.3">
      <c r="B973" s="2"/>
      <c r="C973" s="2"/>
    </row>
    <row r="974" spans="2:3" x14ac:dyDescent="0.3">
      <c r="B974" s="2"/>
      <c r="C974" s="2"/>
    </row>
    <row r="975" spans="2:3" x14ac:dyDescent="0.3">
      <c r="B975" s="2"/>
      <c r="C975" s="2"/>
    </row>
    <row r="976" spans="2:3" x14ac:dyDescent="0.3">
      <c r="B976" s="2"/>
      <c r="C976" s="2"/>
    </row>
    <row r="977" spans="2:3" x14ac:dyDescent="0.3">
      <c r="B977" s="2"/>
      <c r="C977" s="2"/>
    </row>
    <row r="978" spans="2:3" x14ac:dyDescent="0.3">
      <c r="B978" s="2"/>
      <c r="C978" s="2"/>
    </row>
    <row r="979" spans="2:3" x14ac:dyDescent="0.3">
      <c r="B979" s="2"/>
      <c r="C979" s="2"/>
    </row>
    <row r="980" spans="2:3" x14ac:dyDescent="0.3">
      <c r="B980" s="2"/>
      <c r="C980" s="2"/>
    </row>
    <row r="981" spans="2:3" x14ac:dyDescent="0.3">
      <c r="B981" s="2"/>
      <c r="C981" s="2"/>
    </row>
    <row r="982" spans="2:3" x14ac:dyDescent="0.3">
      <c r="B982" s="2"/>
      <c r="C982" s="2"/>
    </row>
    <row r="983" spans="2:3" x14ac:dyDescent="0.3">
      <c r="B983" s="2"/>
      <c r="C983" s="2"/>
    </row>
    <row r="984" spans="2:3" x14ac:dyDescent="0.3">
      <c r="B984" s="2"/>
      <c r="C984" s="2"/>
    </row>
    <row r="985" spans="2:3" x14ac:dyDescent="0.3">
      <c r="B985" s="2"/>
      <c r="C985" s="2"/>
    </row>
    <row r="986" spans="2:3" x14ac:dyDescent="0.3">
      <c r="B986" s="2"/>
      <c r="C986" s="2"/>
    </row>
    <row r="987" spans="2:3" x14ac:dyDescent="0.3">
      <c r="B987" s="2"/>
      <c r="C987" s="2"/>
    </row>
    <row r="988" spans="2:3" x14ac:dyDescent="0.3">
      <c r="B988" s="2"/>
      <c r="C988" s="2"/>
    </row>
    <row r="989" spans="2:3" x14ac:dyDescent="0.3">
      <c r="B989" s="2"/>
      <c r="C989" s="2"/>
    </row>
    <row r="990" spans="2:3" x14ac:dyDescent="0.3">
      <c r="B990" s="2"/>
      <c r="C990" s="2"/>
    </row>
    <row r="991" spans="2:3" x14ac:dyDescent="0.3">
      <c r="B991" s="2"/>
      <c r="C991" s="2"/>
    </row>
    <row r="992" spans="2:3" x14ac:dyDescent="0.3">
      <c r="B992" s="2"/>
      <c r="C992" s="2"/>
    </row>
    <row r="993" spans="2:3" x14ac:dyDescent="0.3">
      <c r="B993" s="2"/>
      <c r="C993" s="2"/>
    </row>
    <row r="994" spans="2:3" x14ac:dyDescent="0.3">
      <c r="B994" s="2"/>
      <c r="C994" s="2"/>
    </row>
    <row r="995" spans="2:3" x14ac:dyDescent="0.3">
      <c r="B995" s="2"/>
      <c r="C995" s="2"/>
    </row>
    <row r="996" spans="2:3" x14ac:dyDescent="0.3">
      <c r="B996" s="2"/>
      <c r="C996" s="2"/>
    </row>
    <row r="997" spans="2:3" x14ac:dyDescent="0.3">
      <c r="B997" s="2"/>
      <c r="C997" s="2"/>
    </row>
    <row r="998" spans="2:3" x14ac:dyDescent="0.3">
      <c r="B998" s="2"/>
      <c r="C998" s="2"/>
    </row>
    <row r="999" spans="2:3" x14ac:dyDescent="0.3">
      <c r="B999" s="2"/>
      <c r="C999" s="2"/>
    </row>
    <row r="1000" spans="2:3" x14ac:dyDescent="0.3">
      <c r="B1000" s="2"/>
      <c r="C1000" s="2"/>
    </row>
    <row r="1001" spans="2:3" x14ac:dyDescent="0.3">
      <c r="B1001" s="2"/>
      <c r="C1001" s="2"/>
    </row>
    <row r="1002" spans="2:3" x14ac:dyDescent="0.3">
      <c r="B1002" s="2"/>
      <c r="C1002" s="2"/>
    </row>
    <row r="1003" spans="2:3" x14ac:dyDescent="0.3">
      <c r="B1003" s="2"/>
      <c r="C1003" s="2"/>
    </row>
    <row r="1004" spans="2:3" x14ac:dyDescent="0.3">
      <c r="B1004" s="2"/>
      <c r="C1004" s="2"/>
    </row>
    <row r="1005" spans="2:3" x14ac:dyDescent="0.3">
      <c r="B1005" s="2"/>
      <c r="C1005" s="2"/>
    </row>
    <row r="1006" spans="2:3" x14ac:dyDescent="0.3">
      <c r="B1006" s="2"/>
      <c r="C1006" s="2"/>
    </row>
    <row r="1007" spans="2:3" x14ac:dyDescent="0.3">
      <c r="B1007" s="2"/>
      <c r="C1007" s="2"/>
    </row>
    <row r="1008" spans="2:3" x14ac:dyDescent="0.3">
      <c r="B1008" s="2"/>
      <c r="C1008" s="2"/>
    </row>
    <row r="1009" spans="2:3" x14ac:dyDescent="0.3">
      <c r="B1009" s="2"/>
      <c r="C1009" s="2"/>
    </row>
    <row r="1010" spans="2:3" x14ac:dyDescent="0.3">
      <c r="B1010" s="2"/>
      <c r="C1010" s="2"/>
    </row>
    <row r="1011" spans="2:3" x14ac:dyDescent="0.3">
      <c r="B1011" s="2"/>
      <c r="C1011" s="2"/>
    </row>
    <row r="1012" spans="2:3" x14ac:dyDescent="0.3">
      <c r="B1012" s="2"/>
      <c r="C1012" s="2"/>
    </row>
    <row r="1013" spans="2:3" x14ac:dyDescent="0.3">
      <c r="B1013" s="2"/>
      <c r="C1013" s="2"/>
    </row>
    <row r="1014" spans="2:3" x14ac:dyDescent="0.3">
      <c r="B1014" s="2"/>
      <c r="C1014" s="2"/>
    </row>
    <row r="1015" spans="2:3" x14ac:dyDescent="0.3">
      <c r="B1015" s="2"/>
      <c r="C1015" s="2"/>
    </row>
    <row r="1016" spans="2:3" x14ac:dyDescent="0.3">
      <c r="B1016" s="2"/>
      <c r="C1016" s="2"/>
    </row>
    <row r="1017" spans="2:3" x14ac:dyDescent="0.3">
      <c r="B1017" s="2"/>
      <c r="C1017" s="2"/>
    </row>
    <row r="1018" spans="2:3" x14ac:dyDescent="0.3">
      <c r="B1018" s="2"/>
      <c r="C1018" s="2"/>
    </row>
    <row r="1019" spans="2:3" x14ac:dyDescent="0.3">
      <c r="B1019" s="2"/>
      <c r="C1019" s="2"/>
    </row>
    <row r="1020" spans="2:3" x14ac:dyDescent="0.3">
      <c r="B1020" s="2"/>
      <c r="C1020" s="2"/>
    </row>
    <row r="1021" spans="2:3" x14ac:dyDescent="0.3">
      <c r="B1021" s="2"/>
      <c r="C1021" s="2"/>
    </row>
    <row r="1022" spans="2:3" x14ac:dyDescent="0.3">
      <c r="B1022" s="2"/>
      <c r="C1022" s="2"/>
    </row>
    <row r="1023" spans="2:3" x14ac:dyDescent="0.3">
      <c r="B1023" s="2"/>
      <c r="C1023" s="2"/>
    </row>
    <row r="1024" spans="2:3" x14ac:dyDescent="0.3">
      <c r="B1024" s="2"/>
      <c r="C1024" s="2"/>
    </row>
    <row r="1025" spans="2:3" x14ac:dyDescent="0.3">
      <c r="B1025" s="2"/>
      <c r="C1025" s="2"/>
    </row>
    <row r="1026" spans="2:3" x14ac:dyDescent="0.3">
      <c r="B1026" s="2"/>
      <c r="C1026" s="2"/>
    </row>
    <row r="1027" spans="2:3" x14ac:dyDescent="0.3">
      <c r="B1027" s="2"/>
      <c r="C1027" s="2"/>
    </row>
    <row r="1028" spans="2:3" x14ac:dyDescent="0.3">
      <c r="B1028" s="2"/>
      <c r="C1028" s="2"/>
    </row>
    <row r="1029" spans="2:3" x14ac:dyDescent="0.3">
      <c r="B1029" s="2"/>
      <c r="C1029" s="2"/>
    </row>
    <row r="1030" spans="2:3" x14ac:dyDescent="0.3">
      <c r="B1030" s="2"/>
      <c r="C1030" s="2"/>
    </row>
    <row r="1031" spans="2:3" x14ac:dyDescent="0.3">
      <c r="B1031" s="2"/>
      <c r="C1031" s="2"/>
    </row>
    <row r="1032" spans="2:3" x14ac:dyDescent="0.3">
      <c r="B1032" s="2"/>
      <c r="C1032" s="2"/>
    </row>
    <row r="1033" spans="2:3" x14ac:dyDescent="0.3">
      <c r="B1033" s="2"/>
      <c r="C1033" s="2"/>
    </row>
    <row r="1034" spans="2:3" x14ac:dyDescent="0.3">
      <c r="B1034" s="2"/>
      <c r="C1034" s="2"/>
    </row>
    <row r="1035" spans="2:3" x14ac:dyDescent="0.3">
      <c r="B1035" s="2"/>
      <c r="C1035" s="2"/>
    </row>
    <row r="1036" spans="2:3" x14ac:dyDescent="0.3">
      <c r="B1036" s="2"/>
      <c r="C1036" s="2"/>
    </row>
    <row r="1037" spans="2:3" x14ac:dyDescent="0.3">
      <c r="B1037" s="2"/>
      <c r="C1037" s="2"/>
    </row>
    <row r="1038" spans="2:3" x14ac:dyDescent="0.3">
      <c r="B1038" s="2"/>
      <c r="C1038" s="2"/>
    </row>
    <row r="1039" spans="2:3" x14ac:dyDescent="0.3">
      <c r="B1039" s="2"/>
      <c r="C1039" s="2"/>
    </row>
    <row r="1040" spans="2:3" x14ac:dyDescent="0.3">
      <c r="B1040" s="2"/>
      <c r="C1040" s="2"/>
    </row>
    <row r="1041" spans="2:3" x14ac:dyDescent="0.3">
      <c r="B1041" s="2"/>
      <c r="C1041" s="2"/>
    </row>
    <row r="1042" spans="2:3" x14ac:dyDescent="0.3">
      <c r="B1042" s="2"/>
      <c r="C1042" s="2"/>
    </row>
    <row r="1043" spans="2:3" x14ac:dyDescent="0.3">
      <c r="B1043" s="2"/>
      <c r="C1043" s="2"/>
    </row>
    <row r="1044" spans="2:3" x14ac:dyDescent="0.3">
      <c r="B1044" s="2"/>
      <c r="C1044" s="2"/>
    </row>
    <row r="1045" spans="2:3" x14ac:dyDescent="0.3">
      <c r="B1045" s="2"/>
      <c r="C1045" s="2"/>
    </row>
    <row r="1046" spans="2:3" x14ac:dyDescent="0.3">
      <c r="B1046" s="2"/>
      <c r="C1046" s="2"/>
    </row>
    <row r="1047" spans="2:3" x14ac:dyDescent="0.3">
      <c r="B1047" s="2"/>
      <c r="C1047" s="2"/>
    </row>
    <row r="1048" spans="2:3" x14ac:dyDescent="0.3">
      <c r="B1048" s="2"/>
      <c r="C1048" s="2"/>
    </row>
    <row r="1049" spans="2:3" x14ac:dyDescent="0.3">
      <c r="B1049" s="2"/>
      <c r="C1049" s="2"/>
    </row>
    <row r="1050" spans="2:3" x14ac:dyDescent="0.3">
      <c r="B1050" s="2"/>
      <c r="C1050" s="2"/>
    </row>
    <row r="1051" spans="2:3" x14ac:dyDescent="0.3">
      <c r="B1051" s="2"/>
      <c r="C1051" s="2"/>
    </row>
    <row r="1052" spans="2:3" x14ac:dyDescent="0.3">
      <c r="B1052" s="2"/>
      <c r="C1052" s="2"/>
    </row>
    <row r="1053" spans="2:3" x14ac:dyDescent="0.3">
      <c r="B1053" s="2"/>
      <c r="C1053" s="2"/>
    </row>
    <row r="1054" spans="2:3" x14ac:dyDescent="0.3">
      <c r="B1054" s="2"/>
      <c r="C1054" s="2"/>
    </row>
    <row r="1055" spans="2:3" x14ac:dyDescent="0.3">
      <c r="B1055" s="2"/>
      <c r="C1055" s="2"/>
    </row>
    <row r="1056" spans="2:3" x14ac:dyDescent="0.3">
      <c r="B1056" s="2"/>
      <c r="C1056" s="2"/>
    </row>
    <row r="1057" spans="2:3" x14ac:dyDescent="0.3">
      <c r="B1057" s="2"/>
      <c r="C1057" s="2"/>
    </row>
    <row r="1058" spans="2:3" x14ac:dyDescent="0.3">
      <c r="B1058" s="2"/>
      <c r="C1058" s="2"/>
    </row>
    <row r="1059" spans="2:3" x14ac:dyDescent="0.3">
      <c r="B1059" s="2"/>
      <c r="C1059" s="2"/>
    </row>
    <row r="1060" spans="2:3" x14ac:dyDescent="0.3">
      <c r="B1060" s="2"/>
      <c r="C1060" s="2"/>
    </row>
  </sheetData>
  <hyperlinks>
    <hyperlink ref="A4:IV4" location="'15.1.1'!A1" display="15.1.1."/>
    <hyperlink ref="A5:IV5" location="'15.1.3'!A1" display="15.1.3."/>
    <hyperlink ref="A6:IV6" location="'15.1.4'!A1" display="15.1.4."/>
    <hyperlink ref="A7:IV7" location="'15.1.5'!A1" display="15.1.5."/>
    <hyperlink ref="A9:IV9" location="'15.2.1'!A1" display="15.2.1."/>
    <hyperlink ref="A10:IV10" location="'15.2.3'!A1" display="15.2.3."/>
    <hyperlink ref="A11:IV11" location="'15.2.4'!A1" display="15.2.4."/>
    <hyperlink ref="A14:IV14" location="'15.2.5'!A1" display="15.2.5."/>
    <hyperlink ref="A13:IV13" location="'15.2.4'!A1" display="15.2.4."/>
    <hyperlink ref="A12:IV12" location="'15.2.4'!A1" display="15.2.4."/>
    <hyperlink ref="C4" location="'15.1.1'!A1" display="Accidents sur le lieu de travail selon l'arrondissement administratif de la victime :  évolution 2012 - 2016"/>
    <hyperlink ref="C5" location="'15.1.2'!A1" display="Accidents sur le lieu de travail selon l'arrondissement administratif de la victime : distribution distribution selon le genre - 2016"/>
    <hyperlink ref="C6" location="'15.1.3'!A1" display="Accidents sur le lieu de travail selon l'arrondissement administratif de la victime : distribution selon la catégorie d'âge - 2016"/>
    <hyperlink ref="C7" location="'15.1.4'!A1" display="Accidents sur le lieu de travail selon l'arrondissement administratif de la victime : distribution selon la durée de l’incapacité temporaire - 2016"/>
    <hyperlink ref="C9" location="'15.2.1'!A1" display="Accidents sur le lieu de travail selon l'arrondissement administratif du lieu de l'accident : évolution 2012-2016"/>
    <hyperlink ref="C10" location="'15.2.2'!A1" display="Accidents sur le lieu de travail selon l'arrondissement administratif du lieu de l'accident : distribution distribution selon le genre - 2016"/>
    <hyperlink ref="C11" location="'15.2.3'!A1" display="Accidents sur le lieu de travail selon l'arrondissement administratif du lieu de l'accident : distribution selon la catégorie d'âge - hommes et femmes - 2016"/>
    <hyperlink ref="C12" location="'15.2.3.1'!A1" display="Accidents sur le lieu de travail selon l'arrondissement administratif du lieu de l'accident : distribution selon la catégorie d'âge - femmes - 2016"/>
    <hyperlink ref="C13" location="'15.2.3.2'!A1" display="Accidents sur le lieu de travail selon l'arrondissement administratif du lieu de l'accident : distribution selon la catégorie d'âge - hommes - 2016"/>
    <hyperlink ref="C14" location="'15.2.4'!A1" display="Accidents sur le lieu de travail selon l'arrondissement administratif du lieu de l'accident : distribution selon la durée de l’incapacité temporaire - 2016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A675"/>
  <sheetViews>
    <sheetView topLeftCell="L45" zoomScaleNormal="100" workbookViewId="0">
      <selection activeCell="C6" sqref="C6:P52"/>
    </sheetView>
  </sheetViews>
  <sheetFormatPr defaultColWidth="8.88671875" defaultRowHeight="14.4" x14ac:dyDescent="0.3"/>
  <cols>
    <col min="1" max="1" width="2.6640625" style="13" customWidth="1"/>
    <col min="2" max="2" width="65.44140625" style="1" customWidth="1"/>
    <col min="3" max="16" width="10.6640625" style="1" customWidth="1"/>
    <col min="17" max="105" width="8.88671875" style="13"/>
    <col min="106" max="16384" width="8.88671875" style="1"/>
  </cols>
  <sheetData>
    <row r="1" spans="2:16" s="13" customFormat="1" ht="15.75" thickBot="1" x14ac:dyDescent="0.3"/>
    <row r="2" spans="2:16" ht="22.2" customHeight="1" thickTop="1" thickBot="1" x14ac:dyDescent="0.35">
      <c r="B2" s="64" t="s">
        <v>158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22.2" customHeight="1" thickTop="1" thickBot="1" x14ac:dyDescent="0.35">
      <c r="B3" s="67" t="s">
        <v>137</v>
      </c>
      <c r="C3" s="98" t="s">
        <v>131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80" t="s">
        <v>58</v>
      </c>
      <c r="P3" s="81"/>
    </row>
    <row r="4" spans="2:16" ht="22.2" customHeight="1" thickTop="1" thickBot="1" x14ac:dyDescent="0.35">
      <c r="B4" s="68"/>
      <c r="C4" s="98" t="s">
        <v>70</v>
      </c>
      <c r="D4" s="100"/>
      <c r="E4" s="98" t="s">
        <v>71</v>
      </c>
      <c r="F4" s="100"/>
      <c r="G4" s="98" t="s">
        <v>72</v>
      </c>
      <c r="H4" s="100"/>
      <c r="I4" s="98" t="s">
        <v>73</v>
      </c>
      <c r="J4" s="100"/>
      <c r="K4" s="98" t="s">
        <v>74</v>
      </c>
      <c r="L4" s="100"/>
      <c r="M4" s="109" t="s">
        <v>75</v>
      </c>
      <c r="N4" s="109"/>
      <c r="O4" s="84"/>
      <c r="P4" s="85"/>
    </row>
    <row r="5" spans="2:16" ht="22.2" customHeight="1" thickTop="1" thickBot="1" x14ac:dyDescent="0.35">
      <c r="B5" s="69"/>
      <c r="C5" s="14" t="s">
        <v>11</v>
      </c>
      <c r="D5" s="15" t="s">
        <v>12</v>
      </c>
      <c r="E5" s="14" t="s">
        <v>11</v>
      </c>
      <c r="F5" s="15" t="s">
        <v>12</v>
      </c>
      <c r="G5" s="14" t="s">
        <v>11</v>
      </c>
      <c r="H5" s="15" t="s">
        <v>12</v>
      </c>
      <c r="I5" s="14" t="s">
        <v>11</v>
      </c>
      <c r="J5" s="15" t="s">
        <v>12</v>
      </c>
      <c r="K5" s="14" t="s">
        <v>11</v>
      </c>
      <c r="L5" s="15" t="s">
        <v>12</v>
      </c>
      <c r="M5" s="14" t="s">
        <v>11</v>
      </c>
      <c r="N5" s="43" t="s">
        <v>12</v>
      </c>
      <c r="O5" s="14" t="s">
        <v>11</v>
      </c>
      <c r="P5" s="15" t="s">
        <v>12</v>
      </c>
    </row>
    <row r="6" spans="2:16" ht="22.2" customHeight="1" thickTop="1" x14ac:dyDescent="0.25">
      <c r="B6" s="44" t="s">
        <v>86</v>
      </c>
      <c r="C6" s="17">
        <v>22</v>
      </c>
      <c r="D6" s="18">
        <v>0.16058394160583941</v>
      </c>
      <c r="E6" s="17">
        <v>596</v>
      </c>
      <c r="F6" s="18">
        <v>0.18243036424854606</v>
      </c>
      <c r="G6" s="17">
        <v>816</v>
      </c>
      <c r="H6" s="18">
        <v>0.15909534022226554</v>
      </c>
      <c r="I6" s="17">
        <v>712</v>
      </c>
      <c r="J6" s="18">
        <v>0.1383061383061383</v>
      </c>
      <c r="K6" s="17">
        <v>544</v>
      </c>
      <c r="L6" s="18">
        <v>0.11108842148254033</v>
      </c>
      <c r="M6" s="17">
        <v>68</v>
      </c>
      <c r="N6" s="30">
        <v>0.11074918566775244</v>
      </c>
      <c r="O6" s="17">
        <v>2758</v>
      </c>
      <c r="P6" s="18">
        <v>0.143705710712797</v>
      </c>
    </row>
    <row r="7" spans="2:16" ht="22.2" customHeight="1" x14ac:dyDescent="0.25">
      <c r="B7" s="44" t="s">
        <v>87</v>
      </c>
      <c r="C7" s="17">
        <v>7</v>
      </c>
      <c r="D7" s="18">
        <v>5.1094890510948905E-2</v>
      </c>
      <c r="E7" s="17">
        <v>325</v>
      </c>
      <c r="F7" s="18">
        <v>9.9479644934190384E-2</v>
      </c>
      <c r="G7" s="17">
        <v>411</v>
      </c>
      <c r="H7" s="18">
        <v>8.0132579450185218E-2</v>
      </c>
      <c r="I7" s="17">
        <v>350</v>
      </c>
      <c r="J7" s="18">
        <v>6.7987567987567984E-2</v>
      </c>
      <c r="K7" s="17">
        <v>327</v>
      </c>
      <c r="L7" s="18">
        <v>6.6775576883806406E-2</v>
      </c>
      <c r="M7" s="17">
        <v>51</v>
      </c>
      <c r="N7" s="30">
        <v>8.3061889250814328E-2</v>
      </c>
      <c r="O7" s="17">
        <v>1471</v>
      </c>
      <c r="P7" s="18">
        <v>7.6646519383076275E-2</v>
      </c>
    </row>
    <row r="8" spans="2:16" ht="22.2" customHeight="1" x14ac:dyDescent="0.25">
      <c r="B8" s="44" t="s">
        <v>88</v>
      </c>
      <c r="C8" s="17">
        <v>2</v>
      </c>
      <c r="D8" s="18">
        <v>1.4598540145985401E-2</v>
      </c>
      <c r="E8" s="17">
        <v>70</v>
      </c>
      <c r="F8" s="18">
        <v>2.1426385062748698E-2</v>
      </c>
      <c r="G8" s="17">
        <v>71</v>
      </c>
      <c r="H8" s="18">
        <v>1.3842854357574576E-2</v>
      </c>
      <c r="I8" s="17">
        <v>97</v>
      </c>
      <c r="J8" s="18">
        <v>1.8842268842268844E-2</v>
      </c>
      <c r="K8" s="17">
        <v>94</v>
      </c>
      <c r="L8" s="18">
        <v>1.9195425770880129E-2</v>
      </c>
      <c r="M8" s="17">
        <v>13</v>
      </c>
      <c r="N8" s="30">
        <v>2.1172638436482084E-2</v>
      </c>
      <c r="O8" s="17">
        <v>347</v>
      </c>
      <c r="P8" s="18">
        <v>1.8080450187578159E-2</v>
      </c>
    </row>
    <row r="9" spans="2:16" ht="22.2" customHeight="1" x14ac:dyDescent="0.25">
      <c r="B9" s="44" t="s">
        <v>89</v>
      </c>
      <c r="C9" s="17">
        <v>0</v>
      </c>
      <c r="D9" s="18">
        <v>0</v>
      </c>
      <c r="E9" s="17">
        <v>56</v>
      </c>
      <c r="F9" s="18">
        <v>1.7141108050198958E-2</v>
      </c>
      <c r="G9" s="17">
        <v>114</v>
      </c>
      <c r="H9" s="18">
        <v>2.2226554883992982E-2</v>
      </c>
      <c r="I9" s="17">
        <v>110</v>
      </c>
      <c r="J9" s="18">
        <v>2.1367521367521368E-2</v>
      </c>
      <c r="K9" s="17">
        <v>112</v>
      </c>
      <c r="L9" s="18">
        <v>2.287114559934654E-2</v>
      </c>
      <c r="M9" s="17">
        <v>11</v>
      </c>
      <c r="N9" s="30">
        <v>1.7915309446254073E-2</v>
      </c>
      <c r="O9" s="17">
        <v>403</v>
      </c>
      <c r="P9" s="18">
        <v>2.0998332638599418E-2</v>
      </c>
    </row>
    <row r="10" spans="2:16" ht="22.2" customHeight="1" x14ac:dyDescent="0.25">
      <c r="B10" s="44" t="s">
        <v>90</v>
      </c>
      <c r="C10" s="17">
        <v>3</v>
      </c>
      <c r="D10" s="18">
        <v>2.1897810218978103E-2</v>
      </c>
      <c r="E10" s="17">
        <v>57</v>
      </c>
      <c r="F10" s="18">
        <v>1.7447199265381085E-2</v>
      </c>
      <c r="G10" s="17">
        <v>99</v>
      </c>
      <c r="H10" s="18">
        <v>1.9302008188730745E-2</v>
      </c>
      <c r="I10" s="17">
        <v>153</v>
      </c>
      <c r="J10" s="18">
        <v>2.972027972027972E-2</v>
      </c>
      <c r="K10" s="17">
        <v>128</v>
      </c>
      <c r="L10" s="18">
        <v>2.61384521135389E-2</v>
      </c>
      <c r="M10" s="17">
        <v>26</v>
      </c>
      <c r="N10" s="30">
        <v>4.2345276872964167E-2</v>
      </c>
      <c r="O10" s="17">
        <v>466</v>
      </c>
      <c r="P10" s="18">
        <v>2.4280950395998334E-2</v>
      </c>
    </row>
    <row r="11" spans="2:16" ht="22.2" customHeight="1" x14ac:dyDescent="0.25">
      <c r="B11" s="44" t="s">
        <v>91</v>
      </c>
      <c r="C11" s="17">
        <v>3</v>
      </c>
      <c r="D11" s="18">
        <v>2.1897810218978103E-2</v>
      </c>
      <c r="E11" s="17">
        <v>20</v>
      </c>
      <c r="F11" s="18">
        <v>6.1218243036424858E-3</v>
      </c>
      <c r="G11" s="17">
        <v>49</v>
      </c>
      <c r="H11" s="18">
        <v>9.5535192045232992E-3</v>
      </c>
      <c r="I11" s="17">
        <v>39</v>
      </c>
      <c r="J11" s="18">
        <v>7.575757575757576E-3</v>
      </c>
      <c r="K11" s="17">
        <v>55</v>
      </c>
      <c r="L11" s="18">
        <v>1.1231366142536246E-2</v>
      </c>
      <c r="M11" s="17">
        <v>4</v>
      </c>
      <c r="N11" s="30">
        <v>6.5146579804560263E-3</v>
      </c>
      <c r="O11" s="17">
        <v>170</v>
      </c>
      <c r="P11" s="18">
        <v>8.857857440600251E-3</v>
      </c>
    </row>
    <row r="12" spans="2:16" ht="22.2" customHeight="1" x14ac:dyDescent="0.25">
      <c r="B12" s="44" t="s">
        <v>92</v>
      </c>
      <c r="C12" s="17">
        <v>1</v>
      </c>
      <c r="D12" s="18">
        <v>7.2992700729927005E-3</v>
      </c>
      <c r="E12" s="17">
        <v>18</v>
      </c>
      <c r="F12" s="18">
        <v>5.5096418732782371E-3</v>
      </c>
      <c r="G12" s="17">
        <v>34</v>
      </c>
      <c r="H12" s="18">
        <v>6.6289725092610642E-3</v>
      </c>
      <c r="I12" s="17">
        <v>35</v>
      </c>
      <c r="J12" s="18">
        <v>6.798756798756799E-3</v>
      </c>
      <c r="K12" s="17">
        <v>36</v>
      </c>
      <c r="L12" s="18">
        <v>7.3514396569328158E-3</v>
      </c>
      <c r="M12" s="17">
        <v>8</v>
      </c>
      <c r="N12" s="30">
        <v>1.3029315960912053E-2</v>
      </c>
      <c r="O12" s="17">
        <v>132</v>
      </c>
      <c r="P12" s="18">
        <v>6.8778657774072527E-3</v>
      </c>
    </row>
    <row r="13" spans="2:16" ht="22.2" customHeight="1" x14ac:dyDescent="0.25">
      <c r="B13" s="44" t="s">
        <v>93</v>
      </c>
      <c r="C13" s="17">
        <v>4</v>
      </c>
      <c r="D13" s="18">
        <v>2.9197080291970802E-2</v>
      </c>
      <c r="E13" s="17">
        <v>43</v>
      </c>
      <c r="F13" s="18">
        <v>1.3161922252831344E-2</v>
      </c>
      <c r="G13" s="17">
        <v>59</v>
      </c>
      <c r="H13" s="18">
        <v>1.1503217001364788E-2</v>
      </c>
      <c r="I13" s="17">
        <v>91</v>
      </c>
      <c r="J13" s="18">
        <v>1.7676767676767676E-2</v>
      </c>
      <c r="K13" s="17">
        <v>79</v>
      </c>
      <c r="L13" s="18">
        <v>1.613232591382479E-2</v>
      </c>
      <c r="M13" s="17">
        <v>3</v>
      </c>
      <c r="N13" s="30">
        <v>4.8859934853420191E-3</v>
      </c>
      <c r="O13" s="17">
        <v>279</v>
      </c>
      <c r="P13" s="18">
        <v>1.4537307211338057E-2</v>
      </c>
    </row>
    <row r="14" spans="2:16" ht="22.2" customHeight="1" x14ac:dyDescent="0.25">
      <c r="B14" s="44" t="s">
        <v>94</v>
      </c>
      <c r="C14" s="17">
        <v>0</v>
      </c>
      <c r="D14" s="18">
        <v>0</v>
      </c>
      <c r="E14" s="17">
        <v>24</v>
      </c>
      <c r="F14" s="18">
        <v>7.3461891643709825E-3</v>
      </c>
      <c r="G14" s="17">
        <v>30</v>
      </c>
      <c r="H14" s="18">
        <v>5.8490933905244683E-3</v>
      </c>
      <c r="I14" s="17">
        <v>28</v>
      </c>
      <c r="J14" s="18">
        <v>5.439005439005439E-3</v>
      </c>
      <c r="K14" s="17">
        <v>45</v>
      </c>
      <c r="L14" s="18">
        <v>9.1892995711660205E-3</v>
      </c>
      <c r="M14" s="17">
        <v>4</v>
      </c>
      <c r="N14" s="30">
        <v>6.5146579804560263E-3</v>
      </c>
      <c r="O14" s="17">
        <v>131</v>
      </c>
      <c r="P14" s="18">
        <v>6.825760733639016E-3</v>
      </c>
    </row>
    <row r="15" spans="2:16" ht="22.2" customHeight="1" x14ac:dyDescent="0.25">
      <c r="B15" s="44" t="s">
        <v>95</v>
      </c>
      <c r="C15" s="17">
        <v>0</v>
      </c>
      <c r="D15" s="18">
        <v>0</v>
      </c>
      <c r="E15" s="17">
        <v>11</v>
      </c>
      <c r="F15" s="18">
        <v>3.3670033670033669E-3</v>
      </c>
      <c r="G15" s="17">
        <v>15</v>
      </c>
      <c r="H15" s="18">
        <v>2.9245466952622342E-3</v>
      </c>
      <c r="I15" s="17">
        <v>13</v>
      </c>
      <c r="J15" s="18">
        <v>2.5252525252525255E-3</v>
      </c>
      <c r="K15" s="17">
        <v>13</v>
      </c>
      <c r="L15" s="18">
        <v>2.6546865427812946E-3</v>
      </c>
      <c r="M15" s="17">
        <v>0</v>
      </c>
      <c r="N15" s="30">
        <v>0</v>
      </c>
      <c r="O15" s="17">
        <v>52</v>
      </c>
      <c r="P15" s="18">
        <v>2.7094622759483117E-3</v>
      </c>
    </row>
    <row r="16" spans="2:16" ht="22.2" customHeight="1" x14ac:dyDescent="0.25">
      <c r="B16" s="44" t="s">
        <v>96</v>
      </c>
      <c r="C16" s="17">
        <v>4</v>
      </c>
      <c r="D16" s="18">
        <v>2.9197080291970802E-2</v>
      </c>
      <c r="E16" s="17">
        <v>170</v>
      </c>
      <c r="F16" s="18">
        <v>5.2035506580961129E-2</v>
      </c>
      <c r="G16" s="17">
        <v>233</v>
      </c>
      <c r="H16" s="18">
        <v>4.5427958666406705E-2</v>
      </c>
      <c r="I16" s="17">
        <v>210</v>
      </c>
      <c r="J16" s="18">
        <v>4.0792540792540792E-2</v>
      </c>
      <c r="K16" s="17">
        <v>243</v>
      </c>
      <c r="L16" s="18">
        <v>4.9622217684296512E-2</v>
      </c>
      <c r="M16" s="17">
        <v>29</v>
      </c>
      <c r="N16" s="30">
        <v>4.7231270358306189E-2</v>
      </c>
      <c r="O16" s="17">
        <v>889</v>
      </c>
      <c r="P16" s="18">
        <v>4.6321383909962481E-2</v>
      </c>
    </row>
    <row r="17" spans="2:16" ht="22.2" customHeight="1" x14ac:dyDescent="0.25">
      <c r="B17" s="44" t="s">
        <v>97</v>
      </c>
      <c r="C17" s="17">
        <v>1</v>
      </c>
      <c r="D17" s="18">
        <v>7.2992700729927005E-3</v>
      </c>
      <c r="E17" s="17">
        <v>8</v>
      </c>
      <c r="F17" s="18">
        <v>2.4487297214569942E-3</v>
      </c>
      <c r="G17" s="17">
        <v>27</v>
      </c>
      <c r="H17" s="18">
        <v>5.2641840514720218E-3</v>
      </c>
      <c r="I17" s="17">
        <v>20</v>
      </c>
      <c r="J17" s="18">
        <v>3.885003885003885E-3</v>
      </c>
      <c r="K17" s="17">
        <v>27</v>
      </c>
      <c r="L17" s="18">
        <v>5.5135797426996121E-3</v>
      </c>
      <c r="M17" s="17">
        <v>2</v>
      </c>
      <c r="N17" s="30">
        <v>3.2573289902280132E-3</v>
      </c>
      <c r="O17" s="17">
        <v>85</v>
      </c>
      <c r="P17" s="18">
        <v>4.4289287203001255E-3</v>
      </c>
    </row>
    <row r="18" spans="2:16" ht="22.2" customHeight="1" x14ac:dyDescent="0.25">
      <c r="B18" s="44" t="s">
        <v>98</v>
      </c>
      <c r="C18" s="17">
        <v>3</v>
      </c>
      <c r="D18" s="18">
        <v>2.1897810218978103E-2</v>
      </c>
      <c r="E18" s="17">
        <v>39</v>
      </c>
      <c r="F18" s="18">
        <v>1.1937557392102846E-2</v>
      </c>
      <c r="G18" s="17">
        <v>70</v>
      </c>
      <c r="H18" s="18">
        <v>1.3647884577890427E-2</v>
      </c>
      <c r="I18" s="17">
        <v>53</v>
      </c>
      <c r="J18" s="18">
        <v>1.0295260295260296E-2</v>
      </c>
      <c r="K18" s="17">
        <v>55</v>
      </c>
      <c r="L18" s="18">
        <v>1.1231366142536246E-2</v>
      </c>
      <c r="M18" s="17">
        <v>6</v>
      </c>
      <c r="N18" s="30">
        <v>9.7719869706840382E-3</v>
      </c>
      <c r="O18" s="17">
        <v>226</v>
      </c>
      <c r="P18" s="18">
        <v>1.177573989162151E-2</v>
      </c>
    </row>
    <row r="19" spans="2:16" ht="22.2" customHeight="1" x14ac:dyDescent="0.25">
      <c r="B19" s="44" t="s">
        <v>99</v>
      </c>
      <c r="C19" s="17">
        <v>4</v>
      </c>
      <c r="D19" s="18">
        <v>2.9197080291970802E-2</v>
      </c>
      <c r="E19" s="17">
        <v>80</v>
      </c>
      <c r="F19" s="18">
        <v>2.4487297214569943E-2</v>
      </c>
      <c r="G19" s="17">
        <v>139</v>
      </c>
      <c r="H19" s="18">
        <v>2.7100799376096704E-2</v>
      </c>
      <c r="I19" s="17">
        <v>146</v>
      </c>
      <c r="J19" s="18">
        <v>2.836052836052836E-2</v>
      </c>
      <c r="K19" s="17">
        <v>137</v>
      </c>
      <c r="L19" s="18">
        <v>2.7976312027772104E-2</v>
      </c>
      <c r="M19" s="17">
        <v>14</v>
      </c>
      <c r="N19" s="30">
        <v>2.2801302931596091E-2</v>
      </c>
      <c r="O19" s="17">
        <v>520</v>
      </c>
      <c r="P19" s="18">
        <v>2.7094622759483118E-2</v>
      </c>
    </row>
    <row r="20" spans="2:16" ht="22.2" customHeight="1" x14ac:dyDescent="0.25">
      <c r="B20" s="44" t="s">
        <v>100</v>
      </c>
      <c r="C20" s="17">
        <v>1</v>
      </c>
      <c r="D20" s="18">
        <v>7.2992700729927005E-3</v>
      </c>
      <c r="E20" s="17">
        <v>76</v>
      </c>
      <c r="F20" s="18">
        <v>2.3262932353841446E-2</v>
      </c>
      <c r="G20" s="17">
        <v>114</v>
      </c>
      <c r="H20" s="18">
        <v>2.2226554883992982E-2</v>
      </c>
      <c r="I20" s="17">
        <v>129</v>
      </c>
      <c r="J20" s="18">
        <v>2.505827505827506E-2</v>
      </c>
      <c r="K20" s="17">
        <v>118</v>
      </c>
      <c r="L20" s="18">
        <v>2.4096385542168676E-2</v>
      </c>
      <c r="M20" s="17">
        <v>12</v>
      </c>
      <c r="N20" s="30">
        <v>1.9543973941368076E-2</v>
      </c>
      <c r="O20" s="17">
        <v>450</v>
      </c>
      <c r="P20" s="18">
        <v>2.3447269695706544E-2</v>
      </c>
    </row>
    <row r="21" spans="2:16" ht="22.2" customHeight="1" x14ac:dyDescent="0.3">
      <c r="B21" s="44" t="s">
        <v>101</v>
      </c>
      <c r="C21" s="17">
        <v>6</v>
      </c>
      <c r="D21" s="18">
        <v>4.3795620437956206E-2</v>
      </c>
      <c r="E21" s="17">
        <v>84</v>
      </c>
      <c r="F21" s="18">
        <v>2.5711662075298437E-2</v>
      </c>
      <c r="G21" s="17">
        <v>110</v>
      </c>
      <c r="H21" s="18">
        <v>2.1446675765256384E-2</v>
      </c>
      <c r="I21" s="17">
        <v>102</v>
      </c>
      <c r="J21" s="18">
        <v>1.9813519813519812E-2</v>
      </c>
      <c r="K21" s="17">
        <v>122</v>
      </c>
      <c r="L21" s="18">
        <v>2.4913212170716764E-2</v>
      </c>
      <c r="M21" s="17">
        <v>17</v>
      </c>
      <c r="N21" s="30">
        <v>2.7687296416938109E-2</v>
      </c>
      <c r="O21" s="17">
        <v>441</v>
      </c>
      <c r="P21" s="18">
        <v>2.2978324301792412E-2</v>
      </c>
    </row>
    <row r="22" spans="2:16" ht="22.2" customHeight="1" x14ac:dyDescent="0.3">
      <c r="B22" s="44" t="s">
        <v>102</v>
      </c>
      <c r="C22" s="17">
        <v>1</v>
      </c>
      <c r="D22" s="18">
        <v>7.2992700729927005E-3</v>
      </c>
      <c r="E22" s="17">
        <v>6</v>
      </c>
      <c r="F22" s="18">
        <v>1.8365472910927456E-3</v>
      </c>
      <c r="G22" s="17">
        <v>17</v>
      </c>
      <c r="H22" s="18">
        <v>3.3144862546305321E-3</v>
      </c>
      <c r="I22" s="17">
        <v>1</v>
      </c>
      <c r="J22" s="18">
        <v>1.9425019425019425E-4</v>
      </c>
      <c r="K22" s="17">
        <v>11</v>
      </c>
      <c r="L22" s="18">
        <v>2.2462732285072492E-3</v>
      </c>
      <c r="M22" s="17">
        <v>1</v>
      </c>
      <c r="N22" s="30">
        <v>1.6286644951140066E-3</v>
      </c>
      <c r="O22" s="17">
        <v>37</v>
      </c>
      <c r="P22" s="18">
        <v>1.9278866194247604E-3</v>
      </c>
    </row>
    <row r="23" spans="2:16" ht="22.2" customHeight="1" x14ac:dyDescent="0.3">
      <c r="B23" s="44" t="s">
        <v>103</v>
      </c>
      <c r="C23" s="17">
        <v>1</v>
      </c>
      <c r="D23" s="18">
        <v>7.2992700729927005E-3</v>
      </c>
      <c r="E23" s="17">
        <v>16</v>
      </c>
      <c r="F23" s="18">
        <v>4.8974594429139883E-3</v>
      </c>
      <c r="G23" s="17">
        <v>24</v>
      </c>
      <c r="H23" s="18">
        <v>4.6792747124195753E-3</v>
      </c>
      <c r="I23" s="17">
        <v>21</v>
      </c>
      <c r="J23" s="18">
        <v>4.079254079254079E-3</v>
      </c>
      <c r="K23" s="17">
        <v>18</v>
      </c>
      <c r="L23" s="18">
        <v>3.6757198284664079E-3</v>
      </c>
      <c r="M23" s="17">
        <v>1</v>
      </c>
      <c r="N23" s="30">
        <v>1.6286644951140066E-3</v>
      </c>
      <c r="O23" s="17">
        <v>81</v>
      </c>
      <c r="P23" s="18">
        <v>4.2205085452271781E-3</v>
      </c>
    </row>
    <row r="24" spans="2:16" ht="22.2" customHeight="1" x14ac:dyDescent="0.3">
      <c r="B24" s="44" t="s">
        <v>104</v>
      </c>
      <c r="C24" s="17">
        <v>3</v>
      </c>
      <c r="D24" s="18">
        <v>2.1897810218978103E-2</v>
      </c>
      <c r="E24" s="17">
        <v>58</v>
      </c>
      <c r="F24" s="18">
        <v>1.7753290480563209E-2</v>
      </c>
      <c r="G24" s="17">
        <v>62</v>
      </c>
      <c r="H24" s="18">
        <v>1.2088126340417235E-2</v>
      </c>
      <c r="I24" s="17">
        <v>77</v>
      </c>
      <c r="J24" s="18">
        <v>1.4957264957264958E-2</v>
      </c>
      <c r="K24" s="17">
        <v>78</v>
      </c>
      <c r="L24" s="18">
        <v>1.5928119256687769E-2</v>
      </c>
      <c r="M24" s="17">
        <v>10</v>
      </c>
      <c r="N24" s="30">
        <v>1.6286644951140065E-2</v>
      </c>
      <c r="O24" s="17">
        <v>288</v>
      </c>
      <c r="P24" s="18">
        <v>1.5006252605252188E-2</v>
      </c>
    </row>
    <row r="25" spans="2:16" ht="22.2" customHeight="1" x14ac:dyDescent="0.3">
      <c r="B25" s="44" t="s">
        <v>105</v>
      </c>
      <c r="C25" s="17">
        <v>7</v>
      </c>
      <c r="D25" s="18">
        <v>5.1094890510948905E-2</v>
      </c>
      <c r="E25" s="17">
        <v>63</v>
      </c>
      <c r="F25" s="18">
        <v>1.928374655647383E-2</v>
      </c>
      <c r="G25" s="17">
        <v>54</v>
      </c>
      <c r="H25" s="18">
        <v>1.0528368102944044E-2</v>
      </c>
      <c r="I25" s="17">
        <v>53</v>
      </c>
      <c r="J25" s="18">
        <v>1.0295260295260296E-2</v>
      </c>
      <c r="K25" s="17">
        <v>66</v>
      </c>
      <c r="L25" s="18">
        <v>1.3477639371043496E-2</v>
      </c>
      <c r="M25" s="17">
        <v>6</v>
      </c>
      <c r="N25" s="30">
        <v>9.7719869706840382E-3</v>
      </c>
      <c r="O25" s="17">
        <v>249</v>
      </c>
      <c r="P25" s="18">
        <v>1.2974155898290955E-2</v>
      </c>
    </row>
    <row r="26" spans="2:16" ht="22.2" customHeight="1" x14ac:dyDescent="0.3">
      <c r="B26" s="44" t="s">
        <v>106</v>
      </c>
      <c r="C26" s="17">
        <v>0</v>
      </c>
      <c r="D26" s="18">
        <v>0</v>
      </c>
      <c r="E26" s="17">
        <v>28</v>
      </c>
      <c r="F26" s="18">
        <v>8.5705540250994791E-3</v>
      </c>
      <c r="G26" s="17">
        <v>26</v>
      </c>
      <c r="H26" s="18">
        <v>5.0692142717878733E-3</v>
      </c>
      <c r="I26" s="17">
        <v>35</v>
      </c>
      <c r="J26" s="18">
        <v>6.798756798756799E-3</v>
      </c>
      <c r="K26" s="17">
        <v>27</v>
      </c>
      <c r="L26" s="18">
        <v>5.5135797426996121E-3</v>
      </c>
      <c r="M26" s="17">
        <v>5</v>
      </c>
      <c r="N26" s="30">
        <v>8.1433224755700327E-3</v>
      </c>
      <c r="O26" s="17">
        <v>121</v>
      </c>
      <c r="P26" s="18">
        <v>6.3047102959566488E-3</v>
      </c>
    </row>
    <row r="27" spans="2:16" ht="22.2" customHeight="1" x14ac:dyDescent="0.3">
      <c r="B27" s="44" t="s">
        <v>107</v>
      </c>
      <c r="C27" s="17">
        <v>1</v>
      </c>
      <c r="D27" s="18">
        <v>7.2992700729927005E-3</v>
      </c>
      <c r="E27" s="17">
        <v>6</v>
      </c>
      <c r="F27" s="18">
        <v>1.8365472910927456E-3</v>
      </c>
      <c r="G27" s="17">
        <v>9</v>
      </c>
      <c r="H27" s="18">
        <v>1.7547280171573405E-3</v>
      </c>
      <c r="I27" s="17">
        <v>18</v>
      </c>
      <c r="J27" s="18">
        <v>3.4965034965034965E-3</v>
      </c>
      <c r="K27" s="17">
        <v>8</v>
      </c>
      <c r="L27" s="18">
        <v>1.6336532570961813E-3</v>
      </c>
      <c r="M27" s="17">
        <v>3</v>
      </c>
      <c r="N27" s="30">
        <v>4.8859934853420191E-3</v>
      </c>
      <c r="O27" s="17">
        <v>45</v>
      </c>
      <c r="P27" s="18">
        <v>2.3447269695706543E-3</v>
      </c>
    </row>
    <row r="28" spans="2:16" ht="22.2" customHeight="1" x14ac:dyDescent="0.3">
      <c r="B28" s="44" t="s">
        <v>108</v>
      </c>
      <c r="C28" s="17">
        <v>1</v>
      </c>
      <c r="D28" s="18">
        <v>7.2992700729927005E-3</v>
      </c>
      <c r="E28" s="17">
        <v>19</v>
      </c>
      <c r="F28" s="18">
        <v>5.8157330884603614E-3</v>
      </c>
      <c r="G28" s="17">
        <v>25</v>
      </c>
      <c r="H28" s="18">
        <v>4.8742444921037239E-3</v>
      </c>
      <c r="I28" s="17">
        <v>25</v>
      </c>
      <c r="J28" s="18">
        <v>4.856254856254856E-3</v>
      </c>
      <c r="K28" s="17">
        <v>39</v>
      </c>
      <c r="L28" s="18">
        <v>7.9640596283438846E-3</v>
      </c>
      <c r="M28" s="17">
        <v>5</v>
      </c>
      <c r="N28" s="30">
        <v>8.1433224755700327E-3</v>
      </c>
      <c r="O28" s="17">
        <v>114</v>
      </c>
      <c r="P28" s="18">
        <v>5.9399749895789914E-3</v>
      </c>
    </row>
    <row r="29" spans="2:16" ht="22.2" customHeight="1" x14ac:dyDescent="0.3">
      <c r="B29" s="44" t="s">
        <v>109</v>
      </c>
      <c r="C29" s="17">
        <v>2</v>
      </c>
      <c r="D29" s="18">
        <v>1.4598540145985401E-2</v>
      </c>
      <c r="E29" s="17">
        <v>69</v>
      </c>
      <c r="F29" s="18">
        <v>2.1120293847566574E-2</v>
      </c>
      <c r="G29" s="17">
        <v>141</v>
      </c>
      <c r="H29" s="18">
        <v>2.7490738935465001E-2</v>
      </c>
      <c r="I29" s="17">
        <v>102</v>
      </c>
      <c r="J29" s="18">
        <v>1.9813519813519812E-2</v>
      </c>
      <c r="K29" s="17">
        <v>91</v>
      </c>
      <c r="L29" s="18">
        <v>1.8582805799469061E-2</v>
      </c>
      <c r="M29" s="17">
        <v>6</v>
      </c>
      <c r="N29" s="30">
        <v>9.7719869706840382E-3</v>
      </c>
      <c r="O29" s="17">
        <v>411</v>
      </c>
      <c r="P29" s="18">
        <v>2.1415172988745311E-2</v>
      </c>
    </row>
    <row r="30" spans="2:16" ht="22.2" customHeight="1" x14ac:dyDescent="0.3">
      <c r="B30" s="44" t="s">
        <v>110</v>
      </c>
      <c r="C30" s="17">
        <v>2</v>
      </c>
      <c r="D30" s="18">
        <v>1.4598540145985401E-2</v>
      </c>
      <c r="E30" s="17">
        <v>22</v>
      </c>
      <c r="F30" s="18">
        <v>6.7340067340067337E-3</v>
      </c>
      <c r="G30" s="17">
        <v>40</v>
      </c>
      <c r="H30" s="18">
        <v>7.798791187365958E-3</v>
      </c>
      <c r="I30" s="17">
        <v>37</v>
      </c>
      <c r="J30" s="18">
        <v>7.187257187257187E-3</v>
      </c>
      <c r="K30" s="17">
        <v>31</v>
      </c>
      <c r="L30" s="18">
        <v>6.3304063712477029E-3</v>
      </c>
      <c r="M30" s="17">
        <v>1</v>
      </c>
      <c r="N30" s="30">
        <v>1.6286644951140066E-3</v>
      </c>
      <c r="O30" s="17">
        <v>133</v>
      </c>
      <c r="P30" s="18">
        <v>6.9299708211754902E-3</v>
      </c>
    </row>
    <row r="31" spans="2:16" ht="22.2" customHeight="1" x14ac:dyDescent="0.3">
      <c r="B31" s="44" t="s">
        <v>111</v>
      </c>
      <c r="C31" s="17">
        <v>6</v>
      </c>
      <c r="D31" s="18">
        <v>4.3795620437956206E-2</v>
      </c>
      <c r="E31" s="17">
        <v>138</v>
      </c>
      <c r="F31" s="18">
        <v>4.2240587695133149E-2</v>
      </c>
      <c r="G31" s="17">
        <v>283</v>
      </c>
      <c r="H31" s="18">
        <v>5.5176447650614156E-2</v>
      </c>
      <c r="I31" s="17">
        <v>244</v>
      </c>
      <c r="J31" s="18">
        <v>4.73970473970474E-2</v>
      </c>
      <c r="K31" s="17">
        <v>241</v>
      </c>
      <c r="L31" s="18">
        <v>4.9213804370022464E-2</v>
      </c>
      <c r="M31" s="17">
        <v>23</v>
      </c>
      <c r="N31" s="30">
        <v>3.7459283387622153E-2</v>
      </c>
      <c r="O31" s="17">
        <v>935</v>
      </c>
      <c r="P31" s="18">
        <v>4.8718215923301375E-2</v>
      </c>
    </row>
    <row r="32" spans="2:16" ht="22.2" customHeight="1" x14ac:dyDescent="0.3">
      <c r="B32" s="44" t="s">
        <v>112</v>
      </c>
      <c r="C32" s="17">
        <v>7</v>
      </c>
      <c r="D32" s="18">
        <v>5.1094890510948905E-2</v>
      </c>
      <c r="E32" s="17">
        <v>122</v>
      </c>
      <c r="F32" s="18">
        <v>3.7343128252219158E-2</v>
      </c>
      <c r="G32" s="17">
        <v>166</v>
      </c>
      <c r="H32" s="18">
        <v>3.2364983427568723E-2</v>
      </c>
      <c r="I32" s="17">
        <v>166</v>
      </c>
      <c r="J32" s="18">
        <v>3.2245532245532248E-2</v>
      </c>
      <c r="K32" s="17">
        <v>127</v>
      </c>
      <c r="L32" s="18">
        <v>2.593424545640188E-2</v>
      </c>
      <c r="M32" s="17">
        <v>9</v>
      </c>
      <c r="N32" s="30">
        <v>1.4657980456026058E-2</v>
      </c>
      <c r="O32" s="17">
        <v>597</v>
      </c>
      <c r="P32" s="18">
        <v>3.1106711129637348E-2</v>
      </c>
    </row>
    <row r="33" spans="2:16" ht="22.2" customHeight="1" x14ac:dyDescent="0.3">
      <c r="B33" s="44" t="s">
        <v>164</v>
      </c>
      <c r="C33" s="17">
        <v>1</v>
      </c>
      <c r="D33" s="18">
        <v>7.2992700729927005E-3</v>
      </c>
      <c r="E33" s="17">
        <v>22</v>
      </c>
      <c r="F33" s="18">
        <v>6.7340067340067337E-3</v>
      </c>
      <c r="G33" s="17">
        <v>24</v>
      </c>
      <c r="H33" s="18">
        <v>4.6792747124195753E-3</v>
      </c>
      <c r="I33" s="17">
        <v>36</v>
      </c>
      <c r="J33" s="18">
        <v>6.993006993006993E-3</v>
      </c>
      <c r="K33" s="17">
        <v>21</v>
      </c>
      <c r="L33" s="18">
        <v>4.2883397998774763E-3</v>
      </c>
      <c r="M33" s="17">
        <v>4</v>
      </c>
      <c r="N33" s="30">
        <v>6.5146579804560263E-3</v>
      </c>
      <c r="O33" s="17">
        <v>108</v>
      </c>
      <c r="P33" s="18">
        <v>5.6273447269695707E-3</v>
      </c>
    </row>
    <row r="34" spans="2:16" ht="22.2" customHeight="1" x14ac:dyDescent="0.3">
      <c r="B34" s="44" t="s">
        <v>114</v>
      </c>
      <c r="C34" s="17">
        <v>1</v>
      </c>
      <c r="D34" s="18">
        <v>7.2992700729927005E-3</v>
      </c>
      <c r="E34" s="17">
        <v>17</v>
      </c>
      <c r="F34" s="18">
        <v>5.2035506580961127E-3</v>
      </c>
      <c r="G34" s="17">
        <v>19</v>
      </c>
      <c r="H34" s="18">
        <v>3.7044258139988301E-3</v>
      </c>
      <c r="I34" s="17">
        <v>27</v>
      </c>
      <c r="J34" s="18">
        <v>5.244755244755245E-3</v>
      </c>
      <c r="K34" s="17">
        <v>27</v>
      </c>
      <c r="L34" s="18">
        <v>5.5135797426996121E-3</v>
      </c>
      <c r="M34" s="17">
        <v>1</v>
      </c>
      <c r="N34" s="30">
        <v>1.6286644951140066E-3</v>
      </c>
      <c r="O34" s="17">
        <v>92</v>
      </c>
      <c r="P34" s="18">
        <v>4.7936640266777828E-3</v>
      </c>
    </row>
    <row r="35" spans="2:16" ht="22.2" customHeight="1" x14ac:dyDescent="0.3">
      <c r="B35" s="44" t="s">
        <v>115</v>
      </c>
      <c r="C35" s="17">
        <v>1</v>
      </c>
      <c r="D35" s="18">
        <v>7.2992700729927005E-3</v>
      </c>
      <c r="E35" s="17">
        <v>35</v>
      </c>
      <c r="F35" s="18">
        <v>1.0713192531374349E-2</v>
      </c>
      <c r="G35" s="17">
        <v>44</v>
      </c>
      <c r="H35" s="18">
        <v>8.5786703061025548E-3</v>
      </c>
      <c r="I35" s="17">
        <v>38</v>
      </c>
      <c r="J35" s="18">
        <v>7.3815073815073819E-3</v>
      </c>
      <c r="K35" s="17">
        <v>58</v>
      </c>
      <c r="L35" s="18">
        <v>1.1843986113947314E-2</v>
      </c>
      <c r="M35" s="17">
        <v>3</v>
      </c>
      <c r="N35" s="30">
        <v>4.8859934853420191E-3</v>
      </c>
      <c r="O35" s="17">
        <v>179</v>
      </c>
      <c r="P35" s="18">
        <v>9.3268028345143816E-3</v>
      </c>
    </row>
    <row r="36" spans="2:16" ht="22.2" customHeight="1" x14ac:dyDescent="0.3">
      <c r="B36" s="44" t="s">
        <v>163</v>
      </c>
      <c r="C36" s="17">
        <v>6</v>
      </c>
      <c r="D36" s="18">
        <v>4.3795620437956206E-2</v>
      </c>
      <c r="E36" s="17">
        <v>46</v>
      </c>
      <c r="F36" s="18">
        <v>1.4080195898377716E-2</v>
      </c>
      <c r="G36" s="17">
        <v>106</v>
      </c>
      <c r="H36" s="18">
        <v>2.066679664651979E-2</v>
      </c>
      <c r="I36" s="17">
        <v>113</v>
      </c>
      <c r="J36" s="18">
        <v>2.1950271950271952E-2</v>
      </c>
      <c r="K36" s="17">
        <v>98</v>
      </c>
      <c r="L36" s="18">
        <v>2.0012252399428221E-2</v>
      </c>
      <c r="M36" s="17">
        <v>4</v>
      </c>
      <c r="N36" s="30">
        <v>6.5146579804560263E-3</v>
      </c>
      <c r="O36" s="17">
        <v>373</v>
      </c>
      <c r="P36" s="18">
        <v>1.9435181325552314E-2</v>
      </c>
    </row>
    <row r="37" spans="2:16" ht="22.2" customHeight="1" x14ac:dyDescent="0.3">
      <c r="B37" s="44" t="s">
        <v>116</v>
      </c>
      <c r="C37" s="17">
        <v>1</v>
      </c>
      <c r="D37" s="18">
        <v>7.2992700729927005E-3</v>
      </c>
      <c r="E37" s="17">
        <v>26</v>
      </c>
      <c r="F37" s="18">
        <v>7.9583715947352304E-3</v>
      </c>
      <c r="G37" s="17">
        <v>50</v>
      </c>
      <c r="H37" s="18">
        <v>9.7484889842074478E-3</v>
      </c>
      <c r="I37" s="17">
        <v>44</v>
      </c>
      <c r="J37" s="18">
        <v>8.5470085470085479E-3</v>
      </c>
      <c r="K37" s="17">
        <v>50</v>
      </c>
      <c r="L37" s="18">
        <v>1.0210332856851132E-2</v>
      </c>
      <c r="M37" s="17">
        <v>8</v>
      </c>
      <c r="N37" s="30">
        <v>1.3029315960912053E-2</v>
      </c>
      <c r="O37" s="17">
        <v>179</v>
      </c>
      <c r="P37" s="18">
        <v>9.3268028345143816E-3</v>
      </c>
    </row>
    <row r="38" spans="2:16" ht="22.2" customHeight="1" x14ac:dyDescent="0.3">
      <c r="B38" s="44" t="s">
        <v>117</v>
      </c>
      <c r="C38" s="17">
        <v>10</v>
      </c>
      <c r="D38" s="18">
        <v>7.2992700729927001E-2</v>
      </c>
      <c r="E38" s="17">
        <v>213</v>
      </c>
      <c r="F38" s="18">
        <v>6.5197428833792467E-2</v>
      </c>
      <c r="G38" s="17">
        <v>348</v>
      </c>
      <c r="H38" s="18">
        <v>6.7849483330083837E-2</v>
      </c>
      <c r="I38" s="17">
        <v>369</v>
      </c>
      <c r="J38" s="18">
        <v>7.167832167832168E-2</v>
      </c>
      <c r="K38" s="17">
        <v>298</v>
      </c>
      <c r="L38" s="18">
        <v>6.0853583826832758E-2</v>
      </c>
      <c r="M38" s="17">
        <v>41</v>
      </c>
      <c r="N38" s="30">
        <v>6.6775244299674269E-2</v>
      </c>
      <c r="O38" s="17">
        <v>1279</v>
      </c>
      <c r="P38" s="18">
        <v>6.6642350979574827E-2</v>
      </c>
    </row>
    <row r="39" spans="2:16" ht="22.2" customHeight="1" x14ac:dyDescent="0.3">
      <c r="B39" s="44" t="s">
        <v>118</v>
      </c>
      <c r="C39" s="17">
        <v>1</v>
      </c>
      <c r="D39" s="18">
        <v>7.2992700729927005E-3</v>
      </c>
      <c r="E39" s="17">
        <v>18</v>
      </c>
      <c r="F39" s="18">
        <v>5.5096418732782371E-3</v>
      </c>
      <c r="G39" s="17">
        <v>26</v>
      </c>
      <c r="H39" s="18">
        <v>5.0692142717878733E-3</v>
      </c>
      <c r="I39" s="17">
        <v>22</v>
      </c>
      <c r="J39" s="18">
        <v>4.2735042735042739E-3</v>
      </c>
      <c r="K39" s="17">
        <v>31</v>
      </c>
      <c r="L39" s="18">
        <v>6.3304063712477029E-3</v>
      </c>
      <c r="M39" s="17">
        <v>1</v>
      </c>
      <c r="N39" s="30">
        <v>1.6286644951140066E-3</v>
      </c>
      <c r="O39" s="17">
        <v>99</v>
      </c>
      <c r="P39" s="18">
        <v>5.1583993330554401E-3</v>
      </c>
    </row>
    <row r="40" spans="2:16" ht="22.2" customHeight="1" x14ac:dyDescent="0.3">
      <c r="B40" s="44" t="s">
        <v>119</v>
      </c>
      <c r="C40" s="17">
        <v>3</v>
      </c>
      <c r="D40" s="18">
        <v>2.1897810218978103E-2</v>
      </c>
      <c r="E40" s="17">
        <v>39</v>
      </c>
      <c r="F40" s="18">
        <v>1.1937557392102846E-2</v>
      </c>
      <c r="G40" s="17">
        <v>65</v>
      </c>
      <c r="H40" s="18">
        <v>1.2673035679469683E-2</v>
      </c>
      <c r="I40" s="17">
        <v>89</v>
      </c>
      <c r="J40" s="18">
        <v>1.7288267288267288E-2</v>
      </c>
      <c r="K40" s="17">
        <v>80</v>
      </c>
      <c r="L40" s="18">
        <v>1.6336532570961813E-2</v>
      </c>
      <c r="M40" s="17">
        <v>12</v>
      </c>
      <c r="N40" s="30">
        <v>1.9543973941368076E-2</v>
      </c>
      <c r="O40" s="17">
        <v>288</v>
      </c>
      <c r="P40" s="18">
        <v>1.5006252605252188E-2</v>
      </c>
    </row>
    <row r="41" spans="2:16" ht="22.2" customHeight="1" x14ac:dyDescent="0.3">
      <c r="B41" s="44" t="s">
        <v>120</v>
      </c>
      <c r="C41" s="17">
        <v>1</v>
      </c>
      <c r="D41" s="18">
        <v>7.2992700729927005E-3</v>
      </c>
      <c r="E41" s="17">
        <v>7</v>
      </c>
      <c r="F41" s="18">
        <v>2.1426385062748698E-3</v>
      </c>
      <c r="G41" s="17">
        <v>27</v>
      </c>
      <c r="H41" s="18">
        <v>5.2641840514720218E-3</v>
      </c>
      <c r="I41" s="17">
        <v>17</v>
      </c>
      <c r="J41" s="18">
        <v>3.3022533022533025E-3</v>
      </c>
      <c r="K41" s="17">
        <v>35</v>
      </c>
      <c r="L41" s="18">
        <v>7.1472329997957929E-3</v>
      </c>
      <c r="M41" s="17">
        <v>1</v>
      </c>
      <c r="N41" s="30">
        <v>1.6286644951140066E-3</v>
      </c>
      <c r="O41" s="17">
        <v>88</v>
      </c>
      <c r="P41" s="18">
        <v>4.5852438516048354E-3</v>
      </c>
    </row>
    <row r="42" spans="2:16" ht="22.2" customHeight="1" x14ac:dyDescent="0.3">
      <c r="B42" s="44" t="s">
        <v>121</v>
      </c>
      <c r="C42" s="17">
        <v>1</v>
      </c>
      <c r="D42" s="18">
        <v>7.2992700729927005E-3</v>
      </c>
      <c r="E42" s="17">
        <v>27</v>
      </c>
      <c r="F42" s="18">
        <v>8.2644628099173556E-3</v>
      </c>
      <c r="G42" s="17">
        <v>24</v>
      </c>
      <c r="H42" s="18">
        <v>4.6792747124195753E-3</v>
      </c>
      <c r="I42" s="17">
        <v>28</v>
      </c>
      <c r="J42" s="18">
        <v>5.439005439005439E-3</v>
      </c>
      <c r="K42" s="17">
        <v>26</v>
      </c>
      <c r="L42" s="18">
        <v>5.3093730855625892E-3</v>
      </c>
      <c r="M42" s="17">
        <v>3</v>
      </c>
      <c r="N42" s="30">
        <v>4.8859934853420191E-3</v>
      </c>
      <c r="O42" s="17">
        <v>109</v>
      </c>
      <c r="P42" s="18">
        <v>5.6794497707378074E-3</v>
      </c>
    </row>
    <row r="43" spans="2:16" ht="22.2" customHeight="1" x14ac:dyDescent="0.3">
      <c r="B43" s="44" t="s">
        <v>122</v>
      </c>
      <c r="C43" s="17">
        <v>0</v>
      </c>
      <c r="D43" s="18">
        <v>0</v>
      </c>
      <c r="E43" s="17">
        <v>15</v>
      </c>
      <c r="F43" s="18">
        <v>4.5913682277318639E-3</v>
      </c>
      <c r="G43" s="17">
        <v>17</v>
      </c>
      <c r="H43" s="18">
        <v>3.3144862546305321E-3</v>
      </c>
      <c r="I43" s="17">
        <v>12</v>
      </c>
      <c r="J43" s="18">
        <v>2.331002331002331E-3</v>
      </c>
      <c r="K43" s="17">
        <v>12</v>
      </c>
      <c r="L43" s="18">
        <v>2.4504798856442721E-3</v>
      </c>
      <c r="M43" s="17">
        <v>1</v>
      </c>
      <c r="N43" s="30">
        <v>1.6286644951140066E-3</v>
      </c>
      <c r="O43" s="17">
        <v>57</v>
      </c>
      <c r="P43" s="18">
        <v>2.9699874947894957E-3</v>
      </c>
    </row>
    <row r="44" spans="2:16" ht="22.2" customHeight="1" x14ac:dyDescent="0.3">
      <c r="B44" s="44" t="s">
        <v>123</v>
      </c>
      <c r="C44" s="17">
        <v>4</v>
      </c>
      <c r="D44" s="18">
        <v>2.9197080291970802E-2</v>
      </c>
      <c r="E44" s="17">
        <v>20</v>
      </c>
      <c r="F44" s="18">
        <v>6.1218243036424858E-3</v>
      </c>
      <c r="G44" s="17">
        <v>15</v>
      </c>
      <c r="H44" s="18">
        <v>2.9245466952622342E-3</v>
      </c>
      <c r="I44" s="17">
        <v>31</v>
      </c>
      <c r="J44" s="18">
        <v>6.021756021756022E-3</v>
      </c>
      <c r="K44" s="17">
        <v>30</v>
      </c>
      <c r="L44" s="18">
        <v>6.12619971411068E-3</v>
      </c>
      <c r="M44" s="17">
        <v>3</v>
      </c>
      <c r="N44" s="30">
        <v>4.8859934853420191E-3</v>
      </c>
      <c r="O44" s="17">
        <v>103</v>
      </c>
      <c r="P44" s="18">
        <v>5.3668195081283867E-3</v>
      </c>
    </row>
    <row r="45" spans="2:16" ht="22.2" customHeight="1" x14ac:dyDescent="0.3">
      <c r="B45" s="44" t="s">
        <v>124</v>
      </c>
      <c r="C45" s="17">
        <v>1</v>
      </c>
      <c r="D45" s="18">
        <v>7.2992700729927005E-3</v>
      </c>
      <c r="E45" s="17">
        <v>16</v>
      </c>
      <c r="F45" s="18">
        <v>4.8974594429139883E-3</v>
      </c>
      <c r="G45" s="17">
        <v>37</v>
      </c>
      <c r="H45" s="18">
        <v>7.2138818483135116E-3</v>
      </c>
      <c r="I45" s="17">
        <v>27</v>
      </c>
      <c r="J45" s="18">
        <v>5.244755244755245E-3</v>
      </c>
      <c r="K45" s="17">
        <v>35</v>
      </c>
      <c r="L45" s="18">
        <v>7.1472329997957929E-3</v>
      </c>
      <c r="M45" s="17">
        <v>3</v>
      </c>
      <c r="N45" s="30">
        <v>4.8859934853420191E-3</v>
      </c>
      <c r="O45" s="17">
        <v>119</v>
      </c>
      <c r="P45" s="18">
        <v>6.2005002084201755E-3</v>
      </c>
    </row>
    <row r="46" spans="2:16" ht="22.2" customHeight="1" x14ac:dyDescent="0.3">
      <c r="B46" s="44" t="s">
        <v>125</v>
      </c>
      <c r="C46" s="17">
        <v>1</v>
      </c>
      <c r="D46" s="18">
        <v>7.2992700729927005E-3</v>
      </c>
      <c r="E46" s="17">
        <v>11</v>
      </c>
      <c r="F46" s="18">
        <v>3.3670033670033669E-3</v>
      </c>
      <c r="G46" s="17">
        <v>20</v>
      </c>
      <c r="H46" s="18">
        <v>3.899395593682979E-3</v>
      </c>
      <c r="I46" s="17">
        <v>13</v>
      </c>
      <c r="J46" s="18">
        <v>2.5252525252525255E-3</v>
      </c>
      <c r="K46" s="17">
        <v>12</v>
      </c>
      <c r="L46" s="18">
        <v>2.4504798856442721E-3</v>
      </c>
      <c r="M46" s="17">
        <v>0</v>
      </c>
      <c r="N46" s="30">
        <v>0</v>
      </c>
      <c r="O46" s="17">
        <v>57</v>
      </c>
      <c r="P46" s="18">
        <v>2.9699874947894957E-3</v>
      </c>
    </row>
    <row r="47" spans="2:16" ht="22.2" customHeight="1" x14ac:dyDescent="0.3">
      <c r="B47" s="44" t="s">
        <v>126</v>
      </c>
      <c r="C47" s="17">
        <v>2</v>
      </c>
      <c r="D47" s="18">
        <v>1.4598540145985401E-2</v>
      </c>
      <c r="E47" s="17">
        <v>18</v>
      </c>
      <c r="F47" s="18">
        <v>5.5096418732782371E-3</v>
      </c>
      <c r="G47" s="17">
        <v>34</v>
      </c>
      <c r="H47" s="18">
        <v>6.6289725092610642E-3</v>
      </c>
      <c r="I47" s="17">
        <v>45</v>
      </c>
      <c r="J47" s="18">
        <v>8.7412587412587419E-3</v>
      </c>
      <c r="K47" s="17">
        <v>54</v>
      </c>
      <c r="L47" s="18">
        <v>1.1027159485399224E-2</v>
      </c>
      <c r="M47" s="17">
        <v>4</v>
      </c>
      <c r="N47" s="30">
        <v>6.5146579804560263E-3</v>
      </c>
      <c r="O47" s="17">
        <v>157</v>
      </c>
      <c r="P47" s="18">
        <v>8.1804918716131721E-3</v>
      </c>
    </row>
    <row r="48" spans="2:16" ht="22.2" customHeight="1" x14ac:dyDescent="0.3">
      <c r="B48" s="44" t="s">
        <v>127</v>
      </c>
      <c r="C48" s="17">
        <v>5</v>
      </c>
      <c r="D48" s="18">
        <v>3.6496350364963501E-2</v>
      </c>
      <c r="E48" s="17">
        <v>89</v>
      </c>
      <c r="F48" s="18">
        <v>2.7242118151209062E-2</v>
      </c>
      <c r="G48" s="17">
        <v>138</v>
      </c>
      <c r="H48" s="18">
        <v>2.6905829596412557E-2</v>
      </c>
      <c r="I48" s="17">
        <v>167</v>
      </c>
      <c r="J48" s="18">
        <v>3.243978243978244E-2</v>
      </c>
      <c r="K48" s="17">
        <v>137</v>
      </c>
      <c r="L48" s="18">
        <v>2.7976312027772104E-2</v>
      </c>
      <c r="M48" s="17">
        <v>21</v>
      </c>
      <c r="N48" s="30">
        <v>3.4201954397394138E-2</v>
      </c>
      <c r="O48" s="17">
        <v>557</v>
      </c>
      <c r="P48" s="18">
        <v>2.9022509378907879E-2</v>
      </c>
    </row>
    <row r="49" spans="2:16" ht="22.2" customHeight="1" x14ac:dyDescent="0.3">
      <c r="B49" s="44" t="s">
        <v>128</v>
      </c>
      <c r="C49" s="17">
        <v>2</v>
      </c>
      <c r="D49" s="18">
        <v>1.4598540145985401E-2</v>
      </c>
      <c r="E49" s="17">
        <v>12</v>
      </c>
      <c r="F49" s="18">
        <v>3.6730945821854912E-3</v>
      </c>
      <c r="G49" s="17">
        <v>21</v>
      </c>
      <c r="H49" s="18">
        <v>4.094365373367128E-3</v>
      </c>
      <c r="I49" s="17">
        <v>22</v>
      </c>
      <c r="J49" s="18">
        <v>4.2735042735042739E-3</v>
      </c>
      <c r="K49" s="17">
        <v>33</v>
      </c>
      <c r="L49" s="18">
        <v>6.7388196855217479E-3</v>
      </c>
      <c r="M49" s="17">
        <v>2</v>
      </c>
      <c r="N49" s="30">
        <v>3.2573289902280132E-3</v>
      </c>
      <c r="O49" s="17">
        <v>92</v>
      </c>
      <c r="P49" s="18">
        <v>4.7936640266777828E-3</v>
      </c>
    </row>
    <row r="50" spans="2:16" ht="22.2" customHeight="1" x14ac:dyDescent="0.3">
      <c r="B50" s="44" t="s">
        <v>129</v>
      </c>
      <c r="C50" s="17">
        <v>0</v>
      </c>
      <c r="D50" s="18">
        <v>0</v>
      </c>
      <c r="E50" s="17">
        <v>11</v>
      </c>
      <c r="F50" s="18">
        <v>3.3670033670033669E-3</v>
      </c>
      <c r="G50" s="17">
        <v>8</v>
      </c>
      <c r="H50" s="18">
        <v>1.5597582374731916E-3</v>
      </c>
      <c r="I50" s="17">
        <v>6</v>
      </c>
      <c r="J50" s="18">
        <v>1.1655011655011655E-3</v>
      </c>
      <c r="K50" s="17">
        <v>4</v>
      </c>
      <c r="L50" s="18">
        <v>8.1682662854809063E-4</v>
      </c>
      <c r="M50" s="17">
        <v>3</v>
      </c>
      <c r="N50" s="30">
        <v>4.8859934853420191E-3</v>
      </c>
      <c r="O50" s="17">
        <v>32</v>
      </c>
      <c r="P50" s="18">
        <v>1.6673614005835765E-3</v>
      </c>
    </row>
    <row r="51" spans="2:16" ht="22.2" customHeight="1" thickBot="1" x14ac:dyDescent="0.35">
      <c r="B51" s="44" t="s">
        <v>66</v>
      </c>
      <c r="C51" s="17">
        <v>4</v>
      </c>
      <c r="D51" s="18">
        <v>2.9197080291970802E-2</v>
      </c>
      <c r="E51" s="17">
        <v>401</v>
      </c>
      <c r="F51" s="18">
        <v>0.12274257728803184</v>
      </c>
      <c r="G51" s="17">
        <v>868</v>
      </c>
      <c r="H51" s="18">
        <v>0.16923376876584129</v>
      </c>
      <c r="I51" s="17">
        <v>975</v>
      </c>
      <c r="J51" s="18">
        <v>0.18939393939393939</v>
      </c>
      <c r="K51" s="17">
        <v>984</v>
      </c>
      <c r="L51" s="18">
        <v>0.2009393506228303</v>
      </c>
      <c r="M51" s="17">
        <v>161</v>
      </c>
      <c r="N51" s="30">
        <v>0.26221498371335505</v>
      </c>
      <c r="O51" s="17">
        <v>3393</v>
      </c>
      <c r="P51" s="18">
        <v>0.17679241350562735</v>
      </c>
    </row>
    <row r="52" spans="2:16" ht="22.2" customHeight="1" thickTop="1" thickBot="1" x14ac:dyDescent="0.35">
      <c r="B52" s="19" t="s">
        <v>58</v>
      </c>
      <c r="C52" s="20">
        <v>137</v>
      </c>
      <c r="D52" s="21">
        <v>0.99999999999999989</v>
      </c>
      <c r="E52" s="20">
        <v>3267</v>
      </c>
      <c r="F52" s="21">
        <v>0.99999999999999956</v>
      </c>
      <c r="G52" s="20">
        <v>5129</v>
      </c>
      <c r="H52" s="21">
        <v>1.0000000000000002</v>
      </c>
      <c r="I52" s="20">
        <v>5148</v>
      </c>
      <c r="J52" s="21">
        <v>1</v>
      </c>
      <c r="K52" s="20">
        <v>4897</v>
      </c>
      <c r="L52" s="21">
        <v>1</v>
      </c>
      <c r="M52" s="20">
        <v>614</v>
      </c>
      <c r="N52" s="34">
        <v>1.0000000000000002</v>
      </c>
      <c r="O52" s="20">
        <v>19192</v>
      </c>
      <c r="P52" s="21">
        <v>0.99999999999999989</v>
      </c>
    </row>
    <row r="53" spans="2:16" s="13" customFormat="1" ht="15" thickTop="1" x14ac:dyDescent="0.3">
      <c r="B53" s="59" t="s">
        <v>165</v>
      </c>
      <c r="C53" s="59">
        <f>IFERROR(VLOOKUP($B53,[1]Sheet1!$A$474:$AE$519,16,FALSE),0)</f>
        <v>4</v>
      </c>
      <c r="D53" s="59">
        <f t="shared" ref="D53" si="0">C53/$C$52</f>
        <v>2.9197080291970802E-2</v>
      </c>
      <c r="E53" s="59">
        <f>IFERROR(VLOOKUP($B53,[1]Sheet1!$A$474:$AE$519,18,FALSE),0)</f>
        <v>379</v>
      </c>
      <c r="F53" s="59">
        <f t="shared" ref="F53" si="1">E53/$E$52</f>
        <v>0.11600857055402509</v>
      </c>
      <c r="G53" s="59">
        <f>IFERROR(VLOOKUP($B53,[1]Sheet1!$A$474:$AE$519,20,FALSE),0)</f>
        <v>837</v>
      </c>
      <c r="H53" s="59">
        <f t="shared" ref="H53" si="2">G53/$G$52</f>
        <v>0.16318970559563267</v>
      </c>
      <c r="I53" s="59">
        <f>IFERROR(VLOOKUP($B53,[1]Sheet1!$A$474:$AE$519,22,FALSE),0)</f>
        <v>958</v>
      </c>
      <c r="J53" s="59">
        <f t="shared" ref="J53" si="3">I53/$I$52</f>
        <v>0.18609168609168608</v>
      </c>
      <c r="K53" s="59">
        <f>IFERROR(VLOOKUP($B53,[1]Sheet1!$A$474:$AE$519,24,FALSE),0)</f>
        <v>974</v>
      </c>
      <c r="L53" s="59">
        <f t="shared" ref="L53" si="4">K53/$K$52</f>
        <v>0.19889728405146007</v>
      </c>
      <c r="M53" s="59">
        <f>IFERROR(VLOOKUP($B53,[1]Sheet1!$A$474:$AE$519,26,FALSE),0)</f>
        <v>160</v>
      </c>
      <c r="N53" s="59">
        <f t="shared" ref="N53" si="5">M53/$M$52</f>
        <v>0.26058631921824105</v>
      </c>
      <c r="O53" s="60">
        <f t="shared" ref="O53" si="6">SUM(C53,E53,G53,I53,K53,M53)</f>
        <v>3312</v>
      </c>
      <c r="P53" s="59">
        <f t="shared" ref="P53" si="7">O53/$O$52</f>
        <v>0.17257190496040017</v>
      </c>
    </row>
    <row r="54" spans="2:16" s="13" customFormat="1" x14ac:dyDescent="0.3">
      <c r="O54" s="23"/>
      <c r="P54" s="47"/>
    </row>
    <row r="55" spans="2:16" s="13" customFormat="1" x14ac:dyDescent="0.3"/>
    <row r="56" spans="2:16" s="13" customFormat="1" x14ac:dyDescent="0.3"/>
    <row r="57" spans="2:16" s="13" customFormat="1" x14ac:dyDescent="0.3"/>
    <row r="58" spans="2:16" s="13" customFormat="1" x14ac:dyDescent="0.3"/>
    <row r="59" spans="2:16" s="13" customFormat="1" x14ac:dyDescent="0.3"/>
    <row r="60" spans="2:16" s="13" customFormat="1" x14ac:dyDescent="0.3"/>
    <row r="61" spans="2:16" s="13" customFormat="1" x14ac:dyDescent="0.3"/>
    <row r="62" spans="2:16" s="13" customFormat="1" x14ac:dyDescent="0.3"/>
    <row r="63" spans="2:16" s="13" customFormat="1" x14ac:dyDescent="0.3"/>
    <row r="64" spans="2:16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="13" customFormat="1" x14ac:dyDescent="0.3"/>
    <row r="114" s="13" customFormat="1" x14ac:dyDescent="0.3"/>
    <row r="115" s="13" customFormat="1" x14ac:dyDescent="0.3"/>
    <row r="116" s="13" customFormat="1" x14ac:dyDescent="0.3"/>
    <row r="117" s="13" customFormat="1" x14ac:dyDescent="0.3"/>
    <row r="118" s="13" customFormat="1" x14ac:dyDescent="0.3"/>
    <row r="119" s="13" customFormat="1" x14ac:dyDescent="0.3"/>
    <row r="120" s="13" customFormat="1" x14ac:dyDescent="0.3"/>
    <row r="121" s="13" customFormat="1" x14ac:dyDescent="0.3"/>
    <row r="122" s="13" customFormat="1" x14ac:dyDescent="0.3"/>
    <row r="123" s="13" customFormat="1" x14ac:dyDescent="0.3"/>
    <row r="124" s="13" customFormat="1" x14ac:dyDescent="0.3"/>
    <row r="125" s="13" customFormat="1" x14ac:dyDescent="0.3"/>
    <row r="126" s="13" customFormat="1" x14ac:dyDescent="0.3"/>
    <row r="127" s="13" customFormat="1" x14ac:dyDescent="0.3"/>
    <row r="128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  <row r="235" s="13" customFormat="1" x14ac:dyDescent="0.3"/>
    <row r="236" s="13" customFormat="1" x14ac:dyDescent="0.3"/>
    <row r="237" s="13" customFormat="1" x14ac:dyDescent="0.3"/>
    <row r="238" s="13" customFormat="1" x14ac:dyDescent="0.3"/>
    <row r="239" s="13" customFormat="1" x14ac:dyDescent="0.3"/>
    <row r="240" s="13" customFormat="1" x14ac:dyDescent="0.3"/>
    <row r="241" s="13" customFormat="1" x14ac:dyDescent="0.3"/>
    <row r="242" s="13" customFormat="1" x14ac:dyDescent="0.3"/>
    <row r="243" s="13" customFormat="1" x14ac:dyDescent="0.3"/>
    <row r="244" s="13" customFormat="1" x14ac:dyDescent="0.3"/>
    <row r="245" s="13" customFormat="1" x14ac:dyDescent="0.3"/>
    <row r="246" s="13" customFormat="1" x14ac:dyDescent="0.3"/>
    <row r="247" s="13" customFormat="1" x14ac:dyDescent="0.3"/>
    <row r="248" s="13" customFormat="1" x14ac:dyDescent="0.3"/>
    <row r="249" s="13" customFormat="1" x14ac:dyDescent="0.3"/>
    <row r="250" s="13" customFormat="1" x14ac:dyDescent="0.3"/>
    <row r="251" s="13" customFormat="1" x14ac:dyDescent="0.3"/>
    <row r="252" s="13" customFormat="1" x14ac:dyDescent="0.3"/>
    <row r="253" s="13" customFormat="1" x14ac:dyDescent="0.3"/>
    <row r="254" s="13" customFormat="1" x14ac:dyDescent="0.3"/>
    <row r="255" s="13" customFormat="1" x14ac:dyDescent="0.3"/>
    <row r="256" s="13" customFormat="1" x14ac:dyDescent="0.3"/>
    <row r="257" s="13" customFormat="1" x14ac:dyDescent="0.3"/>
    <row r="258" s="13" customFormat="1" x14ac:dyDescent="0.3"/>
    <row r="259" s="13" customFormat="1" x14ac:dyDescent="0.3"/>
    <row r="260" s="13" customFormat="1" x14ac:dyDescent="0.3"/>
    <row r="261" s="13" customFormat="1" x14ac:dyDescent="0.3"/>
    <row r="262" s="13" customFormat="1" x14ac:dyDescent="0.3"/>
    <row r="263" s="13" customFormat="1" x14ac:dyDescent="0.3"/>
    <row r="264" s="13" customFormat="1" x14ac:dyDescent="0.3"/>
    <row r="265" s="13" customFormat="1" x14ac:dyDescent="0.3"/>
    <row r="266" s="13" customFormat="1" x14ac:dyDescent="0.3"/>
    <row r="267" s="13" customFormat="1" x14ac:dyDescent="0.3"/>
    <row r="268" s="13" customFormat="1" x14ac:dyDescent="0.3"/>
    <row r="269" s="13" customFormat="1" x14ac:dyDescent="0.3"/>
    <row r="270" s="13" customFormat="1" x14ac:dyDescent="0.3"/>
    <row r="271" s="13" customFormat="1" x14ac:dyDescent="0.3"/>
    <row r="272" s="13" customFormat="1" x14ac:dyDescent="0.3"/>
    <row r="273" s="13" customFormat="1" x14ac:dyDescent="0.3"/>
    <row r="274" s="13" customFormat="1" x14ac:dyDescent="0.3"/>
    <row r="275" s="13" customFormat="1" x14ac:dyDescent="0.3"/>
    <row r="276" s="13" customFormat="1" x14ac:dyDescent="0.3"/>
    <row r="277" s="13" customFormat="1" x14ac:dyDescent="0.3"/>
    <row r="278" s="13" customFormat="1" x14ac:dyDescent="0.3"/>
    <row r="279" s="13" customFormat="1" x14ac:dyDescent="0.3"/>
    <row r="280" s="13" customFormat="1" x14ac:dyDescent="0.3"/>
    <row r="281" s="13" customFormat="1" x14ac:dyDescent="0.3"/>
    <row r="282" s="13" customFormat="1" x14ac:dyDescent="0.3"/>
    <row r="283" s="13" customFormat="1" x14ac:dyDescent="0.3"/>
    <row r="284" s="13" customFormat="1" x14ac:dyDescent="0.3"/>
    <row r="285" s="13" customFormat="1" x14ac:dyDescent="0.3"/>
    <row r="286" s="13" customFormat="1" x14ac:dyDescent="0.3"/>
    <row r="287" s="13" customFormat="1" x14ac:dyDescent="0.3"/>
    <row r="288" s="13" customFormat="1" x14ac:dyDescent="0.3"/>
    <row r="289" s="13" customFormat="1" x14ac:dyDescent="0.3"/>
    <row r="290" s="13" customFormat="1" x14ac:dyDescent="0.3"/>
    <row r="291" s="13" customFormat="1" x14ac:dyDescent="0.3"/>
    <row r="292" s="13" customFormat="1" x14ac:dyDescent="0.3"/>
    <row r="293" s="13" customFormat="1" x14ac:dyDescent="0.3"/>
    <row r="294" s="13" customFormat="1" x14ac:dyDescent="0.3"/>
    <row r="295" s="13" customFormat="1" x14ac:dyDescent="0.3"/>
    <row r="296" s="13" customFormat="1" x14ac:dyDescent="0.3"/>
    <row r="297" s="13" customFormat="1" x14ac:dyDescent="0.3"/>
    <row r="298" s="13" customFormat="1" x14ac:dyDescent="0.3"/>
    <row r="299" s="13" customFormat="1" x14ac:dyDescent="0.3"/>
    <row r="300" s="13" customFormat="1" x14ac:dyDescent="0.3"/>
    <row r="301" s="13" customFormat="1" x14ac:dyDescent="0.3"/>
    <row r="302" s="13" customFormat="1" x14ac:dyDescent="0.3"/>
    <row r="303" s="13" customFormat="1" x14ac:dyDescent="0.3"/>
    <row r="304" s="13" customFormat="1" x14ac:dyDescent="0.3"/>
    <row r="305" s="13" customFormat="1" x14ac:dyDescent="0.3"/>
    <row r="306" s="13" customFormat="1" x14ac:dyDescent="0.3"/>
    <row r="307" s="13" customFormat="1" x14ac:dyDescent="0.3"/>
    <row r="308" s="13" customFormat="1" x14ac:dyDescent="0.3"/>
    <row r="309" s="13" customFormat="1" x14ac:dyDescent="0.3"/>
    <row r="310" s="13" customFormat="1" x14ac:dyDescent="0.3"/>
    <row r="311" s="13" customFormat="1" x14ac:dyDescent="0.3"/>
    <row r="312" s="13" customFormat="1" x14ac:dyDescent="0.3"/>
    <row r="313" s="13" customFormat="1" x14ac:dyDescent="0.3"/>
    <row r="314" s="13" customFormat="1" x14ac:dyDescent="0.3"/>
    <row r="315" s="13" customFormat="1" x14ac:dyDescent="0.3"/>
    <row r="316" s="13" customFormat="1" x14ac:dyDescent="0.3"/>
    <row r="317" s="13" customFormat="1" x14ac:dyDescent="0.3"/>
    <row r="318" s="13" customFormat="1" x14ac:dyDescent="0.3"/>
    <row r="319" s="13" customFormat="1" x14ac:dyDescent="0.3"/>
    <row r="320" s="13" customFormat="1" x14ac:dyDescent="0.3"/>
    <row r="321" s="13" customFormat="1" x14ac:dyDescent="0.3"/>
    <row r="322" s="13" customFormat="1" x14ac:dyDescent="0.3"/>
    <row r="323" s="13" customFormat="1" x14ac:dyDescent="0.3"/>
    <row r="324" s="13" customFormat="1" x14ac:dyDescent="0.3"/>
    <row r="325" s="13" customFormat="1" x14ac:dyDescent="0.3"/>
    <row r="326" s="13" customFormat="1" x14ac:dyDescent="0.3"/>
    <row r="327" s="13" customFormat="1" x14ac:dyDescent="0.3"/>
    <row r="328" s="13" customFormat="1" x14ac:dyDescent="0.3"/>
    <row r="329" s="13" customFormat="1" x14ac:dyDescent="0.3"/>
    <row r="330" s="13" customFormat="1" x14ac:dyDescent="0.3"/>
    <row r="331" s="13" customFormat="1" x14ac:dyDescent="0.3"/>
    <row r="332" s="13" customFormat="1" x14ac:dyDescent="0.3"/>
    <row r="333" s="13" customFormat="1" x14ac:dyDescent="0.3"/>
    <row r="334" s="13" customFormat="1" x14ac:dyDescent="0.3"/>
    <row r="335" s="13" customFormat="1" x14ac:dyDescent="0.3"/>
    <row r="336" s="13" customFormat="1" x14ac:dyDescent="0.3"/>
    <row r="337" s="13" customFormat="1" x14ac:dyDescent="0.3"/>
    <row r="338" s="13" customFormat="1" x14ac:dyDescent="0.3"/>
    <row r="339" s="13" customFormat="1" x14ac:dyDescent="0.3"/>
    <row r="340" s="13" customFormat="1" x14ac:dyDescent="0.3"/>
    <row r="341" s="13" customFormat="1" x14ac:dyDescent="0.3"/>
    <row r="342" s="13" customFormat="1" x14ac:dyDescent="0.3"/>
    <row r="343" s="13" customFormat="1" x14ac:dyDescent="0.3"/>
    <row r="344" s="13" customFormat="1" x14ac:dyDescent="0.3"/>
    <row r="345" s="13" customFormat="1" x14ac:dyDescent="0.3"/>
    <row r="346" s="13" customFormat="1" x14ac:dyDescent="0.3"/>
    <row r="347" s="13" customFormat="1" x14ac:dyDescent="0.3"/>
    <row r="348" s="13" customFormat="1" x14ac:dyDescent="0.3"/>
    <row r="349" s="13" customFormat="1" x14ac:dyDescent="0.3"/>
    <row r="350" s="13" customFormat="1" x14ac:dyDescent="0.3"/>
    <row r="351" s="13" customFormat="1" x14ac:dyDescent="0.3"/>
    <row r="352" s="13" customFormat="1" x14ac:dyDescent="0.3"/>
    <row r="353" s="13" customFormat="1" x14ac:dyDescent="0.3"/>
    <row r="354" s="13" customFormat="1" x14ac:dyDescent="0.3"/>
    <row r="355" s="13" customFormat="1" x14ac:dyDescent="0.3"/>
    <row r="356" s="13" customFormat="1" x14ac:dyDescent="0.3"/>
    <row r="357" s="13" customFormat="1" x14ac:dyDescent="0.3"/>
    <row r="358" s="13" customFormat="1" x14ac:dyDescent="0.3"/>
    <row r="359" s="13" customFormat="1" x14ac:dyDescent="0.3"/>
    <row r="360" s="13" customFormat="1" x14ac:dyDescent="0.3"/>
    <row r="361" s="13" customFormat="1" x14ac:dyDescent="0.3"/>
    <row r="362" s="13" customFormat="1" x14ac:dyDescent="0.3"/>
    <row r="363" s="13" customFormat="1" x14ac:dyDescent="0.3"/>
    <row r="364" s="13" customFormat="1" x14ac:dyDescent="0.3"/>
    <row r="365" s="13" customFormat="1" x14ac:dyDescent="0.3"/>
    <row r="366" s="13" customFormat="1" x14ac:dyDescent="0.3"/>
    <row r="367" s="13" customFormat="1" x14ac:dyDescent="0.3"/>
    <row r="368" s="13" customFormat="1" x14ac:dyDescent="0.3"/>
    <row r="369" s="13" customFormat="1" x14ac:dyDescent="0.3"/>
    <row r="370" s="13" customFormat="1" x14ac:dyDescent="0.3"/>
    <row r="371" s="13" customFormat="1" x14ac:dyDescent="0.3"/>
    <row r="372" s="13" customFormat="1" x14ac:dyDescent="0.3"/>
    <row r="373" s="13" customFormat="1" x14ac:dyDescent="0.3"/>
    <row r="374" s="13" customFormat="1" x14ac:dyDescent="0.3"/>
    <row r="375" s="13" customFormat="1" x14ac:dyDescent="0.3"/>
    <row r="376" s="13" customFormat="1" x14ac:dyDescent="0.3"/>
    <row r="377" s="13" customFormat="1" x14ac:dyDescent="0.3"/>
    <row r="378" s="13" customFormat="1" x14ac:dyDescent="0.3"/>
    <row r="379" s="13" customFormat="1" x14ac:dyDescent="0.3"/>
    <row r="380" s="13" customFormat="1" x14ac:dyDescent="0.3"/>
    <row r="381" s="13" customFormat="1" x14ac:dyDescent="0.3"/>
    <row r="382" s="13" customFormat="1" x14ac:dyDescent="0.3"/>
    <row r="383" s="13" customFormat="1" x14ac:dyDescent="0.3"/>
    <row r="384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  <row r="540" s="13" customFormat="1" x14ac:dyDescent="0.3"/>
    <row r="541" s="13" customFormat="1" x14ac:dyDescent="0.3"/>
    <row r="542" s="13" customFormat="1" x14ac:dyDescent="0.3"/>
    <row r="543" s="13" customFormat="1" x14ac:dyDescent="0.3"/>
    <row r="544" s="13" customFormat="1" x14ac:dyDescent="0.3"/>
    <row r="545" s="13" customFormat="1" x14ac:dyDescent="0.3"/>
    <row r="546" s="13" customFormat="1" x14ac:dyDescent="0.3"/>
    <row r="547" s="13" customFormat="1" x14ac:dyDescent="0.3"/>
    <row r="548" s="13" customFormat="1" x14ac:dyDescent="0.3"/>
    <row r="549" s="13" customFormat="1" x14ac:dyDescent="0.3"/>
    <row r="550" s="13" customFormat="1" x14ac:dyDescent="0.3"/>
    <row r="551" s="13" customFormat="1" x14ac:dyDescent="0.3"/>
    <row r="552" s="13" customFormat="1" x14ac:dyDescent="0.3"/>
    <row r="553" s="13" customFormat="1" x14ac:dyDescent="0.3"/>
    <row r="554" s="13" customFormat="1" x14ac:dyDescent="0.3"/>
    <row r="555" s="13" customFormat="1" x14ac:dyDescent="0.3"/>
    <row r="556" s="13" customFormat="1" x14ac:dyDescent="0.3"/>
    <row r="557" s="13" customFormat="1" x14ac:dyDescent="0.3"/>
    <row r="558" s="13" customFormat="1" x14ac:dyDescent="0.3"/>
    <row r="559" s="13" customFormat="1" x14ac:dyDescent="0.3"/>
    <row r="560" s="13" customFormat="1" x14ac:dyDescent="0.3"/>
    <row r="561" s="13" customFormat="1" x14ac:dyDescent="0.3"/>
    <row r="562" s="13" customFormat="1" x14ac:dyDescent="0.3"/>
    <row r="563" s="13" customFormat="1" x14ac:dyDescent="0.3"/>
    <row r="564" s="13" customFormat="1" x14ac:dyDescent="0.3"/>
    <row r="565" s="13" customFormat="1" x14ac:dyDescent="0.3"/>
    <row r="566" s="13" customFormat="1" x14ac:dyDescent="0.3"/>
    <row r="567" s="13" customFormat="1" x14ac:dyDescent="0.3"/>
    <row r="568" s="13" customFormat="1" x14ac:dyDescent="0.3"/>
    <row r="569" s="13" customFormat="1" x14ac:dyDescent="0.3"/>
    <row r="570" s="13" customFormat="1" x14ac:dyDescent="0.3"/>
    <row r="571" s="13" customFormat="1" x14ac:dyDescent="0.3"/>
    <row r="572" s="13" customFormat="1" x14ac:dyDescent="0.3"/>
    <row r="573" s="13" customFormat="1" x14ac:dyDescent="0.3"/>
    <row r="574" s="13" customFormat="1" x14ac:dyDescent="0.3"/>
    <row r="575" s="13" customFormat="1" x14ac:dyDescent="0.3"/>
    <row r="576" s="13" customFormat="1" x14ac:dyDescent="0.3"/>
    <row r="577" s="13" customFormat="1" x14ac:dyDescent="0.3"/>
    <row r="578" s="13" customFormat="1" x14ac:dyDescent="0.3"/>
    <row r="579" s="13" customFormat="1" x14ac:dyDescent="0.3"/>
    <row r="580" s="13" customFormat="1" x14ac:dyDescent="0.3"/>
    <row r="581" s="13" customFormat="1" x14ac:dyDescent="0.3"/>
    <row r="582" s="13" customFormat="1" x14ac:dyDescent="0.3"/>
    <row r="583" s="13" customFormat="1" x14ac:dyDescent="0.3"/>
    <row r="584" s="13" customFormat="1" x14ac:dyDescent="0.3"/>
    <row r="585" s="13" customFormat="1" x14ac:dyDescent="0.3"/>
    <row r="586" s="13" customFormat="1" x14ac:dyDescent="0.3"/>
    <row r="587" s="13" customFormat="1" x14ac:dyDescent="0.3"/>
    <row r="588" s="13" customFormat="1" x14ac:dyDescent="0.3"/>
    <row r="589" s="13" customFormat="1" x14ac:dyDescent="0.3"/>
    <row r="590" s="13" customFormat="1" x14ac:dyDescent="0.3"/>
    <row r="591" s="13" customFormat="1" x14ac:dyDescent="0.3"/>
    <row r="592" s="13" customFormat="1" x14ac:dyDescent="0.3"/>
    <row r="593" s="13" customFormat="1" x14ac:dyDescent="0.3"/>
    <row r="594" s="13" customFormat="1" x14ac:dyDescent="0.3"/>
    <row r="595" s="13" customFormat="1" x14ac:dyDescent="0.3"/>
    <row r="596" s="13" customFormat="1" x14ac:dyDescent="0.3"/>
    <row r="597" s="13" customFormat="1" x14ac:dyDescent="0.3"/>
    <row r="598" s="13" customFormat="1" x14ac:dyDescent="0.3"/>
    <row r="599" s="13" customFormat="1" x14ac:dyDescent="0.3"/>
    <row r="600" s="13" customFormat="1" x14ac:dyDescent="0.3"/>
    <row r="601" s="13" customFormat="1" x14ac:dyDescent="0.3"/>
    <row r="602" s="13" customFormat="1" x14ac:dyDescent="0.3"/>
    <row r="603" s="13" customFormat="1" x14ac:dyDescent="0.3"/>
    <row r="604" s="13" customFormat="1" x14ac:dyDescent="0.3"/>
    <row r="605" s="13" customFormat="1" x14ac:dyDescent="0.3"/>
    <row r="606" s="13" customFormat="1" x14ac:dyDescent="0.3"/>
    <row r="607" s="13" customFormat="1" x14ac:dyDescent="0.3"/>
    <row r="608" s="13" customFormat="1" x14ac:dyDescent="0.3"/>
    <row r="609" s="13" customFormat="1" x14ac:dyDescent="0.3"/>
    <row r="610" s="13" customFormat="1" x14ac:dyDescent="0.3"/>
    <row r="611" s="13" customFormat="1" x14ac:dyDescent="0.3"/>
    <row r="612" s="13" customFormat="1" x14ac:dyDescent="0.3"/>
    <row r="613" s="13" customFormat="1" x14ac:dyDescent="0.3"/>
    <row r="614" s="13" customFormat="1" x14ac:dyDescent="0.3"/>
    <row r="615" s="13" customFormat="1" x14ac:dyDescent="0.3"/>
    <row r="616" s="13" customFormat="1" x14ac:dyDescent="0.3"/>
    <row r="617" s="13" customFormat="1" x14ac:dyDescent="0.3"/>
    <row r="618" s="13" customFormat="1" x14ac:dyDescent="0.3"/>
    <row r="619" s="13" customFormat="1" x14ac:dyDescent="0.3"/>
    <row r="620" s="13" customFormat="1" x14ac:dyDescent="0.3"/>
    <row r="621" s="13" customFormat="1" x14ac:dyDescent="0.3"/>
    <row r="622" s="13" customFormat="1" x14ac:dyDescent="0.3"/>
    <row r="623" s="13" customFormat="1" x14ac:dyDescent="0.3"/>
    <row r="624" s="13" customFormat="1" x14ac:dyDescent="0.3"/>
    <row r="625" s="13" customFormat="1" x14ac:dyDescent="0.3"/>
    <row r="626" s="13" customFormat="1" x14ac:dyDescent="0.3"/>
    <row r="627" s="13" customFormat="1" x14ac:dyDescent="0.3"/>
    <row r="628" s="13" customFormat="1" x14ac:dyDescent="0.3"/>
    <row r="629" s="13" customFormat="1" x14ac:dyDescent="0.3"/>
    <row r="630" s="13" customFormat="1" x14ac:dyDescent="0.3"/>
    <row r="631" s="13" customFormat="1" x14ac:dyDescent="0.3"/>
    <row r="632" s="13" customFormat="1" x14ac:dyDescent="0.3"/>
    <row r="633" s="13" customFormat="1" x14ac:dyDescent="0.3"/>
    <row r="634" s="13" customFormat="1" x14ac:dyDescent="0.3"/>
    <row r="635" s="13" customFormat="1" x14ac:dyDescent="0.3"/>
    <row r="636" s="13" customFormat="1" x14ac:dyDescent="0.3"/>
    <row r="637" s="13" customFormat="1" x14ac:dyDescent="0.3"/>
    <row r="638" s="13" customFormat="1" x14ac:dyDescent="0.3"/>
    <row r="639" s="13" customFormat="1" x14ac:dyDescent="0.3"/>
    <row r="640" s="13" customFormat="1" x14ac:dyDescent="0.3"/>
    <row r="641" s="13" customFormat="1" x14ac:dyDescent="0.3"/>
    <row r="642" s="13" customFormat="1" x14ac:dyDescent="0.3"/>
    <row r="643" s="13" customFormat="1" x14ac:dyDescent="0.3"/>
    <row r="644" s="13" customFormat="1" x14ac:dyDescent="0.3"/>
    <row r="645" s="13" customFormat="1" x14ac:dyDescent="0.3"/>
    <row r="646" s="13" customFormat="1" x14ac:dyDescent="0.3"/>
    <row r="647" s="13" customFormat="1" x14ac:dyDescent="0.3"/>
    <row r="648" s="13" customFormat="1" x14ac:dyDescent="0.3"/>
    <row r="649" s="13" customFormat="1" x14ac:dyDescent="0.3"/>
    <row r="650" s="13" customFormat="1" x14ac:dyDescent="0.3"/>
    <row r="651" s="13" customFormat="1" x14ac:dyDescent="0.3"/>
    <row r="652" s="13" customFormat="1" x14ac:dyDescent="0.3"/>
    <row r="653" s="13" customFormat="1" x14ac:dyDescent="0.3"/>
    <row r="654" s="13" customFormat="1" x14ac:dyDescent="0.3"/>
    <row r="655" s="13" customFormat="1" x14ac:dyDescent="0.3"/>
    <row r="656" s="13" customFormat="1" x14ac:dyDescent="0.3"/>
    <row r="657" s="13" customFormat="1" x14ac:dyDescent="0.3"/>
    <row r="658" s="13" customFormat="1" x14ac:dyDescent="0.3"/>
    <row r="659" s="13" customFormat="1" x14ac:dyDescent="0.3"/>
    <row r="660" s="13" customFormat="1" x14ac:dyDescent="0.3"/>
    <row r="661" s="13" customFormat="1" x14ac:dyDescent="0.3"/>
    <row r="662" s="13" customFormat="1" x14ac:dyDescent="0.3"/>
    <row r="663" s="13" customFormat="1" x14ac:dyDescent="0.3"/>
    <row r="664" s="13" customFormat="1" x14ac:dyDescent="0.3"/>
    <row r="665" s="13" customFormat="1" x14ac:dyDescent="0.3"/>
    <row r="666" s="13" customFormat="1" x14ac:dyDescent="0.3"/>
    <row r="667" s="13" customFormat="1" x14ac:dyDescent="0.3"/>
    <row r="668" s="13" customFormat="1" x14ac:dyDescent="0.3"/>
    <row r="669" s="13" customFormat="1" x14ac:dyDescent="0.3"/>
    <row r="670" s="13" customFormat="1" x14ac:dyDescent="0.3"/>
    <row r="671" s="13" customFormat="1" x14ac:dyDescent="0.3"/>
    <row r="672" s="13" customFormat="1" x14ac:dyDescent="0.3"/>
    <row r="673" s="13" customFormat="1" x14ac:dyDescent="0.3"/>
    <row r="674" s="13" customFormat="1" x14ac:dyDescent="0.3"/>
    <row r="675" s="13" customFormat="1" x14ac:dyDescent="0.3"/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A583"/>
  <sheetViews>
    <sheetView tabSelected="1" topLeftCell="P45" zoomScaleNormal="100" workbookViewId="0">
      <selection activeCell="T48" sqref="T48"/>
    </sheetView>
  </sheetViews>
  <sheetFormatPr defaultColWidth="8.88671875" defaultRowHeight="14.4" x14ac:dyDescent="0.3"/>
  <cols>
    <col min="1" max="1" width="2.6640625" style="13" customWidth="1"/>
    <col min="2" max="2" width="63.6640625" style="1" customWidth="1"/>
    <col min="3" max="20" width="10.6640625" style="1" customWidth="1"/>
    <col min="21" max="105" width="8.88671875" style="13"/>
    <col min="106" max="16384" width="8.88671875" style="1"/>
  </cols>
  <sheetData>
    <row r="1" spans="2:20" s="13" customFormat="1" ht="15.75" thickBot="1" x14ac:dyDescent="0.3"/>
    <row r="2" spans="2:20" ht="22.2" customHeight="1" thickTop="1" thickBot="1" x14ac:dyDescent="0.35">
      <c r="B2" s="64" t="s">
        <v>159</v>
      </c>
      <c r="C2" s="65"/>
      <c r="D2" s="65"/>
      <c r="E2" s="65"/>
      <c r="F2" s="65"/>
      <c r="G2" s="65"/>
      <c r="H2" s="65"/>
      <c r="I2" s="65"/>
      <c r="J2" s="65"/>
      <c r="K2" s="65"/>
      <c r="L2" s="96"/>
      <c r="M2" s="103"/>
      <c r="N2" s="103"/>
      <c r="O2" s="103"/>
      <c r="P2" s="103"/>
      <c r="Q2" s="103"/>
      <c r="R2" s="103"/>
      <c r="S2" s="103"/>
      <c r="T2" s="104"/>
    </row>
    <row r="3" spans="2:20" ht="22.2" customHeight="1" thickTop="1" thickBot="1" x14ac:dyDescent="0.35">
      <c r="B3" s="67" t="s">
        <v>137</v>
      </c>
      <c r="C3" s="74" t="s">
        <v>76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2.2" customHeight="1" thickTop="1" thickBot="1" x14ac:dyDescent="0.35">
      <c r="B4" s="68"/>
      <c r="C4" s="74" t="s">
        <v>77</v>
      </c>
      <c r="D4" s="75"/>
      <c r="E4" s="74" t="s">
        <v>78</v>
      </c>
      <c r="F4" s="75"/>
      <c r="G4" s="74" t="s">
        <v>79</v>
      </c>
      <c r="H4" s="75"/>
      <c r="I4" s="74" t="s">
        <v>80</v>
      </c>
      <c r="J4" s="75"/>
      <c r="K4" s="74" t="s">
        <v>81</v>
      </c>
      <c r="L4" s="75"/>
      <c r="M4" s="74" t="s">
        <v>82</v>
      </c>
      <c r="N4" s="75"/>
      <c r="O4" s="74" t="s">
        <v>83</v>
      </c>
      <c r="P4" s="75"/>
      <c r="Q4" s="74" t="s">
        <v>84</v>
      </c>
      <c r="R4" s="75"/>
      <c r="S4" s="101" t="s">
        <v>58</v>
      </c>
      <c r="T4" s="102"/>
    </row>
    <row r="5" spans="2:20" ht="22.2" customHeight="1" thickTop="1" thickBot="1" x14ac:dyDescent="0.35">
      <c r="B5" s="69"/>
      <c r="C5" s="40" t="s">
        <v>11</v>
      </c>
      <c r="D5" s="41" t="s">
        <v>12</v>
      </c>
      <c r="E5" s="40" t="s">
        <v>11</v>
      </c>
      <c r="F5" s="41" t="s">
        <v>12</v>
      </c>
      <c r="G5" s="40" t="s">
        <v>11</v>
      </c>
      <c r="H5" s="41" t="s">
        <v>12</v>
      </c>
      <c r="I5" s="40" t="s">
        <v>11</v>
      </c>
      <c r="J5" s="41" t="s">
        <v>12</v>
      </c>
      <c r="K5" s="40" t="s">
        <v>11</v>
      </c>
      <c r="L5" s="41" t="s">
        <v>12</v>
      </c>
      <c r="M5" s="40" t="s">
        <v>11</v>
      </c>
      <c r="N5" s="41" t="s">
        <v>12</v>
      </c>
      <c r="O5" s="40" t="s">
        <v>11</v>
      </c>
      <c r="P5" s="41" t="s">
        <v>12</v>
      </c>
      <c r="Q5" s="40" t="s">
        <v>11</v>
      </c>
      <c r="R5" s="41" t="s">
        <v>12</v>
      </c>
      <c r="S5" s="40" t="s">
        <v>11</v>
      </c>
      <c r="T5" s="41" t="s">
        <v>12</v>
      </c>
    </row>
    <row r="6" spans="2:20" ht="22.2" customHeight="1" thickTop="1" x14ac:dyDescent="0.25">
      <c r="B6" s="44" t="s">
        <v>86</v>
      </c>
      <c r="C6" s="17">
        <v>1460</v>
      </c>
      <c r="D6" s="18">
        <v>0.10329701429177869</v>
      </c>
      <c r="E6" s="17">
        <v>541</v>
      </c>
      <c r="F6" s="18">
        <v>0.12181941004278315</v>
      </c>
      <c r="G6" s="17">
        <v>563</v>
      </c>
      <c r="H6" s="18">
        <v>0.12810011376564279</v>
      </c>
      <c r="I6" s="17">
        <v>620</v>
      </c>
      <c r="J6" s="18">
        <v>0.13152312261349172</v>
      </c>
      <c r="K6" s="17">
        <v>372</v>
      </c>
      <c r="L6" s="18">
        <v>0.13016095171448566</v>
      </c>
      <c r="M6" s="17">
        <v>467</v>
      </c>
      <c r="N6" s="18">
        <v>0.13044692737430166</v>
      </c>
      <c r="O6" s="17">
        <v>184</v>
      </c>
      <c r="P6" s="18">
        <v>0.14230471771075021</v>
      </c>
      <c r="Q6" s="17">
        <v>161</v>
      </c>
      <c r="R6" s="18">
        <v>0.1288</v>
      </c>
      <c r="S6" s="17">
        <v>4368</v>
      </c>
      <c r="T6" s="18">
        <v>0.11913268784944771</v>
      </c>
    </row>
    <row r="7" spans="2:20" ht="22.2" customHeight="1" x14ac:dyDescent="0.25">
      <c r="B7" s="44" t="s">
        <v>87</v>
      </c>
      <c r="C7" s="17">
        <v>595</v>
      </c>
      <c r="D7" s="18">
        <v>4.2097070892882414E-2</v>
      </c>
      <c r="E7" s="17">
        <v>432</v>
      </c>
      <c r="F7" s="18">
        <v>9.7275388426030174E-2</v>
      </c>
      <c r="G7" s="17">
        <v>345</v>
      </c>
      <c r="H7" s="18">
        <v>7.8498293515358364E-2</v>
      </c>
      <c r="I7" s="17">
        <v>340</v>
      </c>
      <c r="J7" s="18">
        <v>7.2125583368689017E-2</v>
      </c>
      <c r="K7" s="17">
        <v>192</v>
      </c>
      <c r="L7" s="18">
        <v>6.717984604618614E-2</v>
      </c>
      <c r="M7" s="17">
        <v>194</v>
      </c>
      <c r="N7" s="18">
        <v>5.4189944134078211E-2</v>
      </c>
      <c r="O7" s="17">
        <v>84</v>
      </c>
      <c r="P7" s="18">
        <v>6.4965197215777259E-2</v>
      </c>
      <c r="Q7" s="17">
        <v>54</v>
      </c>
      <c r="R7" s="18">
        <v>4.3200000000000002E-2</v>
      </c>
      <c r="S7" s="17">
        <v>2236</v>
      </c>
      <c r="T7" s="18">
        <v>6.0984590208645849E-2</v>
      </c>
    </row>
    <row r="8" spans="2:20" ht="22.2" customHeight="1" x14ac:dyDescent="0.25">
      <c r="B8" s="44" t="s">
        <v>88</v>
      </c>
      <c r="C8" s="17">
        <v>224</v>
      </c>
      <c r="D8" s="18">
        <v>1.5848309042026318E-2</v>
      </c>
      <c r="E8" s="17">
        <v>74</v>
      </c>
      <c r="F8" s="18">
        <v>1.6662913758162576E-2</v>
      </c>
      <c r="G8" s="17">
        <v>38</v>
      </c>
      <c r="H8" s="18">
        <v>8.6461888509670078E-3</v>
      </c>
      <c r="I8" s="17">
        <v>57</v>
      </c>
      <c r="J8" s="18">
        <v>1.2091641917691982E-2</v>
      </c>
      <c r="K8" s="17">
        <v>32</v>
      </c>
      <c r="L8" s="18">
        <v>1.119664100769769E-2</v>
      </c>
      <c r="M8" s="17">
        <v>53</v>
      </c>
      <c r="N8" s="18">
        <v>1.4804469273743017E-2</v>
      </c>
      <c r="O8" s="17">
        <v>14</v>
      </c>
      <c r="P8" s="18">
        <v>1.082753286929621E-2</v>
      </c>
      <c r="Q8" s="17">
        <v>13</v>
      </c>
      <c r="R8" s="18">
        <v>1.04E-2</v>
      </c>
      <c r="S8" s="17">
        <v>505</v>
      </c>
      <c r="T8" s="18">
        <v>1.3773353334242466E-2</v>
      </c>
    </row>
    <row r="9" spans="2:20" ht="22.2" customHeight="1" x14ac:dyDescent="0.25">
      <c r="B9" s="44" t="s">
        <v>89</v>
      </c>
      <c r="C9" s="17">
        <v>253</v>
      </c>
      <c r="D9" s="18">
        <v>1.7900099051931514E-2</v>
      </c>
      <c r="E9" s="17">
        <v>90</v>
      </c>
      <c r="F9" s="18">
        <v>2.0265705922089618E-2</v>
      </c>
      <c r="G9" s="17">
        <v>75</v>
      </c>
      <c r="H9" s="18">
        <v>1.7064846416382253E-2</v>
      </c>
      <c r="I9" s="17">
        <v>106</v>
      </c>
      <c r="J9" s="18">
        <v>2.2486211285532458E-2</v>
      </c>
      <c r="K9" s="17">
        <v>66</v>
      </c>
      <c r="L9" s="18">
        <v>2.3093072078376489E-2</v>
      </c>
      <c r="M9" s="17">
        <v>61</v>
      </c>
      <c r="N9" s="18">
        <v>1.7039106145251396E-2</v>
      </c>
      <c r="O9" s="17">
        <v>15</v>
      </c>
      <c r="P9" s="18">
        <v>1.1600928074245939E-2</v>
      </c>
      <c r="Q9" s="17">
        <v>16</v>
      </c>
      <c r="R9" s="18">
        <v>1.2800000000000001E-2</v>
      </c>
      <c r="S9" s="17">
        <v>682</v>
      </c>
      <c r="T9" s="18">
        <v>1.8600845492976952E-2</v>
      </c>
    </row>
    <row r="10" spans="2:20" ht="22.2" customHeight="1" x14ac:dyDescent="0.25">
      <c r="B10" s="44" t="s">
        <v>90</v>
      </c>
      <c r="C10" s="17">
        <v>380</v>
      </c>
      <c r="D10" s="18">
        <v>2.688552426772322E-2</v>
      </c>
      <c r="E10" s="17">
        <v>103</v>
      </c>
      <c r="F10" s="18">
        <v>2.3192974555280341E-2</v>
      </c>
      <c r="G10" s="17">
        <v>89</v>
      </c>
      <c r="H10" s="18">
        <v>2.025028441410694E-2</v>
      </c>
      <c r="I10" s="17">
        <v>108</v>
      </c>
      <c r="J10" s="18">
        <v>2.2910479422995334E-2</v>
      </c>
      <c r="K10" s="17">
        <v>69</v>
      </c>
      <c r="L10" s="18">
        <v>2.4142757172848146E-2</v>
      </c>
      <c r="M10" s="17">
        <v>73</v>
      </c>
      <c r="N10" s="18">
        <v>2.0391061452513966E-2</v>
      </c>
      <c r="O10" s="17">
        <v>24</v>
      </c>
      <c r="P10" s="18">
        <v>1.8561484918793503E-2</v>
      </c>
      <c r="Q10" s="17">
        <v>14</v>
      </c>
      <c r="R10" s="18">
        <v>1.12E-2</v>
      </c>
      <c r="S10" s="17">
        <v>860</v>
      </c>
      <c r="T10" s="18">
        <v>2.3455611618709942E-2</v>
      </c>
    </row>
    <row r="11" spans="2:20" ht="22.2" customHeight="1" x14ac:dyDescent="0.25">
      <c r="B11" s="44" t="s">
        <v>91</v>
      </c>
      <c r="C11" s="17">
        <v>73</v>
      </c>
      <c r="D11" s="18">
        <v>5.1648507145889344E-3</v>
      </c>
      <c r="E11" s="17">
        <v>34</v>
      </c>
      <c r="F11" s="18">
        <v>7.6559333483449676E-3</v>
      </c>
      <c r="G11" s="17">
        <v>44</v>
      </c>
      <c r="H11" s="18">
        <v>1.0011376564277589E-2</v>
      </c>
      <c r="I11" s="17">
        <v>55</v>
      </c>
      <c r="J11" s="18">
        <v>1.1667373780229105E-2</v>
      </c>
      <c r="K11" s="17">
        <v>26</v>
      </c>
      <c r="L11" s="18">
        <v>9.0972708187543744E-3</v>
      </c>
      <c r="M11" s="17">
        <v>30</v>
      </c>
      <c r="N11" s="18">
        <v>8.3798882681564244E-3</v>
      </c>
      <c r="O11" s="17">
        <v>9</v>
      </c>
      <c r="P11" s="18">
        <v>6.9605568445475635E-3</v>
      </c>
      <c r="Q11" s="17">
        <v>7</v>
      </c>
      <c r="R11" s="18">
        <v>5.5999999999999999E-3</v>
      </c>
      <c r="S11" s="17">
        <v>278</v>
      </c>
      <c r="T11" s="18">
        <v>7.5821628255829812E-3</v>
      </c>
    </row>
    <row r="12" spans="2:20" ht="22.2" customHeight="1" x14ac:dyDescent="0.25">
      <c r="B12" s="44" t="s">
        <v>92</v>
      </c>
      <c r="C12" s="17">
        <v>82</v>
      </c>
      <c r="D12" s="18">
        <v>5.8016131314560637E-3</v>
      </c>
      <c r="E12" s="17">
        <v>31</v>
      </c>
      <c r="F12" s="18">
        <v>6.9804098176086465E-3</v>
      </c>
      <c r="G12" s="17">
        <v>35</v>
      </c>
      <c r="H12" s="18">
        <v>7.9635949943117172E-3</v>
      </c>
      <c r="I12" s="17">
        <v>35</v>
      </c>
      <c r="J12" s="18">
        <v>7.424692405600339E-3</v>
      </c>
      <c r="K12" s="17">
        <v>23</v>
      </c>
      <c r="L12" s="18">
        <v>8.0475857242827149E-3</v>
      </c>
      <c r="M12" s="17">
        <v>28</v>
      </c>
      <c r="N12" s="18">
        <v>7.82122905027933E-3</v>
      </c>
      <c r="O12" s="17">
        <v>7</v>
      </c>
      <c r="P12" s="18">
        <v>5.4137664346481052E-3</v>
      </c>
      <c r="Q12" s="17">
        <v>2</v>
      </c>
      <c r="R12" s="18">
        <v>1.6000000000000001E-3</v>
      </c>
      <c r="S12" s="17">
        <v>243</v>
      </c>
      <c r="T12" s="18">
        <v>6.6275739806354837E-3</v>
      </c>
    </row>
    <row r="13" spans="2:20" ht="22.2" customHeight="1" x14ac:dyDescent="0.25">
      <c r="B13" s="44" t="s">
        <v>93</v>
      </c>
      <c r="C13" s="17">
        <v>164</v>
      </c>
      <c r="D13" s="18">
        <v>1.1603226262912127E-2</v>
      </c>
      <c r="E13" s="17">
        <v>77</v>
      </c>
      <c r="F13" s="18">
        <v>1.7338437288898896E-2</v>
      </c>
      <c r="G13" s="17">
        <v>72</v>
      </c>
      <c r="H13" s="18">
        <v>1.6382252559726963E-2</v>
      </c>
      <c r="I13" s="17">
        <v>77</v>
      </c>
      <c r="J13" s="18">
        <v>1.6334323292320745E-2</v>
      </c>
      <c r="K13" s="17">
        <v>33</v>
      </c>
      <c r="L13" s="18">
        <v>1.1546536039188244E-2</v>
      </c>
      <c r="M13" s="17">
        <v>37</v>
      </c>
      <c r="N13" s="18">
        <v>1.0335195530726256E-2</v>
      </c>
      <c r="O13" s="17">
        <v>13</v>
      </c>
      <c r="P13" s="18">
        <v>1.0054137664346482E-2</v>
      </c>
      <c r="Q13" s="17">
        <v>15</v>
      </c>
      <c r="R13" s="18">
        <v>1.2E-2</v>
      </c>
      <c r="S13" s="17">
        <v>488</v>
      </c>
      <c r="T13" s="18">
        <v>1.3309695895267967E-2</v>
      </c>
    </row>
    <row r="14" spans="2:20" ht="22.2" customHeight="1" x14ac:dyDescent="0.25">
      <c r="B14" s="44" t="s">
        <v>94</v>
      </c>
      <c r="C14" s="17">
        <v>72</v>
      </c>
      <c r="D14" s="18">
        <v>5.0940993349370316E-3</v>
      </c>
      <c r="E14" s="17">
        <v>37</v>
      </c>
      <c r="F14" s="18">
        <v>8.3314568790812879E-3</v>
      </c>
      <c r="G14" s="17">
        <v>34</v>
      </c>
      <c r="H14" s="18">
        <v>7.7360637087599549E-3</v>
      </c>
      <c r="I14" s="17">
        <v>42</v>
      </c>
      <c r="J14" s="18">
        <v>8.9096308867204072E-3</v>
      </c>
      <c r="K14" s="17">
        <v>17</v>
      </c>
      <c r="L14" s="18">
        <v>5.9482155353393984E-3</v>
      </c>
      <c r="M14" s="17">
        <v>24</v>
      </c>
      <c r="N14" s="18">
        <v>6.7039106145251395E-3</v>
      </c>
      <c r="O14" s="17">
        <v>5</v>
      </c>
      <c r="P14" s="18">
        <v>3.8669760247486465E-3</v>
      </c>
      <c r="Q14" s="17">
        <v>5</v>
      </c>
      <c r="R14" s="18">
        <v>4.0000000000000001E-3</v>
      </c>
      <c r="S14" s="17">
        <v>236</v>
      </c>
      <c r="T14" s="18">
        <v>6.4366562116459835E-3</v>
      </c>
    </row>
    <row r="15" spans="2:20" ht="22.2" customHeight="1" x14ac:dyDescent="0.25">
      <c r="B15" s="44" t="s">
        <v>95</v>
      </c>
      <c r="C15" s="17">
        <v>30</v>
      </c>
      <c r="D15" s="18">
        <v>2.1225413895570966E-3</v>
      </c>
      <c r="E15" s="17">
        <v>11</v>
      </c>
      <c r="F15" s="18">
        <v>2.4769196126998424E-3</v>
      </c>
      <c r="G15" s="17">
        <v>14</v>
      </c>
      <c r="H15" s="18">
        <v>3.1854379977246873E-3</v>
      </c>
      <c r="I15" s="17">
        <v>12</v>
      </c>
      <c r="J15" s="18">
        <v>2.5456088247772591E-3</v>
      </c>
      <c r="K15" s="17">
        <v>4</v>
      </c>
      <c r="L15" s="18">
        <v>1.3995801259622112E-3</v>
      </c>
      <c r="M15" s="17">
        <v>11</v>
      </c>
      <c r="N15" s="18">
        <v>3.0726256983240221E-3</v>
      </c>
      <c r="O15" s="17">
        <v>5</v>
      </c>
      <c r="P15" s="18">
        <v>3.8669760247486465E-3</v>
      </c>
      <c r="Q15" s="17">
        <v>1</v>
      </c>
      <c r="R15" s="18">
        <v>8.0000000000000004E-4</v>
      </c>
      <c r="S15" s="17">
        <v>88</v>
      </c>
      <c r="T15" s="18">
        <v>2.4001090958679942E-3</v>
      </c>
    </row>
    <row r="16" spans="2:20" ht="22.2" customHeight="1" x14ac:dyDescent="0.25">
      <c r="B16" s="44" t="s">
        <v>96</v>
      </c>
      <c r="C16" s="17">
        <v>682</v>
      </c>
      <c r="D16" s="18">
        <v>4.8252440922597992E-2</v>
      </c>
      <c r="E16" s="17">
        <v>270</v>
      </c>
      <c r="F16" s="18">
        <v>6.0797117766268859E-2</v>
      </c>
      <c r="G16" s="17">
        <v>186</v>
      </c>
      <c r="H16" s="18">
        <v>4.2320819112627986E-2</v>
      </c>
      <c r="I16" s="17">
        <v>161</v>
      </c>
      <c r="J16" s="18">
        <v>3.4153585065761563E-2</v>
      </c>
      <c r="K16" s="17">
        <v>83</v>
      </c>
      <c r="L16" s="18">
        <v>2.9041287613715886E-2</v>
      </c>
      <c r="M16" s="17">
        <v>120</v>
      </c>
      <c r="N16" s="18">
        <v>3.3519553072625698E-2</v>
      </c>
      <c r="O16" s="17">
        <v>51</v>
      </c>
      <c r="P16" s="18">
        <v>3.9443155452436193E-2</v>
      </c>
      <c r="Q16" s="17">
        <v>31</v>
      </c>
      <c r="R16" s="18">
        <v>2.4799999999999999E-2</v>
      </c>
      <c r="S16" s="17">
        <v>1584</v>
      </c>
      <c r="T16" s="18">
        <v>4.320196372562389E-2</v>
      </c>
    </row>
    <row r="17" spans="2:20" ht="22.2" customHeight="1" x14ac:dyDescent="0.25">
      <c r="B17" s="44" t="s">
        <v>97</v>
      </c>
      <c r="C17" s="17">
        <v>47</v>
      </c>
      <c r="D17" s="18">
        <v>3.3253148436394511E-3</v>
      </c>
      <c r="E17" s="17">
        <v>14</v>
      </c>
      <c r="F17" s="18">
        <v>3.1524431434361631E-3</v>
      </c>
      <c r="G17" s="17">
        <v>17</v>
      </c>
      <c r="H17" s="18">
        <v>3.8680318543799774E-3</v>
      </c>
      <c r="I17" s="17">
        <v>18</v>
      </c>
      <c r="J17" s="18">
        <v>3.818413237165889E-3</v>
      </c>
      <c r="K17" s="17">
        <v>12</v>
      </c>
      <c r="L17" s="18">
        <v>4.1987403778866337E-3</v>
      </c>
      <c r="M17" s="17">
        <v>13</v>
      </c>
      <c r="N17" s="18">
        <v>3.6312849162011174E-3</v>
      </c>
      <c r="O17" s="17">
        <v>2</v>
      </c>
      <c r="P17" s="18">
        <v>1.5467904098994587E-3</v>
      </c>
      <c r="Q17" s="17">
        <v>4</v>
      </c>
      <c r="R17" s="18">
        <v>3.2000000000000002E-3</v>
      </c>
      <c r="S17" s="17">
        <v>127</v>
      </c>
      <c r="T17" s="18">
        <v>3.4637938088094913E-3</v>
      </c>
    </row>
    <row r="18" spans="2:20" ht="22.2" customHeight="1" x14ac:dyDescent="0.25">
      <c r="B18" s="44" t="s">
        <v>98</v>
      </c>
      <c r="C18" s="17">
        <v>134</v>
      </c>
      <c r="D18" s="18">
        <v>9.4806848733550303E-3</v>
      </c>
      <c r="E18" s="17">
        <v>76</v>
      </c>
      <c r="F18" s="18">
        <v>1.7113262778653455E-2</v>
      </c>
      <c r="G18" s="17">
        <v>71</v>
      </c>
      <c r="H18" s="18">
        <v>1.61547212741752E-2</v>
      </c>
      <c r="I18" s="17">
        <v>60</v>
      </c>
      <c r="J18" s="18">
        <v>1.2728044123886296E-2</v>
      </c>
      <c r="K18" s="17">
        <v>34</v>
      </c>
      <c r="L18" s="18">
        <v>1.1896431070678797E-2</v>
      </c>
      <c r="M18" s="17">
        <v>25</v>
      </c>
      <c r="N18" s="18">
        <v>6.9832402234636867E-3</v>
      </c>
      <c r="O18" s="17">
        <v>13</v>
      </c>
      <c r="P18" s="18">
        <v>1.0054137664346482E-2</v>
      </c>
      <c r="Q18" s="17">
        <v>8</v>
      </c>
      <c r="R18" s="18">
        <v>6.4000000000000003E-3</v>
      </c>
      <c r="S18" s="17">
        <v>421</v>
      </c>
      <c r="T18" s="18">
        <v>1.1482340106368472E-2</v>
      </c>
    </row>
    <row r="19" spans="2:20" ht="22.2" customHeight="1" x14ac:dyDescent="0.25">
      <c r="B19" s="44" t="s">
        <v>99</v>
      </c>
      <c r="C19" s="17">
        <v>232</v>
      </c>
      <c r="D19" s="18">
        <v>1.6414320079241543E-2</v>
      </c>
      <c r="E19" s="17">
        <v>103</v>
      </c>
      <c r="F19" s="18">
        <v>2.3192974555280341E-2</v>
      </c>
      <c r="G19" s="17">
        <v>118</v>
      </c>
      <c r="H19" s="18">
        <v>2.6848691695108076E-2</v>
      </c>
      <c r="I19" s="17">
        <v>123</v>
      </c>
      <c r="J19" s="18">
        <v>2.6092490453966909E-2</v>
      </c>
      <c r="K19" s="17">
        <v>60</v>
      </c>
      <c r="L19" s="18">
        <v>2.099370188943317E-2</v>
      </c>
      <c r="M19" s="17">
        <v>99</v>
      </c>
      <c r="N19" s="18">
        <v>2.76536312849162E-2</v>
      </c>
      <c r="O19" s="17">
        <v>27</v>
      </c>
      <c r="P19" s="18">
        <v>2.0881670533642691E-2</v>
      </c>
      <c r="Q19" s="17">
        <v>17</v>
      </c>
      <c r="R19" s="18">
        <v>1.3599999999999999E-2</v>
      </c>
      <c r="S19" s="17">
        <v>779</v>
      </c>
      <c r="T19" s="18">
        <v>2.1246420291831446E-2</v>
      </c>
    </row>
    <row r="20" spans="2:20" ht="22.2" customHeight="1" x14ac:dyDescent="0.25">
      <c r="B20" s="44" t="s">
        <v>100</v>
      </c>
      <c r="C20" s="17">
        <v>257</v>
      </c>
      <c r="D20" s="18">
        <v>1.8183104570539125E-2</v>
      </c>
      <c r="E20" s="17">
        <v>100</v>
      </c>
      <c r="F20" s="18">
        <v>2.251745102454402E-2</v>
      </c>
      <c r="G20" s="17">
        <v>91</v>
      </c>
      <c r="H20" s="18">
        <v>2.0705346985210465E-2</v>
      </c>
      <c r="I20" s="17">
        <v>95</v>
      </c>
      <c r="J20" s="18">
        <v>2.0152736529486636E-2</v>
      </c>
      <c r="K20" s="17">
        <v>56</v>
      </c>
      <c r="L20" s="18">
        <v>1.9594121763470959E-2</v>
      </c>
      <c r="M20" s="17">
        <v>72</v>
      </c>
      <c r="N20" s="18">
        <v>2.0111731843575419E-2</v>
      </c>
      <c r="O20" s="17">
        <v>23</v>
      </c>
      <c r="P20" s="18">
        <v>1.7788089713843776E-2</v>
      </c>
      <c r="Q20" s="17">
        <v>10</v>
      </c>
      <c r="R20" s="18">
        <v>8.0000000000000002E-3</v>
      </c>
      <c r="S20" s="17">
        <v>704</v>
      </c>
      <c r="T20" s="18">
        <v>1.9200872766943954E-2</v>
      </c>
    </row>
    <row r="21" spans="2:20" ht="22.2" customHeight="1" x14ac:dyDescent="0.3">
      <c r="B21" s="44" t="s">
        <v>101</v>
      </c>
      <c r="C21" s="17">
        <v>333</v>
      </c>
      <c r="D21" s="18">
        <v>2.356020942408377E-2</v>
      </c>
      <c r="E21" s="17">
        <v>102</v>
      </c>
      <c r="F21" s="18">
        <v>2.2967800045034903E-2</v>
      </c>
      <c r="G21" s="17">
        <v>75</v>
      </c>
      <c r="H21" s="18">
        <v>1.7064846416382253E-2</v>
      </c>
      <c r="I21" s="17">
        <v>97</v>
      </c>
      <c r="J21" s="18">
        <v>2.0577004666949512E-2</v>
      </c>
      <c r="K21" s="17">
        <v>45</v>
      </c>
      <c r="L21" s="18">
        <v>1.5745276417074877E-2</v>
      </c>
      <c r="M21" s="17">
        <v>71</v>
      </c>
      <c r="N21" s="18">
        <v>1.9832402234636871E-2</v>
      </c>
      <c r="O21" s="17">
        <v>22</v>
      </c>
      <c r="P21" s="18">
        <v>1.7014694508894045E-2</v>
      </c>
      <c r="Q21" s="17">
        <v>12</v>
      </c>
      <c r="R21" s="18">
        <v>9.5999999999999992E-3</v>
      </c>
      <c r="S21" s="17">
        <v>757</v>
      </c>
      <c r="T21" s="18">
        <v>2.0646393017864448E-2</v>
      </c>
    </row>
    <row r="22" spans="2:20" ht="22.2" customHeight="1" x14ac:dyDescent="0.3">
      <c r="B22" s="44" t="s">
        <v>102</v>
      </c>
      <c r="C22" s="17">
        <v>23</v>
      </c>
      <c r="D22" s="18">
        <v>1.6272817319937739E-3</v>
      </c>
      <c r="E22" s="17">
        <v>13</v>
      </c>
      <c r="F22" s="18">
        <v>2.9272686331907227E-3</v>
      </c>
      <c r="G22" s="17">
        <v>7</v>
      </c>
      <c r="H22" s="18">
        <v>1.5927189988623437E-3</v>
      </c>
      <c r="I22" s="17">
        <v>7</v>
      </c>
      <c r="J22" s="18">
        <v>1.4849384811200679E-3</v>
      </c>
      <c r="K22" s="17">
        <v>7</v>
      </c>
      <c r="L22" s="18">
        <v>2.4492652204338699E-3</v>
      </c>
      <c r="M22" s="17">
        <v>2</v>
      </c>
      <c r="N22" s="18">
        <v>5.5865921787709492E-4</v>
      </c>
      <c r="O22" s="17">
        <v>0</v>
      </c>
      <c r="P22" s="18">
        <v>0</v>
      </c>
      <c r="Q22" s="17">
        <v>4</v>
      </c>
      <c r="R22" s="18">
        <v>3.2000000000000002E-3</v>
      </c>
      <c r="S22" s="17">
        <v>63</v>
      </c>
      <c r="T22" s="18">
        <v>1.7182599209054957E-3</v>
      </c>
    </row>
    <row r="23" spans="2:20" ht="22.2" customHeight="1" x14ac:dyDescent="0.3">
      <c r="B23" s="44" t="s">
        <v>103</v>
      </c>
      <c r="C23" s="17">
        <v>67</v>
      </c>
      <c r="D23" s="18">
        <v>4.7403424366775151E-3</v>
      </c>
      <c r="E23" s="17">
        <v>21</v>
      </c>
      <c r="F23" s="18">
        <v>4.7286647151542445E-3</v>
      </c>
      <c r="G23" s="17">
        <v>19</v>
      </c>
      <c r="H23" s="18">
        <v>4.3230944254835039E-3</v>
      </c>
      <c r="I23" s="17">
        <v>13</v>
      </c>
      <c r="J23" s="18">
        <v>2.7577428935086977E-3</v>
      </c>
      <c r="K23" s="17">
        <v>8</v>
      </c>
      <c r="L23" s="18">
        <v>2.7991602519244225E-3</v>
      </c>
      <c r="M23" s="17">
        <v>19</v>
      </c>
      <c r="N23" s="18">
        <v>5.3072625698324018E-3</v>
      </c>
      <c r="O23" s="17">
        <v>4</v>
      </c>
      <c r="P23" s="18">
        <v>3.0935808197989174E-3</v>
      </c>
      <c r="Q23" s="17">
        <v>2</v>
      </c>
      <c r="R23" s="18">
        <v>1.6000000000000001E-3</v>
      </c>
      <c r="S23" s="17">
        <v>153</v>
      </c>
      <c r="T23" s="18">
        <v>4.1729169507704897E-3</v>
      </c>
    </row>
    <row r="24" spans="2:20" ht="22.2" customHeight="1" x14ac:dyDescent="0.3">
      <c r="B24" s="44" t="s">
        <v>104</v>
      </c>
      <c r="C24" s="17">
        <v>164</v>
      </c>
      <c r="D24" s="18">
        <v>1.1603226262912127E-2</v>
      </c>
      <c r="E24" s="17">
        <v>80</v>
      </c>
      <c r="F24" s="18">
        <v>1.8013960819635216E-2</v>
      </c>
      <c r="G24" s="17">
        <v>71</v>
      </c>
      <c r="H24" s="18">
        <v>1.61547212741752E-2</v>
      </c>
      <c r="I24" s="17">
        <v>45</v>
      </c>
      <c r="J24" s="18">
        <v>9.5460330929147217E-3</v>
      </c>
      <c r="K24" s="17">
        <v>34</v>
      </c>
      <c r="L24" s="18">
        <v>1.1896431070678797E-2</v>
      </c>
      <c r="M24" s="17">
        <v>31</v>
      </c>
      <c r="N24" s="18">
        <v>8.6592178770949716E-3</v>
      </c>
      <c r="O24" s="17">
        <v>8</v>
      </c>
      <c r="P24" s="18">
        <v>6.1871616395978348E-3</v>
      </c>
      <c r="Q24" s="17">
        <v>7</v>
      </c>
      <c r="R24" s="18">
        <v>5.5999999999999999E-3</v>
      </c>
      <c r="S24" s="17">
        <v>440</v>
      </c>
      <c r="T24" s="18">
        <v>1.200054547933997E-2</v>
      </c>
    </row>
    <row r="25" spans="2:20" ht="22.2" customHeight="1" x14ac:dyDescent="0.3">
      <c r="B25" s="44" t="s">
        <v>105</v>
      </c>
      <c r="C25" s="17">
        <v>188</v>
      </c>
      <c r="D25" s="18">
        <v>1.3301259374557804E-2</v>
      </c>
      <c r="E25" s="17">
        <v>63</v>
      </c>
      <c r="F25" s="18">
        <v>1.4185994145462734E-2</v>
      </c>
      <c r="G25" s="17">
        <v>50</v>
      </c>
      <c r="H25" s="18">
        <v>1.1376564277588168E-2</v>
      </c>
      <c r="I25" s="17">
        <v>44</v>
      </c>
      <c r="J25" s="18">
        <v>9.3338990241832835E-3</v>
      </c>
      <c r="K25" s="17">
        <v>23</v>
      </c>
      <c r="L25" s="18">
        <v>8.0475857242827149E-3</v>
      </c>
      <c r="M25" s="17">
        <v>33</v>
      </c>
      <c r="N25" s="18">
        <v>9.2178770949720677E-3</v>
      </c>
      <c r="O25" s="17">
        <v>6</v>
      </c>
      <c r="P25" s="18">
        <v>4.6403712296983757E-3</v>
      </c>
      <c r="Q25" s="17">
        <v>6</v>
      </c>
      <c r="R25" s="18">
        <v>4.7999999999999996E-3</v>
      </c>
      <c r="S25" s="17">
        <v>413</v>
      </c>
      <c r="T25" s="18">
        <v>1.1264148370380473E-2</v>
      </c>
    </row>
    <row r="26" spans="2:20" ht="22.2" customHeight="1" x14ac:dyDescent="0.3">
      <c r="B26" s="44" t="s">
        <v>106</v>
      </c>
      <c r="C26" s="17">
        <v>99</v>
      </c>
      <c r="D26" s="18">
        <v>7.0043865855384177E-3</v>
      </c>
      <c r="E26" s="17">
        <v>36</v>
      </c>
      <c r="F26" s="18">
        <v>8.1062823688358484E-3</v>
      </c>
      <c r="G26" s="17">
        <v>28</v>
      </c>
      <c r="H26" s="18">
        <v>6.3708759954493746E-3</v>
      </c>
      <c r="I26" s="17">
        <v>25</v>
      </c>
      <c r="J26" s="18">
        <v>5.3033517182859563E-3</v>
      </c>
      <c r="K26" s="17">
        <v>13</v>
      </c>
      <c r="L26" s="18">
        <v>4.5486354093771872E-3</v>
      </c>
      <c r="M26" s="17">
        <v>18</v>
      </c>
      <c r="N26" s="18">
        <v>5.0279329608938546E-3</v>
      </c>
      <c r="O26" s="17">
        <v>10</v>
      </c>
      <c r="P26" s="18">
        <v>7.7339520494972931E-3</v>
      </c>
      <c r="Q26" s="17">
        <v>3</v>
      </c>
      <c r="R26" s="18">
        <v>2.3999999999999998E-3</v>
      </c>
      <c r="S26" s="17">
        <v>232</v>
      </c>
      <c r="T26" s="18">
        <v>6.3275603436519839E-3</v>
      </c>
    </row>
    <row r="27" spans="2:20" ht="22.2" customHeight="1" x14ac:dyDescent="0.3">
      <c r="B27" s="44" t="s">
        <v>107</v>
      </c>
      <c r="C27" s="17">
        <v>31</v>
      </c>
      <c r="D27" s="18">
        <v>2.1932927692089998E-3</v>
      </c>
      <c r="E27" s="17">
        <v>18</v>
      </c>
      <c r="F27" s="18">
        <v>4.0531411844179242E-3</v>
      </c>
      <c r="G27" s="17">
        <v>4</v>
      </c>
      <c r="H27" s="18">
        <v>9.1012514220705344E-4</v>
      </c>
      <c r="I27" s="17">
        <v>10</v>
      </c>
      <c r="J27" s="18">
        <v>2.1213406873143827E-3</v>
      </c>
      <c r="K27" s="17">
        <v>8</v>
      </c>
      <c r="L27" s="18">
        <v>2.7991602519244225E-3</v>
      </c>
      <c r="M27" s="17">
        <v>6</v>
      </c>
      <c r="N27" s="18">
        <v>1.6759776536312849E-3</v>
      </c>
      <c r="O27" s="17">
        <v>1</v>
      </c>
      <c r="P27" s="18">
        <v>7.7339520494972935E-4</v>
      </c>
      <c r="Q27" s="17">
        <v>3</v>
      </c>
      <c r="R27" s="18">
        <v>2.3999999999999998E-3</v>
      </c>
      <c r="S27" s="17">
        <v>81</v>
      </c>
      <c r="T27" s="18">
        <v>2.2091913268784944E-3</v>
      </c>
    </row>
    <row r="28" spans="2:20" ht="22.2" customHeight="1" x14ac:dyDescent="0.3">
      <c r="B28" s="44" t="s">
        <v>108</v>
      </c>
      <c r="C28" s="17">
        <v>71</v>
      </c>
      <c r="D28" s="18">
        <v>5.023347955285128E-3</v>
      </c>
      <c r="E28" s="17">
        <v>28</v>
      </c>
      <c r="F28" s="18">
        <v>6.3048862868723262E-3</v>
      </c>
      <c r="G28" s="17">
        <v>25</v>
      </c>
      <c r="H28" s="18">
        <v>5.6882821387940841E-3</v>
      </c>
      <c r="I28" s="17">
        <v>28</v>
      </c>
      <c r="J28" s="18">
        <v>5.9397539244802717E-3</v>
      </c>
      <c r="K28" s="17">
        <v>9</v>
      </c>
      <c r="L28" s="18">
        <v>3.1490552834149755E-3</v>
      </c>
      <c r="M28" s="17">
        <v>9</v>
      </c>
      <c r="N28" s="18">
        <v>2.5139664804469273E-3</v>
      </c>
      <c r="O28" s="17">
        <v>3</v>
      </c>
      <c r="P28" s="18">
        <v>2.3201856148491878E-3</v>
      </c>
      <c r="Q28" s="17">
        <v>5</v>
      </c>
      <c r="R28" s="18">
        <v>4.0000000000000001E-3</v>
      </c>
      <c r="S28" s="17">
        <v>178</v>
      </c>
      <c r="T28" s="18">
        <v>4.8547661257329882E-3</v>
      </c>
    </row>
    <row r="29" spans="2:20" ht="22.2" customHeight="1" x14ac:dyDescent="0.3">
      <c r="B29" s="44" t="s">
        <v>109</v>
      </c>
      <c r="C29" s="17">
        <v>217</v>
      </c>
      <c r="D29" s="18">
        <v>1.5353049384462997E-2</v>
      </c>
      <c r="E29" s="17">
        <v>78</v>
      </c>
      <c r="F29" s="18">
        <v>1.7563611799144337E-2</v>
      </c>
      <c r="G29" s="17">
        <v>124</v>
      </c>
      <c r="H29" s="18">
        <v>2.8213879408418657E-2</v>
      </c>
      <c r="I29" s="17">
        <v>103</v>
      </c>
      <c r="J29" s="18">
        <v>2.1849809079338142E-2</v>
      </c>
      <c r="K29" s="17">
        <v>57</v>
      </c>
      <c r="L29" s="18">
        <v>1.9944016794961512E-2</v>
      </c>
      <c r="M29" s="17">
        <v>61</v>
      </c>
      <c r="N29" s="18">
        <v>1.7039106145251396E-2</v>
      </c>
      <c r="O29" s="17">
        <v>17</v>
      </c>
      <c r="P29" s="18">
        <v>1.3147718484145398E-2</v>
      </c>
      <c r="Q29" s="17">
        <v>18</v>
      </c>
      <c r="R29" s="18">
        <v>1.44E-2</v>
      </c>
      <c r="S29" s="17">
        <v>675</v>
      </c>
      <c r="T29" s="18">
        <v>1.8409927723987453E-2</v>
      </c>
    </row>
    <row r="30" spans="2:20" ht="22.2" customHeight="1" x14ac:dyDescent="0.3">
      <c r="B30" s="44" t="s">
        <v>110</v>
      </c>
      <c r="C30" s="17">
        <v>70</v>
      </c>
      <c r="D30" s="18">
        <v>4.9525965756332252E-3</v>
      </c>
      <c r="E30" s="17">
        <v>35</v>
      </c>
      <c r="F30" s="18">
        <v>7.8811078585904071E-3</v>
      </c>
      <c r="G30" s="17">
        <v>23</v>
      </c>
      <c r="H30" s="18">
        <v>5.2332195676905576E-3</v>
      </c>
      <c r="I30" s="17">
        <v>33</v>
      </c>
      <c r="J30" s="18">
        <v>7.0004242681374626E-3</v>
      </c>
      <c r="K30" s="17">
        <v>15</v>
      </c>
      <c r="L30" s="18">
        <v>5.2484254723582924E-3</v>
      </c>
      <c r="M30" s="17">
        <v>25</v>
      </c>
      <c r="N30" s="18">
        <v>6.9832402234636867E-3</v>
      </c>
      <c r="O30" s="17">
        <v>11</v>
      </c>
      <c r="P30" s="18">
        <v>8.5073472544470227E-3</v>
      </c>
      <c r="Q30" s="17">
        <v>14</v>
      </c>
      <c r="R30" s="18">
        <v>1.12E-2</v>
      </c>
      <c r="S30" s="17">
        <v>226</v>
      </c>
      <c r="T30" s="18">
        <v>6.1639165416609845E-3</v>
      </c>
    </row>
    <row r="31" spans="2:20" ht="22.2" customHeight="1" x14ac:dyDescent="0.3">
      <c r="B31" s="44" t="s">
        <v>111</v>
      </c>
      <c r="C31" s="17">
        <v>499</v>
      </c>
      <c r="D31" s="18">
        <v>3.53049384462997E-2</v>
      </c>
      <c r="E31" s="17">
        <v>199</v>
      </c>
      <c r="F31" s="18">
        <v>4.4809727538842603E-2</v>
      </c>
      <c r="G31" s="17">
        <v>242</v>
      </c>
      <c r="H31" s="18">
        <v>5.5062571103526733E-2</v>
      </c>
      <c r="I31" s="17">
        <v>230</v>
      </c>
      <c r="J31" s="18">
        <v>4.8790835808230799E-2</v>
      </c>
      <c r="K31" s="17">
        <v>133</v>
      </c>
      <c r="L31" s="18">
        <v>4.6536039188243526E-2</v>
      </c>
      <c r="M31" s="17">
        <v>163</v>
      </c>
      <c r="N31" s="18">
        <v>4.5530726256983241E-2</v>
      </c>
      <c r="O31" s="17">
        <v>62</v>
      </c>
      <c r="P31" s="18">
        <v>4.7950502706883218E-2</v>
      </c>
      <c r="Q31" s="17">
        <v>71</v>
      </c>
      <c r="R31" s="18">
        <v>5.6800000000000003E-2</v>
      </c>
      <c r="S31" s="17">
        <v>1599</v>
      </c>
      <c r="T31" s="18">
        <v>4.3611073230601392E-2</v>
      </c>
    </row>
    <row r="32" spans="2:20" ht="22.2" customHeight="1" x14ac:dyDescent="0.3">
      <c r="B32" s="44" t="s">
        <v>112</v>
      </c>
      <c r="C32" s="17">
        <v>319</v>
      </c>
      <c r="D32" s="18">
        <v>2.2569690108957124E-2</v>
      </c>
      <c r="E32" s="17">
        <v>97</v>
      </c>
      <c r="F32" s="18">
        <v>2.18419274938077E-2</v>
      </c>
      <c r="G32" s="17">
        <v>131</v>
      </c>
      <c r="H32" s="18">
        <v>2.9806598407281001E-2</v>
      </c>
      <c r="I32" s="17">
        <v>143</v>
      </c>
      <c r="J32" s="18">
        <v>3.0335171828595672E-2</v>
      </c>
      <c r="K32" s="17">
        <v>105</v>
      </c>
      <c r="L32" s="18">
        <v>3.6738978306508047E-2</v>
      </c>
      <c r="M32" s="17">
        <v>119</v>
      </c>
      <c r="N32" s="18">
        <v>3.324022346368715E-2</v>
      </c>
      <c r="O32" s="17">
        <v>40</v>
      </c>
      <c r="P32" s="18">
        <v>3.0935808197989172E-2</v>
      </c>
      <c r="Q32" s="17">
        <v>31</v>
      </c>
      <c r="R32" s="18">
        <v>2.4799999999999999E-2</v>
      </c>
      <c r="S32" s="17">
        <v>985</v>
      </c>
      <c r="T32" s="18">
        <v>2.6864857493522434E-2</v>
      </c>
    </row>
    <row r="33" spans="2:20" ht="22.2" customHeight="1" x14ac:dyDescent="0.3">
      <c r="B33" s="44" t="s">
        <v>164</v>
      </c>
      <c r="C33" s="17">
        <v>59</v>
      </c>
      <c r="D33" s="18">
        <v>4.1743313994622895E-3</v>
      </c>
      <c r="E33" s="17">
        <v>17</v>
      </c>
      <c r="F33" s="18">
        <v>3.8279666741724838E-3</v>
      </c>
      <c r="G33" s="17">
        <v>27</v>
      </c>
      <c r="H33" s="18">
        <v>6.1433447098976105E-3</v>
      </c>
      <c r="I33" s="17">
        <v>27</v>
      </c>
      <c r="J33" s="18">
        <v>5.7276198557488335E-3</v>
      </c>
      <c r="K33" s="17">
        <v>16</v>
      </c>
      <c r="L33" s="18">
        <v>5.598320503848845E-3</v>
      </c>
      <c r="M33" s="17">
        <v>10</v>
      </c>
      <c r="N33" s="18">
        <v>2.7932960893854749E-3</v>
      </c>
      <c r="O33" s="17">
        <v>7</v>
      </c>
      <c r="P33" s="18">
        <v>5.4137664346481052E-3</v>
      </c>
      <c r="Q33" s="17">
        <v>4</v>
      </c>
      <c r="R33" s="18">
        <v>3.2000000000000002E-3</v>
      </c>
      <c r="S33" s="17">
        <v>167</v>
      </c>
      <c r="T33" s="18">
        <v>4.5547524887494884E-3</v>
      </c>
    </row>
    <row r="34" spans="2:20" ht="22.2" customHeight="1" x14ac:dyDescent="0.3">
      <c r="B34" s="44" t="s">
        <v>114</v>
      </c>
      <c r="C34" s="17">
        <v>44</v>
      </c>
      <c r="D34" s="18">
        <v>3.1130607046837414E-3</v>
      </c>
      <c r="E34" s="17">
        <v>22</v>
      </c>
      <c r="F34" s="18">
        <v>4.9538392253996848E-3</v>
      </c>
      <c r="G34" s="17">
        <v>28</v>
      </c>
      <c r="H34" s="18">
        <v>6.3708759954493746E-3</v>
      </c>
      <c r="I34" s="17">
        <v>24</v>
      </c>
      <c r="J34" s="18">
        <v>5.0912176495545181E-3</v>
      </c>
      <c r="K34" s="17">
        <v>11</v>
      </c>
      <c r="L34" s="18">
        <v>3.8488453463960811E-3</v>
      </c>
      <c r="M34" s="17">
        <v>18</v>
      </c>
      <c r="N34" s="18">
        <v>5.0279329608938546E-3</v>
      </c>
      <c r="O34" s="17">
        <v>7</v>
      </c>
      <c r="P34" s="18">
        <v>5.4137664346481052E-3</v>
      </c>
      <c r="Q34" s="17">
        <v>8</v>
      </c>
      <c r="R34" s="18">
        <v>6.4000000000000003E-3</v>
      </c>
      <c r="S34" s="17">
        <v>162</v>
      </c>
      <c r="T34" s="18">
        <v>4.4183826537569889E-3</v>
      </c>
    </row>
    <row r="35" spans="2:20" ht="22.2" customHeight="1" x14ac:dyDescent="0.3">
      <c r="B35" s="44" t="s">
        <v>115</v>
      </c>
      <c r="C35" s="17">
        <v>96</v>
      </c>
      <c r="D35" s="18">
        <v>6.7921324465827085E-3</v>
      </c>
      <c r="E35" s="17">
        <v>35</v>
      </c>
      <c r="F35" s="18">
        <v>7.8811078585904071E-3</v>
      </c>
      <c r="G35" s="17">
        <v>38</v>
      </c>
      <c r="H35" s="18">
        <v>8.6461888509670078E-3</v>
      </c>
      <c r="I35" s="17">
        <v>40</v>
      </c>
      <c r="J35" s="18">
        <v>8.4853627492575308E-3</v>
      </c>
      <c r="K35" s="17">
        <v>27</v>
      </c>
      <c r="L35" s="18">
        <v>9.447165850244927E-3</v>
      </c>
      <c r="M35" s="17">
        <v>42</v>
      </c>
      <c r="N35" s="18">
        <v>1.1731843575418994E-2</v>
      </c>
      <c r="O35" s="17">
        <v>11</v>
      </c>
      <c r="P35" s="18">
        <v>8.5073472544470227E-3</v>
      </c>
      <c r="Q35" s="17">
        <v>12</v>
      </c>
      <c r="R35" s="18">
        <v>9.5999999999999992E-3</v>
      </c>
      <c r="S35" s="17">
        <v>301</v>
      </c>
      <c r="T35" s="18">
        <v>8.2094640665484799E-3</v>
      </c>
    </row>
    <row r="36" spans="2:20" ht="22.2" customHeight="1" x14ac:dyDescent="0.3">
      <c r="B36" s="44" t="s">
        <v>163</v>
      </c>
      <c r="C36" s="17">
        <v>176</v>
      </c>
      <c r="D36" s="18">
        <v>1.2452242818734966E-2</v>
      </c>
      <c r="E36" s="17">
        <v>64</v>
      </c>
      <c r="F36" s="18">
        <v>1.4411168655708174E-2</v>
      </c>
      <c r="G36" s="17">
        <v>75</v>
      </c>
      <c r="H36" s="18">
        <v>1.7064846416382253E-2</v>
      </c>
      <c r="I36" s="17">
        <v>104</v>
      </c>
      <c r="J36" s="18">
        <v>2.2061943148069581E-2</v>
      </c>
      <c r="K36" s="17">
        <v>49</v>
      </c>
      <c r="L36" s="18">
        <v>1.7144856543037088E-2</v>
      </c>
      <c r="M36" s="17">
        <v>75</v>
      </c>
      <c r="N36" s="18">
        <v>2.094972067039106E-2</v>
      </c>
      <c r="O36" s="17">
        <v>31</v>
      </c>
      <c r="P36" s="18">
        <v>2.3975251353441609E-2</v>
      </c>
      <c r="Q36" s="17">
        <v>19</v>
      </c>
      <c r="R36" s="18">
        <v>1.52E-2</v>
      </c>
      <c r="S36" s="17">
        <v>593</v>
      </c>
      <c r="T36" s="18">
        <v>1.6173462430110461E-2</v>
      </c>
    </row>
    <row r="37" spans="2:20" ht="22.2" customHeight="1" x14ac:dyDescent="0.3">
      <c r="B37" s="44" t="s">
        <v>116</v>
      </c>
      <c r="C37" s="17">
        <v>123</v>
      </c>
      <c r="D37" s="18">
        <v>8.7024196971840946E-3</v>
      </c>
      <c r="E37" s="17">
        <v>27</v>
      </c>
      <c r="F37" s="18">
        <v>6.0797117766268859E-3</v>
      </c>
      <c r="G37" s="17">
        <v>45</v>
      </c>
      <c r="H37" s="18">
        <v>1.0238907849829351E-2</v>
      </c>
      <c r="I37" s="17">
        <v>51</v>
      </c>
      <c r="J37" s="18">
        <v>1.0818837505303353E-2</v>
      </c>
      <c r="K37" s="17">
        <v>32</v>
      </c>
      <c r="L37" s="18">
        <v>1.119664100769769E-2</v>
      </c>
      <c r="M37" s="17">
        <v>37</v>
      </c>
      <c r="N37" s="18">
        <v>1.0335195530726256E-2</v>
      </c>
      <c r="O37" s="17">
        <v>9</v>
      </c>
      <c r="P37" s="18">
        <v>6.9605568445475635E-3</v>
      </c>
      <c r="Q37" s="17">
        <v>10</v>
      </c>
      <c r="R37" s="18">
        <v>8.0000000000000002E-3</v>
      </c>
      <c r="S37" s="17">
        <v>334</v>
      </c>
      <c r="T37" s="18">
        <v>9.1095049774989768E-3</v>
      </c>
    </row>
    <row r="38" spans="2:20" ht="22.2" customHeight="1" x14ac:dyDescent="0.3">
      <c r="B38" s="44" t="s">
        <v>117</v>
      </c>
      <c r="C38" s="17">
        <v>921</v>
      </c>
      <c r="D38" s="18">
        <v>6.5162020659402853E-2</v>
      </c>
      <c r="E38" s="17">
        <v>244</v>
      </c>
      <c r="F38" s="18">
        <v>5.4942580499887414E-2</v>
      </c>
      <c r="G38" s="17">
        <v>298</v>
      </c>
      <c r="H38" s="18">
        <v>6.7804323094425481E-2</v>
      </c>
      <c r="I38" s="17">
        <v>360</v>
      </c>
      <c r="J38" s="18">
        <v>7.6368264743317774E-2</v>
      </c>
      <c r="K38" s="17">
        <v>228</v>
      </c>
      <c r="L38" s="18">
        <v>7.9776067179846047E-2</v>
      </c>
      <c r="M38" s="17">
        <v>256</v>
      </c>
      <c r="N38" s="18">
        <v>7.150837988826815E-2</v>
      </c>
      <c r="O38" s="17">
        <v>102</v>
      </c>
      <c r="P38" s="18">
        <v>7.8886310904872387E-2</v>
      </c>
      <c r="Q38" s="17">
        <v>88</v>
      </c>
      <c r="R38" s="18">
        <v>7.0400000000000004E-2</v>
      </c>
      <c r="S38" s="17">
        <v>2497</v>
      </c>
      <c r="T38" s="18">
        <v>6.8103095595254334E-2</v>
      </c>
    </row>
    <row r="39" spans="2:20" ht="22.2" customHeight="1" x14ac:dyDescent="0.3">
      <c r="B39" s="44" t="s">
        <v>118</v>
      </c>
      <c r="C39" s="17">
        <v>51</v>
      </c>
      <c r="D39" s="18">
        <v>3.6083203622470639E-3</v>
      </c>
      <c r="E39" s="17">
        <v>21</v>
      </c>
      <c r="F39" s="18">
        <v>4.7286647151542445E-3</v>
      </c>
      <c r="G39" s="17">
        <v>22</v>
      </c>
      <c r="H39" s="18">
        <v>5.0056882821387944E-3</v>
      </c>
      <c r="I39" s="17">
        <v>26</v>
      </c>
      <c r="J39" s="18">
        <v>5.5154857870173954E-3</v>
      </c>
      <c r="K39" s="17">
        <v>13</v>
      </c>
      <c r="L39" s="18">
        <v>4.5486354093771872E-3</v>
      </c>
      <c r="M39" s="17">
        <v>17</v>
      </c>
      <c r="N39" s="18">
        <v>4.7486033519553075E-3</v>
      </c>
      <c r="O39" s="17">
        <v>8</v>
      </c>
      <c r="P39" s="18">
        <v>6.1871616395978348E-3</v>
      </c>
      <c r="Q39" s="17">
        <v>3</v>
      </c>
      <c r="R39" s="18">
        <v>2.3999999999999998E-3</v>
      </c>
      <c r="S39" s="17">
        <v>161</v>
      </c>
      <c r="T39" s="18">
        <v>4.391108686758489E-3</v>
      </c>
    </row>
    <row r="40" spans="2:20" ht="22.2" customHeight="1" x14ac:dyDescent="0.3">
      <c r="B40" s="44" t="s">
        <v>119</v>
      </c>
      <c r="C40" s="17">
        <v>195</v>
      </c>
      <c r="D40" s="18">
        <v>1.3796519032121127E-2</v>
      </c>
      <c r="E40" s="17">
        <v>55</v>
      </c>
      <c r="F40" s="18">
        <v>1.2384598063499211E-2</v>
      </c>
      <c r="G40" s="17">
        <v>72</v>
      </c>
      <c r="H40" s="18">
        <v>1.6382252559726963E-2</v>
      </c>
      <c r="I40" s="17">
        <v>106</v>
      </c>
      <c r="J40" s="18">
        <v>2.2486211285532458E-2</v>
      </c>
      <c r="K40" s="17">
        <v>57</v>
      </c>
      <c r="L40" s="18">
        <v>1.9944016794961512E-2</v>
      </c>
      <c r="M40" s="17">
        <v>67</v>
      </c>
      <c r="N40" s="18">
        <v>1.8715083798882683E-2</v>
      </c>
      <c r="O40" s="17">
        <v>24</v>
      </c>
      <c r="P40" s="18">
        <v>1.8561484918793503E-2</v>
      </c>
      <c r="Q40" s="17">
        <v>20</v>
      </c>
      <c r="R40" s="18">
        <v>1.6E-2</v>
      </c>
      <c r="S40" s="17">
        <v>596</v>
      </c>
      <c r="T40" s="18">
        <v>1.625528433110596E-2</v>
      </c>
    </row>
    <row r="41" spans="2:20" ht="22.2" customHeight="1" x14ac:dyDescent="0.3">
      <c r="B41" s="44" t="s">
        <v>120</v>
      </c>
      <c r="C41" s="17">
        <v>42</v>
      </c>
      <c r="D41" s="18">
        <v>2.971557945379935E-3</v>
      </c>
      <c r="E41" s="17">
        <v>27</v>
      </c>
      <c r="F41" s="18">
        <v>6.0797117766268859E-3</v>
      </c>
      <c r="G41" s="17">
        <v>19</v>
      </c>
      <c r="H41" s="18">
        <v>4.3230944254835039E-3</v>
      </c>
      <c r="I41" s="17">
        <v>19</v>
      </c>
      <c r="J41" s="18">
        <v>4.0305473058973272E-3</v>
      </c>
      <c r="K41" s="17">
        <v>15</v>
      </c>
      <c r="L41" s="18">
        <v>5.2484254723582924E-3</v>
      </c>
      <c r="M41" s="17">
        <v>25</v>
      </c>
      <c r="N41" s="18">
        <v>6.9832402234636867E-3</v>
      </c>
      <c r="O41" s="17">
        <v>3</v>
      </c>
      <c r="P41" s="18">
        <v>2.3201856148491878E-3</v>
      </c>
      <c r="Q41" s="17">
        <v>7</v>
      </c>
      <c r="R41" s="18">
        <v>5.5999999999999999E-3</v>
      </c>
      <c r="S41" s="17">
        <v>157</v>
      </c>
      <c r="T41" s="18">
        <v>4.2820128187644893E-3</v>
      </c>
    </row>
    <row r="42" spans="2:20" ht="22.2" customHeight="1" x14ac:dyDescent="0.3">
      <c r="B42" s="44" t="s">
        <v>121</v>
      </c>
      <c r="C42" s="17">
        <v>91</v>
      </c>
      <c r="D42" s="18">
        <v>6.4383755483231921E-3</v>
      </c>
      <c r="E42" s="17">
        <v>30</v>
      </c>
      <c r="F42" s="18">
        <v>6.7552353073632061E-3</v>
      </c>
      <c r="G42" s="17">
        <v>29</v>
      </c>
      <c r="H42" s="18">
        <v>6.5984072810011379E-3</v>
      </c>
      <c r="I42" s="17">
        <v>20</v>
      </c>
      <c r="J42" s="18">
        <v>4.2426813746287654E-3</v>
      </c>
      <c r="K42" s="17">
        <v>10</v>
      </c>
      <c r="L42" s="18">
        <v>3.4989503149055285E-3</v>
      </c>
      <c r="M42" s="17">
        <v>25</v>
      </c>
      <c r="N42" s="18">
        <v>6.9832402234636867E-3</v>
      </c>
      <c r="O42" s="17">
        <v>3</v>
      </c>
      <c r="P42" s="18">
        <v>2.3201856148491878E-3</v>
      </c>
      <c r="Q42" s="17">
        <v>4</v>
      </c>
      <c r="R42" s="18">
        <v>3.2000000000000002E-3</v>
      </c>
      <c r="S42" s="17">
        <v>212</v>
      </c>
      <c r="T42" s="18">
        <v>5.7820810036819858E-3</v>
      </c>
    </row>
    <row r="43" spans="2:20" ht="22.2" customHeight="1" x14ac:dyDescent="0.3">
      <c r="B43" s="44" t="s">
        <v>122</v>
      </c>
      <c r="C43" s="17">
        <v>45</v>
      </c>
      <c r="D43" s="18">
        <v>3.1838120843356446E-3</v>
      </c>
      <c r="E43" s="17">
        <v>15</v>
      </c>
      <c r="F43" s="18">
        <v>3.3776176536816031E-3</v>
      </c>
      <c r="G43" s="17">
        <v>5</v>
      </c>
      <c r="H43" s="18">
        <v>1.1376564277588168E-3</v>
      </c>
      <c r="I43" s="17">
        <v>20</v>
      </c>
      <c r="J43" s="18">
        <v>4.2426813746287654E-3</v>
      </c>
      <c r="K43" s="17">
        <v>10</v>
      </c>
      <c r="L43" s="18">
        <v>3.4989503149055285E-3</v>
      </c>
      <c r="M43" s="17">
        <v>14</v>
      </c>
      <c r="N43" s="18">
        <v>3.910614525139665E-3</v>
      </c>
      <c r="O43" s="17">
        <v>4</v>
      </c>
      <c r="P43" s="18">
        <v>3.0935808197989174E-3</v>
      </c>
      <c r="Q43" s="17">
        <v>2</v>
      </c>
      <c r="R43" s="18">
        <v>1.6000000000000001E-3</v>
      </c>
      <c r="S43" s="17">
        <v>115</v>
      </c>
      <c r="T43" s="18">
        <v>3.136506204827492E-3</v>
      </c>
    </row>
    <row r="44" spans="2:20" ht="22.2" customHeight="1" x14ac:dyDescent="0.3">
      <c r="B44" s="44" t="s">
        <v>123</v>
      </c>
      <c r="C44" s="17">
        <v>51</v>
      </c>
      <c r="D44" s="18">
        <v>3.6083203622470639E-3</v>
      </c>
      <c r="E44" s="17">
        <v>19</v>
      </c>
      <c r="F44" s="18">
        <v>4.2783156946633637E-3</v>
      </c>
      <c r="G44" s="17">
        <v>20</v>
      </c>
      <c r="H44" s="18">
        <v>4.5506257110352671E-3</v>
      </c>
      <c r="I44" s="17">
        <v>26</v>
      </c>
      <c r="J44" s="18">
        <v>5.5154857870173954E-3</v>
      </c>
      <c r="K44" s="17">
        <v>12</v>
      </c>
      <c r="L44" s="18">
        <v>4.1987403778866337E-3</v>
      </c>
      <c r="M44" s="17">
        <v>28</v>
      </c>
      <c r="N44" s="18">
        <v>7.82122905027933E-3</v>
      </c>
      <c r="O44" s="17">
        <v>13</v>
      </c>
      <c r="P44" s="18">
        <v>1.0054137664346482E-2</v>
      </c>
      <c r="Q44" s="17">
        <v>6</v>
      </c>
      <c r="R44" s="18">
        <v>4.7999999999999996E-3</v>
      </c>
      <c r="S44" s="17">
        <v>175</v>
      </c>
      <c r="T44" s="18">
        <v>4.7729442247374885E-3</v>
      </c>
    </row>
    <row r="45" spans="2:20" ht="22.2" customHeight="1" x14ac:dyDescent="0.3">
      <c r="B45" s="44" t="s">
        <v>124</v>
      </c>
      <c r="C45" s="17">
        <v>89</v>
      </c>
      <c r="D45" s="18">
        <v>6.2968727890193857E-3</v>
      </c>
      <c r="E45" s="17">
        <v>24</v>
      </c>
      <c r="F45" s="18">
        <v>5.4041882458905656E-3</v>
      </c>
      <c r="G45" s="17">
        <v>17</v>
      </c>
      <c r="H45" s="18">
        <v>3.8680318543799774E-3</v>
      </c>
      <c r="I45" s="17">
        <v>27</v>
      </c>
      <c r="J45" s="18">
        <v>5.7276198557488335E-3</v>
      </c>
      <c r="K45" s="17">
        <v>19</v>
      </c>
      <c r="L45" s="18">
        <v>6.6480055983205036E-3</v>
      </c>
      <c r="M45" s="17">
        <v>21</v>
      </c>
      <c r="N45" s="18">
        <v>5.8659217877094971E-3</v>
      </c>
      <c r="O45" s="17">
        <v>11</v>
      </c>
      <c r="P45" s="18">
        <v>8.5073472544470227E-3</v>
      </c>
      <c r="Q45" s="17">
        <v>8</v>
      </c>
      <c r="R45" s="18">
        <v>6.4000000000000003E-3</v>
      </c>
      <c r="S45" s="17">
        <v>216</v>
      </c>
      <c r="T45" s="18">
        <v>5.8911768716759854E-3</v>
      </c>
    </row>
    <row r="46" spans="2:20" ht="22.2" customHeight="1" x14ac:dyDescent="0.3">
      <c r="B46" s="44" t="s">
        <v>125</v>
      </c>
      <c r="C46" s="17">
        <v>37</v>
      </c>
      <c r="D46" s="18">
        <v>2.617801047120419E-3</v>
      </c>
      <c r="E46" s="17">
        <v>8</v>
      </c>
      <c r="F46" s="18">
        <v>1.8013960819635217E-3</v>
      </c>
      <c r="G46" s="17">
        <v>13</v>
      </c>
      <c r="H46" s="18">
        <v>2.9579067121729237E-3</v>
      </c>
      <c r="I46" s="17">
        <v>15</v>
      </c>
      <c r="J46" s="18">
        <v>3.182011030971574E-3</v>
      </c>
      <c r="K46" s="17">
        <v>6</v>
      </c>
      <c r="L46" s="18">
        <v>2.0993701889433169E-3</v>
      </c>
      <c r="M46" s="17">
        <v>8</v>
      </c>
      <c r="N46" s="18">
        <v>2.2346368715083797E-3</v>
      </c>
      <c r="O46" s="17">
        <v>1</v>
      </c>
      <c r="P46" s="18">
        <v>7.7339520494972935E-4</v>
      </c>
      <c r="Q46" s="17">
        <v>3</v>
      </c>
      <c r="R46" s="18">
        <v>2.3999999999999998E-3</v>
      </c>
      <c r="S46" s="17">
        <v>91</v>
      </c>
      <c r="T46" s="18">
        <v>2.4819309968634939E-3</v>
      </c>
    </row>
    <row r="47" spans="2:20" ht="22.2" customHeight="1" x14ac:dyDescent="0.3">
      <c r="B47" s="44" t="s">
        <v>126</v>
      </c>
      <c r="C47" s="17">
        <v>70</v>
      </c>
      <c r="D47" s="18">
        <v>4.9525965756332252E-3</v>
      </c>
      <c r="E47" s="17">
        <v>26</v>
      </c>
      <c r="F47" s="18">
        <v>5.8545372663814455E-3</v>
      </c>
      <c r="G47" s="17">
        <v>32</v>
      </c>
      <c r="H47" s="18">
        <v>7.2810011376564275E-3</v>
      </c>
      <c r="I47" s="17">
        <v>33</v>
      </c>
      <c r="J47" s="18">
        <v>7.0004242681374626E-3</v>
      </c>
      <c r="K47" s="17">
        <v>26</v>
      </c>
      <c r="L47" s="18">
        <v>9.0972708187543744E-3</v>
      </c>
      <c r="M47" s="17">
        <v>27</v>
      </c>
      <c r="N47" s="18">
        <v>7.541899441340782E-3</v>
      </c>
      <c r="O47" s="17">
        <v>11</v>
      </c>
      <c r="P47" s="18">
        <v>8.5073472544470227E-3</v>
      </c>
      <c r="Q47" s="17">
        <v>9</v>
      </c>
      <c r="R47" s="18">
        <v>7.1999999999999998E-3</v>
      </c>
      <c r="S47" s="17">
        <v>234</v>
      </c>
      <c r="T47" s="18">
        <v>6.3821082776489837E-3</v>
      </c>
    </row>
    <row r="48" spans="2:20" ht="22.2" customHeight="1" x14ac:dyDescent="0.3">
      <c r="B48" s="44" t="s">
        <v>127</v>
      </c>
      <c r="C48" s="17">
        <v>354</v>
      </c>
      <c r="D48" s="18">
        <v>2.5045988396773737E-2</v>
      </c>
      <c r="E48" s="17">
        <v>96</v>
      </c>
      <c r="F48" s="18">
        <v>2.1616752983562262E-2</v>
      </c>
      <c r="G48" s="17">
        <v>91</v>
      </c>
      <c r="H48" s="18">
        <v>2.0705346985210465E-2</v>
      </c>
      <c r="I48" s="17">
        <v>139</v>
      </c>
      <c r="J48" s="18">
        <v>2.948663555366992E-2</v>
      </c>
      <c r="K48" s="17">
        <v>97</v>
      </c>
      <c r="L48" s="18">
        <v>3.3939818054583626E-2</v>
      </c>
      <c r="M48" s="17">
        <v>97</v>
      </c>
      <c r="N48" s="18">
        <v>2.7094972067039105E-2</v>
      </c>
      <c r="O48" s="17">
        <v>36</v>
      </c>
      <c r="P48" s="18">
        <v>2.7842227378190254E-2</v>
      </c>
      <c r="Q48" s="17">
        <v>32</v>
      </c>
      <c r="R48" s="18">
        <v>2.5600000000000001E-2</v>
      </c>
      <c r="S48" s="17">
        <v>942</v>
      </c>
      <c r="T48" s="18">
        <v>2.5692076912586934E-2</v>
      </c>
    </row>
    <row r="49" spans="2:20" ht="22.2" customHeight="1" x14ac:dyDescent="0.3">
      <c r="B49" s="44" t="s">
        <v>128</v>
      </c>
      <c r="C49" s="17">
        <v>26</v>
      </c>
      <c r="D49" s="18">
        <v>1.8395358709494835E-3</v>
      </c>
      <c r="E49" s="17">
        <v>15</v>
      </c>
      <c r="F49" s="18">
        <v>3.3776176536816031E-3</v>
      </c>
      <c r="G49" s="17">
        <v>20</v>
      </c>
      <c r="H49" s="18">
        <v>4.5506257110352671E-3</v>
      </c>
      <c r="I49" s="17">
        <v>24</v>
      </c>
      <c r="J49" s="18">
        <v>5.0912176495545181E-3</v>
      </c>
      <c r="K49" s="17">
        <v>10</v>
      </c>
      <c r="L49" s="18">
        <v>3.4989503149055285E-3</v>
      </c>
      <c r="M49" s="17">
        <v>19</v>
      </c>
      <c r="N49" s="18">
        <v>5.3072625698324018E-3</v>
      </c>
      <c r="O49" s="17">
        <v>8</v>
      </c>
      <c r="P49" s="18">
        <v>6.1871616395978348E-3</v>
      </c>
      <c r="Q49" s="17">
        <v>5</v>
      </c>
      <c r="R49" s="18">
        <v>4.0000000000000001E-3</v>
      </c>
      <c r="S49" s="17">
        <v>127</v>
      </c>
      <c r="T49" s="18">
        <v>3.4637938088094913E-3</v>
      </c>
    </row>
    <row r="50" spans="2:20" ht="22.2" customHeight="1" x14ac:dyDescent="0.3">
      <c r="B50" s="44" t="s">
        <v>129</v>
      </c>
      <c r="C50" s="17">
        <v>24</v>
      </c>
      <c r="D50" s="18">
        <v>1.6980331116456771E-3</v>
      </c>
      <c r="E50" s="17">
        <v>5</v>
      </c>
      <c r="F50" s="18">
        <v>1.125872551227201E-3</v>
      </c>
      <c r="G50" s="17">
        <v>6</v>
      </c>
      <c r="H50" s="18">
        <v>1.3651877133105802E-3</v>
      </c>
      <c r="I50" s="17">
        <v>10</v>
      </c>
      <c r="J50" s="18">
        <v>2.1213406873143827E-3</v>
      </c>
      <c r="K50" s="17">
        <v>3</v>
      </c>
      <c r="L50" s="18">
        <v>1.0496850944716584E-3</v>
      </c>
      <c r="M50" s="17">
        <v>6</v>
      </c>
      <c r="N50" s="18">
        <v>1.6759776536312849E-3</v>
      </c>
      <c r="O50" s="17">
        <v>5</v>
      </c>
      <c r="P50" s="18">
        <v>3.8669760247486465E-3</v>
      </c>
      <c r="Q50" s="17">
        <v>1</v>
      </c>
      <c r="R50" s="18">
        <v>8.0000000000000004E-4</v>
      </c>
      <c r="S50" s="17">
        <v>60</v>
      </c>
      <c r="T50" s="18">
        <v>1.636438019909996E-3</v>
      </c>
    </row>
    <row r="51" spans="2:20" ht="22.2" customHeight="1" thickBot="1" x14ac:dyDescent="0.35">
      <c r="B51" s="44" t="s">
        <v>66</v>
      </c>
      <c r="C51" s="17">
        <v>4874</v>
      </c>
      <c r="D51" s="18">
        <v>0.34484222442337625</v>
      </c>
      <c r="E51" s="17">
        <v>928</v>
      </c>
      <c r="F51" s="18">
        <v>0.20896194550776853</v>
      </c>
      <c r="G51" s="17">
        <v>947</v>
      </c>
      <c r="H51" s="18">
        <v>0.21547212741751992</v>
      </c>
      <c r="I51" s="17">
        <v>956</v>
      </c>
      <c r="J51" s="18">
        <v>0.20280016970725498</v>
      </c>
      <c r="K51" s="17">
        <v>681</v>
      </c>
      <c r="L51" s="18">
        <v>0.23827851644506648</v>
      </c>
      <c r="M51" s="17">
        <v>924</v>
      </c>
      <c r="N51" s="18">
        <v>0.25810055865921788</v>
      </c>
      <c r="O51" s="17">
        <v>339</v>
      </c>
      <c r="P51" s="18">
        <v>0.26218097447795824</v>
      </c>
      <c r="Q51" s="17">
        <v>475</v>
      </c>
      <c r="R51" s="18">
        <v>0.38</v>
      </c>
      <c r="S51" s="17">
        <v>10124</v>
      </c>
      <c r="T51" s="18">
        <v>0.2761216418928133</v>
      </c>
    </row>
    <row r="52" spans="2:20" ht="22.2" customHeight="1" thickTop="1" thickBot="1" x14ac:dyDescent="0.35">
      <c r="B52" s="19" t="s">
        <v>58</v>
      </c>
      <c r="C52" s="20">
        <v>14134</v>
      </c>
      <c r="D52" s="21">
        <v>1</v>
      </c>
      <c r="E52" s="20">
        <v>4441</v>
      </c>
      <c r="F52" s="21">
        <v>1</v>
      </c>
      <c r="G52" s="20">
        <v>4395</v>
      </c>
      <c r="H52" s="21">
        <v>1</v>
      </c>
      <c r="I52" s="20">
        <v>4714</v>
      </c>
      <c r="J52" s="21">
        <v>1.0000000000000004</v>
      </c>
      <c r="K52" s="20">
        <v>2858</v>
      </c>
      <c r="L52" s="21">
        <v>1</v>
      </c>
      <c r="M52" s="20">
        <v>3580</v>
      </c>
      <c r="N52" s="21">
        <v>0.99999999999999989</v>
      </c>
      <c r="O52" s="20">
        <v>1293</v>
      </c>
      <c r="P52" s="21">
        <v>1</v>
      </c>
      <c r="Q52" s="20">
        <v>1250</v>
      </c>
      <c r="R52" s="21">
        <v>1</v>
      </c>
      <c r="S52" s="20">
        <v>36665</v>
      </c>
      <c r="T52" s="21">
        <v>0.99999999999999978</v>
      </c>
    </row>
    <row r="53" spans="2:20" s="13" customFormat="1" ht="15" thickTop="1" x14ac:dyDescent="0.3">
      <c r="B53" s="59" t="s">
        <v>165</v>
      </c>
      <c r="C53" s="59">
        <f>IFERROR(VLOOKUP($B53,[1]Sheet1!$A$527:$S$572,2,FALSE),0)</f>
        <v>4758</v>
      </c>
      <c r="D53" s="59">
        <f t="shared" ref="D53" si="0">C53/$C$52</f>
        <v>0.33663506438375546</v>
      </c>
      <c r="E53" s="59">
        <f>IFERROR(VLOOKUP($B53,[1]Sheet1!$A$527:$S$572,4,FALSE),0)</f>
        <v>928</v>
      </c>
      <c r="F53" s="59">
        <f t="shared" ref="F53" si="1">E53/$E$52</f>
        <v>0.20896194550776853</v>
      </c>
      <c r="G53" s="59">
        <f>IFERROR(VLOOKUP($B53,[1]Sheet1!$A$527:$S$572,6,FALSE),0)</f>
        <v>947</v>
      </c>
      <c r="H53" s="59">
        <f t="shared" ref="H53" si="2">G53/$G$52</f>
        <v>0.21547212741751992</v>
      </c>
      <c r="I53" s="59">
        <f>IFERROR(VLOOKUP($B53,[1]Sheet1!$A$527:$S$572,8,FALSE),0)</f>
        <v>956</v>
      </c>
      <c r="J53" s="59">
        <f t="shared" ref="J53" si="3">I53/$I$52</f>
        <v>0.20280016970725498</v>
      </c>
      <c r="K53" s="59">
        <f>IFERROR(VLOOKUP($B53,[1]Sheet1!$A$527:$S$572,10,FALSE),0)</f>
        <v>681</v>
      </c>
      <c r="L53" s="59">
        <f t="shared" ref="L53" si="4">K53/$K$52</f>
        <v>0.23827851644506648</v>
      </c>
      <c r="M53" s="59">
        <f>IFERROR(VLOOKUP($B53,[1]Sheet1!$A$527:$S$572,12,FALSE),0)</f>
        <v>924</v>
      </c>
      <c r="N53" s="59">
        <f t="shared" ref="N53" si="5">M53/$M$52</f>
        <v>0.25810055865921788</v>
      </c>
      <c r="O53" s="59">
        <f>IFERROR(VLOOKUP($B53,[1]Sheet1!$A$527:$S$572,14,FALSE),0)</f>
        <v>339</v>
      </c>
      <c r="P53" s="59">
        <f t="shared" ref="P53" si="6">O53/$O$52</f>
        <v>0.26218097447795824</v>
      </c>
      <c r="Q53" s="59">
        <f>IFERROR(VLOOKUP($B53,[1]Sheet1!$A$527:$S$572,16,FALSE),0)</f>
        <v>475</v>
      </c>
      <c r="R53" s="59">
        <f t="shared" ref="R53" si="7">Q53/$Q$52</f>
        <v>0.38</v>
      </c>
      <c r="S53" s="59">
        <f t="shared" ref="S53" si="8">SUM(C53,E53,G53,I53,K53,M53,O53,Q53)</f>
        <v>10008</v>
      </c>
      <c r="T53" s="59">
        <f t="shared" ref="T53" si="9">S53/$S$52</f>
        <v>0.27295786172098729</v>
      </c>
    </row>
    <row r="54" spans="2:20" s="13" customFormat="1" x14ac:dyDescent="0.3">
      <c r="C54" s="23"/>
      <c r="S54" s="23"/>
    </row>
    <row r="55" spans="2:20" s="13" customFormat="1" x14ac:dyDescent="0.3"/>
    <row r="56" spans="2:20" s="13" customFormat="1" x14ac:dyDescent="0.3"/>
    <row r="57" spans="2:20" s="13" customFormat="1" x14ac:dyDescent="0.3"/>
    <row r="58" spans="2:20" s="13" customFormat="1" x14ac:dyDescent="0.3"/>
    <row r="59" spans="2:20" s="13" customFormat="1" x14ac:dyDescent="0.3"/>
    <row r="60" spans="2:20" s="13" customFormat="1" x14ac:dyDescent="0.3"/>
    <row r="61" spans="2:20" s="13" customFormat="1" x14ac:dyDescent="0.3"/>
    <row r="62" spans="2:20" s="13" customFormat="1" x14ac:dyDescent="0.3"/>
    <row r="63" spans="2:20" s="13" customFormat="1" x14ac:dyDescent="0.3"/>
    <row r="64" spans="2:20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="13" customFormat="1" x14ac:dyDescent="0.3"/>
    <row r="114" s="13" customFormat="1" x14ac:dyDescent="0.3"/>
    <row r="115" s="13" customFormat="1" x14ac:dyDescent="0.3"/>
    <row r="116" s="13" customFormat="1" x14ac:dyDescent="0.3"/>
    <row r="117" s="13" customFormat="1" x14ac:dyDescent="0.3"/>
    <row r="118" s="13" customFormat="1" x14ac:dyDescent="0.3"/>
    <row r="119" s="13" customFormat="1" x14ac:dyDescent="0.3"/>
    <row r="120" s="13" customFormat="1" x14ac:dyDescent="0.3"/>
    <row r="121" s="13" customFormat="1" x14ac:dyDescent="0.3"/>
    <row r="122" s="13" customFormat="1" x14ac:dyDescent="0.3"/>
    <row r="123" s="13" customFormat="1" x14ac:dyDescent="0.3"/>
    <row r="124" s="13" customFormat="1" x14ac:dyDescent="0.3"/>
    <row r="125" s="13" customFormat="1" x14ac:dyDescent="0.3"/>
    <row r="126" s="13" customFormat="1" x14ac:dyDescent="0.3"/>
    <row r="127" s="13" customFormat="1" x14ac:dyDescent="0.3"/>
    <row r="128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  <row r="235" s="13" customFormat="1" x14ac:dyDescent="0.3"/>
    <row r="236" s="13" customFormat="1" x14ac:dyDescent="0.3"/>
    <row r="237" s="13" customFormat="1" x14ac:dyDescent="0.3"/>
    <row r="238" s="13" customFormat="1" x14ac:dyDescent="0.3"/>
    <row r="239" s="13" customFormat="1" x14ac:dyDescent="0.3"/>
    <row r="240" s="13" customFormat="1" x14ac:dyDescent="0.3"/>
    <row r="241" s="13" customFormat="1" x14ac:dyDescent="0.3"/>
    <row r="242" s="13" customFormat="1" x14ac:dyDescent="0.3"/>
    <row r="243" s="13" customFormat="1" x14ac:dyDescent="0.3"/>
    <row r="244" s="13" customFormat="1" x14ac:dyDescent="0.3"/>
    <row r="245" s="13" customFormat="1" x14ac:dyDescent="0.3"/>
    <row r="246" s="13" customFormat="1" x14ac:dyDescent="0.3"/>
    <row r="247" s="13" customFormat="1" x14ac:dyDescent="0.3"/>
    <row r="248" s="13" customFormat="1" x14ac:dyDescent="0.3"/>
    <row r="249" s="13" customFormat="1" x14ac:dyDescent="0.3"/>
    <row r="250" s="13" customFormat="1" x14ac:dyDescent="0.3"/>
    <row r="251" s="13" customFormat="1" x14ac:dyDescent="0.3"/>
    <row r="252" s="13" customFormat="1" x14ac:dyDescent="0.3"/>
    <row r="253" s="13" customFormat="1" x14ac:dyDescent="0.3"/>
    <row r="254" s="13" customFormat="1" x14ac:dyDescent="0.3"/>
    <row r="255" s="13" customFormat="1" x14ac:dyDescent="0.3"/>
    <row r="256" s="13" customFormat="1" x14ac:dyDescent="0.3"/>
    <row r="257" s="13" customFormat="1" x14ac:dyDescent="0.3"/>
    <row r="258" s="13" customFormat="1" x14ac:dyDescent="0.3"/>
    <row r="259" s="13" customFormat="1" x14ac:dyDescent="0.3"/>
    <row r="260" s="13" customFormat="1" x14ac:dyDescent="0.3"/>
    <row r="261" s="13" customFormat="1" x14ac:dyDescent="0.3"/>
    <row r="262" s="13" customFormat="1" x14ac:dyDescent="0.3"/>
    <row r="263" s="13" customFormat="1" x14ac:dyDescent="0.3"/>
    <row r="264" s="13" customFormat="1" x14ac:dyDescent="0.3"/>
    <row r="265" s="13" customFormat="1" x14ac:dyDescent="0.3"/>
    <row r="266" s="13" customFormat="1" x14ac:dyDescent="0.3"/>
    <row r="267" s="13" customFormat="1" x14ac:dyDescent="0.3"/>
    <row r="268" s="13" customFormat="1" x14ac:dyDescent="0.3"/>
    <row r="269" s="13" customFormat="1" x14ac:dyDescent="0.3"/>
    <row r="270" s="13" customFormat="1" x14ac:dyDescent="0.3"/>
    <row r="271" s="13" customFormat="1" x14ac:dyDescent="0.3"/>
    <row r="272" s="13" customFormat="1" x14ac:dyDescent="0.3"/>
    <row r="273" s="13" customFormat="1" x14ac:dyDescent="0.3"/>
    <row r="274" s="13" customFormat="1" x14ac:dyDescent="0.3"/>
    <row r="275" s="13" customFormat="1" x14ac:dyDescent="0.3"/>
    <row r="276" s="13" customFormat="1" x14ac:dyDescent="0.3"/>
    <row r="277" s="13" customFormat="1" x14ac:dyDescent="0.3"/>
    <row r="278" s="13" customFormat="1" x14ac:dyDescent="0.3"/>
    <row r="279" s="13" customFormat="1" x14ac:dyDescent="0.3"/>
    <row r="280" s="13" customFormat="1" x14ac:dyDescent="0.3"/>
    <row r="281" s="13" customFormat="1" x14ac:dyDescent="0.3"/>
    <row r="282" s="13" customFormat="1" x14ac:dyDescent="0.3"/>
    <row r="283" s="13" customFormat="1" x14ac:dyDescent="0.3"/>
    <row r="284" s="13" customFormat="1" x14ac:dyDescent="0.3"/>
    <row r="285" s="13" customFormat="1" x14ac:dyDescent="0.3"/>
    <row r="286" s="13" customFormat="1" x14ac:dyDescent="0.3"/>
    <row r="287" s="13" customFormat="1" x14ac:dyDescent="0.3"/>
    <row r="288" s="13" customFormat="1" x14ac:dyDescent="0.3"/>
    <row r="289" s="13" customFormat="1" x14ac:dyDescent="0.3"/>
    <row r="290" s="13" customFormat="1" x14ac:dyDescent="0.3"/>
    <row r="291" s="13" customFormat="1" x14ac:dyDescent="0.3"/>
    <row r="292" s="13" customFormat="1" x14ac:dyDescent="0.3"/>
    <row r="293" s="13" customFormat="1" x14ac:dyDescent="0.3"/>
    <row r="294" s="13" customFormat="1" x14ac:dyDescent="0.3"/>
    <row r="295" s="13" customFormat="1" x14ac:dyDescent="0.3"/>
    <row r="296" s="13" customFormat="1" x14ac:dyDescent="0.3"/>
    <row r="297" s="13" customFormat="1" x14ac:dyDescent="0.3"/>
    <row r="298" s="13" customFormat="1" x14ac:dyDescent="0.3"/>
    <row r="299" s="13" customFormat="1" x14ac:dyDescent="0.3"/>
    <row r="300" s="13" customFormat="1" x14ac:dyDescent="0.3"/>
    <row r="301" s="13" customFormat="1" x14ac:dyDescent="0.3"/>
    <row r="302" s="13" customFormat="1" x14ac:dyDescent="0.3"/>
    <row r="303" s="13" customFormat="1" x14ac:dyDescent="0.3"/>
    <row r="304" s="13" customFormat="1" x14ac:dyDescent="0.3"/>
    <row r="305" s="13" customFormat="1" x14ac:dyDescent="0.3"/>
    <row r="306" s="13" customFormat="1" x14ac:dyDescent="0.3"/>
    <row r="307" s="13" customFormat="1" x14ac:dyDescent="0.3"/>
    <row r="308" s="13" customFormat="1" x14ac:dyDescent="0.3"/>
    <row r="309" s="13" customFormat="1" x14ac:dyDescent="0.3"/>
    <row r="310" s="13" customFormat="1" x14ac:dyDescent="0.3"/>
    <row r="311" s="13" customFormat="1" x14ac:dyDescent="0.3"/>
    <row r="312" s="13" customFormat="1" x14ac:dyDescent="0.3"/>
    <row r="313" s="13" customFormat="1" x14ac:dyDescent="0.3"/>
    <row r="314" s="13" customFormat="1" x14ac:dyDescent="0.3"/>
    <row r="315" s="13" customFormat="1" x14ac:dyDescent="0.3"/>
    <row r="316" s="13" customFormat="1" x14ac:dyDescent="0.3"/>
    <row r="317" s="13" customFormat="1" x14ac:dyDescent="0.3"/>
    <row r="318" s="13" customFormat="1" x14ac:dyDescent="0.3"/>
    <row r="319" s="13" customFormat="1" x14ac:dyDescent="0.3"/>
    <row r="320" s="13" customFormat="1" x14ac:dyDescent="0.3"/>
    <row r="321" s="13" customFormat="1" x14ac:dyDescent="0.3"/>
    <row r="322" s="13" customFormat="1" x14ac:dyDescent="0.3"/>
    <row r="323" s="13" customFormat="1" x14ac:dyDescent="0.3"/>
    <row r="324" s="13" customFormat="1" x14ac:dyDescent="0.3"/>
    <row r="325" s="13" customFormat="1" x14ac:dyDescent="0.3"/>
    <row r="326" s="13" customFormat="1" x14ac:dyDescent="0.3"/>
    <row r="327" s="13" customFormat="1" x14ac:dyDescent="0.3"/>
    <row r="328" s="13" customFormat="1" x14ac:dyDescent="0.3"/>
    <row r="329" s="13" customFormat="1" x14ac:dyDescent="0.3"/>
    <row r="330" s="13" customFormat="1" x14ac:dyDescent="0.3"/>
    <row r="331" s="13" customFormat="1" x14ac:dyDescent="0.3"/>
    <row r="332" s="13" customFormat="1" x14ac:dyDescent="0.3"/>
    <row r="333" s="13" customFormat="1" x14ac:dyDescent="0.3"/>
    <row r="334" s="13" customFormat="1" x14ac:dyDescent="0.3"/>
    <row r="335" s="13" customFormat="1" x14ac:dyDescent="0.3"/>
    <row r="336" s="13" customFormat="1" x14ac:dyDescent="0.3"/>
    <row r="337" s="13" customFormat="1" x14ac:dyDescent="0.3"/>
    <row r="338" s="13" customFormat="1" x14ac:dyDescent="0.3"/>
    <row r="339" s="13" customFormat="1" x14ac:dyDescent="0.3"/>
    <row r="340" s="13" customFormat="1" x14ac:dyDescent="0.3"/>
    <row r="341" s="13" customFormat="1" x14ac:dyDescent="0.3"/>
    <row r="342" s="13" customFormat="1" x14ac:dyDescent="0.3"/>
    <row r="343" s="13" customFormat="1" x14ac:dyDescent="0.3"/>
    <row r="344" s="13" customFormat="1" x14ac:dyDescent="0.3"/>
    <row r="345" s="13" customFormat="1" x14ac:dyDescent="0.3"/>
    <row r="346" s="13" customFormat="1" x14ac:dyDescent="0.3"/>
    <row r="347" s="13" customFormat="1" x14ac:dyDescent="0.3"/>
    <row r="348" s="13" customFormat="1" x14ac:dyDescent="0.3"/>
    <row r="349" s="13" customFormat="1" x14ac:dyDescent="0.3"/>
    <row r="350" s="13" customFormat="1" x14ac:dyDescent="0.3"/>
    <row r="351" s="13" customFormat="1" x14ac:dyDescent="0.3"/>
    <row r="352" s="13" customFormat="1" x14ac:dyDescent="0.3"/>
    <row r="353" s="13" customFormat="1" x14ac:dyDescent="0.3"/>
    <row r="354" s="13" customFormat="1" x14ac:dyDescent="0.3"/>
    <row r="355" s="13" customFormat="1" x14ac:dyDescent="0.3"/>
    <row r="356" s="13" customFormat="1" x14ac:dyDescent="0.3"/>
    <row r="357" s="13" customFormat="1" x14ac:dyDescent="0.3"/>
    <row r="358" s="13" customFormat="1" x14ac:dyDescent="0.3"/>
    <row r="359" s="13" customFormat="1" x14ac:dyDescent="0.3"/>
    <row r="360" s="13" customFormat="1" x14ac:dyDescent="0.3"/>
    <row r="361" s="13" customFormat="1" x14ac:dyDescent="0.3"/>
    <row r="362" s="13" customFormat="1" x14ac:dyDescent="0.3"/>
    <row r="363" s="13" customFormat="1" x14ac:dyDescent="0.3"/>
    <row r="364" s="13" customFormat="1" x14ac:dyDescent="0.3"/>
    <row r="365" s="13" customFormat="1" x14ac:dyDescent="0.3"/>
    <row r="366" s="13" customFormat="1" x14ac:dyDescent="0.3"/>
    <row r="367" s="13" customFormat="1" x14ac:dyDescent="0.3"/>
    <row r="368" s="13" customFormat="1" x14ac:dyDescent="0.3"/>
    <row r="369" s="13" customFormat="1" x14ac:dyDescent="0.3"/>
    <row r="370" s="13" customFormat="1" x14ac:dyDescent="0.3"/>
    <row r="371" s="13" customFormat="1" x14ac:dyDescent="0.3"/>
    <row r="372" s="13" customFormat="1" x14ac:dyDescent="0.3"/>
    <row r="373" s="13" customFormat="1" x14ac:dyDescent="0.3"/>
    <row r="374" s="13" customFormat="1" x14ac:dyDescent="0.3"/>
    <row r="375" s="13" customFormat="1" x14ac:dyDescent="0.3"/>
    <row r="376" s="13" customFormat="1" x14ac:dyDescent="0.3"/>
    <row r="377" s="13" customFormat="1" x14ac:dyDescent="0.3"/>
    <row r="378" s="13" customFormat="1" x14ac:dyDescent="0.3"/>
    <row r="379" s="13" customFormat="1" x14ac:dyDescent="0.3"/>
    <row r="380" s="13" customFormat="1" x14ac:dyDescent="0.3"/>
    <row r="381" s="13" customFormat="1" x14ac:dyDescent="0.3"/>
    <row r="382" s="13" customFormat="1" x14ac:dyDescent="0.3"/>
    <row r="383" s="13" customFormat="1" x14ac:dyDescent="0.3"/>
    <row r="384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  <row r="540" s="13" customFormat="1" x14ac:dyDescent="0.3"/>
    <row r="541" s="13" customFormat="1" x14ac:dyDescent="0.3"/>
    <row r="542" s="13" customFormat="1" x14ac:dyDescent="0.3"/>
    <row r="543" s="13" customFormat="1" x14ac:dyDescent="0.3"/>
    <row r="544" s="13" customFormat="1" x14ac:dyDescent="0.3"/>
    <row r="545" s="13" customFormat="1" x14ac:dyDescent="0.3"/>
    <row r="546" s="13" customFormat="1" x14ac:dyDescent="0.3"/>
    <row r="547" s="13" customFormat="1" x14ac:dyDescent="0.3"/>
    <row r="548" s="13" customFormat="1" x14ac:dyDescent="0.3"/>
    <row r="549" s="13" customFormat="1" x14ac:dyDescent="0.3"/>
    <row r="550" s="13" customFormat="1" x14ac:dyDescent="0.3"/>
    <row r="551" s="13" customFormat="1" x14ac:dyDescent="0.3"/>
    <row r="552" s="13" customFormat="1" x14ac:dyDescent="0.3"/>
    <row r="553" s="13" customFormat="1" x14ac:dyDescent="0.3"/>
    <row r="554" s="13" customFormat="1" x14ac:dyDescent="0.3"/>
    <row r="555" s="13" customFormat="1" x14ac:dyDescent="0.3"/>
    <row r="556" s="13" customFormat="1" x14ac:dyDescent="0.3"/>
    <row r="557" s="13" customFormat="1" x14ac:dyDescent="0.3"/>
    <row r="558" s="13" customFormat="1" x14ac:dyDescent="0.3"/>
    <row r="559" s="13" customFormat="1" x14ac:dyDescent="0.3"/>
    <row r="560" s="13" customFormat="1" x14ac:dyDescent="0.3"/>
    <row r="561" s="13" customFormat="1" x14ac:dyDescent="0.3"/>
    <row r="562" s="13" customFormat="1" x14ac:dyDescent="0.3"/>
    <row r="563" s="13" customFormat="1" x14ac:dyDescent="0.3"/>
    <row r="564" s="13" customFormat="1" x14ac:dyDescent="0.3"/>
    <row r="565" s="13" customFormat="1" x14ac:dyDescent="0.3"/>
    <row r="566" s="13" customFormat="1" x14ac:dyDescent="0.3"/>
    <row r="567" s="13" customFormat="1" x14ac:dyDescent="0.3"/>
    <row r="568" s="13" customFormat="1" x14ac:dyDescent="0.3"/>
    <row r="569" s="13" customFormat="1" x14ac:dyDescent="0.3"/>
    <row r="570" s="13" customFormat="1" x14ac:dyDescent="0.3"/>
    <row r="571" s="13" customFormat="1" x14ac:dyDescent="0.3"/>
    <row r="572" s="13" customFormat="1" x14ac:dyDescent="0.3"/>
    <row r="573" s="13" customFormat="1" x14ac:dyDescent="0.3"/>
    <row r="574" s="13" customFormat="1" x14ac:dyDescent="0.3"/>
    <row r="575" s="13" customFormat="1" x14ac:dyDescent="0.3"/>
    <row r="576" s="13" customFormat="1" x14ac:dyDescent="0.3"/>
    <row r="577" s="13" customFormat="1" x14ac:dyDescent="0.3"/>
    <row r="578" s="13" customFormat="1" x14ac:dyDescent="0.3"/>
    <row r="579" s="13" customFormat="1" x14ac:dyDescent="0.3"/>
    <row r="580" s="13" customFormat="1" x14ac:dyDescent="0.3"/>
    <row r="581" s="13" customFormat="1" x14ac:dyDescent="0.3"/>
    <row r="582" s="13" customFormat="1" x14ac:dyDescent="0.3"/>
    <row r="583" s="13" customFormat="1" x14ac:dyDescent="0.3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794"/>
  <sheetViews>
    <sheetView topLeftCell="I47" zoomScaleNormal="100" workbookViewId="0">
      <selection activeCell="C7" sqref="C7:L55"/>
    </sheetView>
  </sheetViews>
  <sheetFormatPr defaultColWidth="8.88671875" defaultRowHeight="14.4" x14ac:dyDescent="0.3"/>
  <cols>
    <col min="1" max="1" width="2.6640625" style="13" customWidth="1"/>
    <col min="2" max="2" width="46.33203125" style="1" customWidth="1"/>
    <col min="3" max="12" width="12.6640625" style="1" customWidth="1"/>
    <col min="13" max="16384" width="8.88671875" style="13"/>
  </cols>
  <sheetData>
    <row r="1" spans="2:12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22.2" customHeight="1" thickTop="1" thickBot="1" x14ac:dyDescent="0.3">
      <c r="B2" s="61" t="s">
        <v>135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22.2" customHeight="1" thickTop="1" thickBot="1" x14ac:dyDescent="0.35">
      <c r="B3" s="64" t="s">
        <v>150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2:12" ht="22.2" customHeight="1" thickTop="1" x14ac:dyDescent="0.3">
      <c r="B4" s="67" t="s">
        <v>136</v>
      </c>
      <c r="C4" s="70">
        <v>2015</v>
      </c>
      <c r="D4" s="71"/>
      <c r="E4" s="70">
        <v>2016</v>
      </c>
      <c r="F4" s="71"/>
      <c r="G4" s="70">
        <v>2017</v>
      </c>
      <c r="H4" s="71"/>
      <c r="I4" s="70">
        <v>2018</v>
      </c>
      <c r="J4" s="71"/>
      <c r="K4" s="70">
        <v>2019</v>
      </c>
      <c r="L4" s="71"/>
    </row>
    <row r="5" spans="2:12" ht="22.2" customHeight="1" thickBot="1" x14ac:dyDescent="0.35">
      <c r="B5" s="68"/>
      <c r="C5" s="72">
        <v>2015</v>
      </c>
      <c r="D5" s="73"/>
      <c r="E5" s="72">
        <v>2016</v>
      </c>
      <c r="F5" s="73"/>
      <c r="G5" s="72">
        <v>2017</v>
      </c>
      <c r="H5" s="73"/>
      <c r="I5" s="72">
        <v>2017</v>
      </c>
      <c r="J5" s="73"/>
      <c r="K5" s="72">
        <v>2017</v>
      </c>
      <c r="L5" s="73"/>
    </row>
    <row r="6" spans="2:12" ht="22.2" customHeight="1" thickTop="1" thickBot="1" x14ac:dyDescent="0.35">
      <c r="B6" s="69"/>
      <c r="C6" s="14" t="s">
        <v>11</v>
      </c>
      <c r="D6" s="15" t="s">
        <v>12</v>
      </c>
      <c r="E6" s="14" t="s">
        <v>11</v>
      </c>
      <c r="F6" s="15" t="s">
        <v>12</v>
      </c>
      <c r="G6" s="14" t="s">
        <v>11</v>
      </c>
      <c r="H6" s="35" t="s">
        <v>12</v>
      </c>
      <c r="I6" s="14" t="s">
        <v>11</v>
      </c>
      <c r="J6" s="50" t="s">
        <v>12</v>
      </c>
      <c r="K6" s="14" t="s">
        <v>11</v>
      </c>
      <c r="L6" s="15" t="s">
        <v>12</v>
      </c>
    </row>
    <row r="7" spans="2:12" ht="22.35" customHeight="1" thickTop="1" x14ac:dyDescent="0.25">
      <c r="B7" s="16" t="s">
        <v>13</v>
      </c>
      <c r="C7" s="17">
        <v>2491</v>
      </c>
      <c r="D7" s="18">
        <v>6.8306460458484153E-2</v>
      </c>
      <c r="E7" s="17">
        <v>2690</v>
      </c>
      <c r="F7" s="18">
        <v>7.1601586414330967E-2</v>
      </c>
      <c r="G7" s="17">
        <v>2527</v>
      </c>
      <c r="H7" s="18">
        <v>6.8419342611144199E-2</v>
      </c>
      <c r="I7" s="17">
        <v>2622</v>
      </c>
      <c r="J7" s="18">
        <v>7.0752044037885528E-2</v>
      </c>
      <c r="K7" s="17">
        <v>2578</v>
      </c>
      <c r="L7" s="18">
        <v>7.031228692213283E-2</v>
      </c>
    </row>
    <row r="8" spans="2:12" ht="22.35" customHeight="1" x14ac:dyDescent="0.25">
      <c r="B8" s="16" t="s">
        <v>14</v>
      </c>
      <c r="C8" s="17">
        <v>665</v>
      </c>
      <c r="D8" s="18">
        <v>1.8235165076231217E-2</v>
      </c>
      <c r="E8" s="17">
        <v>823</v>
      </c>
      <c r="F8" s="18">
        <v>2.1906358966168916E-2</v>
      </c>
      <c r="G8" s="17">
        <v>764</v>
      </c>
      <c r="H8" s="18">
        <v>2.0685547192288947E-2</v>
      </c>
      <c r="I8" s="17">
        <v>752</v>
      </c>
      <c r="J8" s="18">
        <v>2.0291966863649855E-2</v>
      </c>
      <c r="K8" s="17">
        <v>744</v>
      </c>
      <c r="L8" s="18">
        <v>2.029183144688395E-2</v>
      </c>
    </row>
    <row r="9" spans="2:12" ht="22.35" customHeight="1" x14ac:dyDescent="0.25">
      <c r="B9" s="16" t="s">
        <v>15</v>
      </c>
      <c r="C9" s="17">
        <v>1216</v>
      </c>
      <c r="D9" s="18">
        <v>3.3344301853679939E-2</v>
      </c>
      <c r="E9" s="17">
        <v>1202</v>
      </c>
      <c r="F9" s="18">
        <v>3.1994463520455693E-2</v>
      </c>
      <c r="G9" s="17">
        <v>1195</v>
      </c>
      <c r="H9" s="18">
        <v>3.2355011642389124E-2</v>
      </c>
      <c r="I9" s="17">
        <v>1242</v>
      </c>
      <c r="J9" s="18">
        <v>3.3514126123208934E-2</v>
      </c>
      <c r="K9" s="17">
        <v>1196</v>
      </c>
      <c r="L9" s="18">
        <v>3.261966453020592E-2</v>
      </c>
    </row>
    <row r="10" spans="2:12" ht="22.35" customHeight="1" x14ac:dyDescent="0.25">
      <c r="B10" s="16" t="s">
        <v>16</v>
      </c>
      <c r="C10" s="17">
        <v>2531</v>
      </c>
      <c r="D10" s="18">
        <v>6.9403312493144673E-2</v>
      </c>
      <c r="E10" s="17">
        <v>2524</v>
      </c>
      <c r="F10" s="18">
        <v>6.7183049854933591E-2</v>
      </c>
      <c r="G10" s="17">
        <v>2605</v>
      </c>
      <c r="H10" s="18">
        <v>7.0531217848053288E-2</v>
      </c>
      <c r="I10" s="17">
        <v>2621</v>
      </c>
      <c r="J10" s="18">
        <v>7.0725060039396631E-2</v>
      </c>
      <c r="K10" s="17">
        <v>2588</v>
      </c>
      <c r="L10" s="18">
        <v>7.0585026592117822E-2</v>
      </c>
    </row>
    <row r="11" spans="2:12" ht="22.35" customHeight="1" x14ac:dyDescent="0.25">
      <c r="B11" s="16" t="s">
        <v>17</v>
      </c>
      <c r="C11" s="17">
        <v>1694</v>
      </c>
      <c r="D11" s="18">
        <v>4.6451683667873202E-2</v>
      </c>
      <c r="E11" s="17">
        <v>1765</v>
      </c>
      <c r="F11" s="18">
        <v>4.6980223056243178E-2</v>
      </c>
      <c r="G11" s="17">
        <v>1696</v>
      </c>
      <c r="H11" s="18">
        <v>4.5919748740997454E-2</v>
      </c>
      <c r="I11" s="17">
        <v>1762</v>
      </c>
      <c r="J11" s="18">
        <v>4.7545805337434903E-2</v>
      </c>
      <c r="K11" s="17">
        <v>1745</v>
      </c>
      <c r="L11" s="18">
        <v>4.7593072412382378E-2</v>
      </c>
    </row>
    <row r="12" spans="2:12" ht="22.35" customHeight="1" x14ac:dyDescent="0.25">
      <c r="B12" s="16" t="s">
        <v>18</v>
      </c>
      <c r="C12" s="17">
        <v>1159</v>
      </c>
      <c r="D12" s="18">
        <v>3.1781287704288688E-2</v>
      </c>
      <c r="E12" s="17">
        <v>1184</v>
      </c>
      <c r="F12" s="18">
        <v>3.1515345098352368E-2</v>
      </c>
      <c r="G12" s="17">
        <v>1238</v>
      </c>
      <c r="H12" s="18">
        <v>3.3519250555044136E-2</v>
      </c>
      <c r="I12" s="17">
        <v>1116</v>
      </c>
      <c r="J12" s="18">
        <v>3.0114142313608032E-2</v>
      </c>
      <c r="K12" s="17">
        <v>1223</v>
      </c>
      <c r="L12" s="18">
        <v>3.3356061639165414E-2</v>
      </c>
    </row>
    <row r="13" spans="2:12" ht="22.35" customHeight="1" x14ac:dyDescent="0.25">
      <c r="B13" s="16" t="s">
        <v>19</v>
      </c>
      <c r="C13" s="17">
        <v>1187</v>
      </c>
      <c r="D13" s="18">
        <v>3.2549084128551058E-2</v>
      </c>
      <c r="E13" s="17">
        <v>1145</v>
      </c>
      <c r="F13" s="18">
        <v>3.0477255183795151E-2</v>
      </c>
      <c r="G13" s="17">
        <v>1146</v>
      </c>
      <c r="H13" s="18">
        <v>3.1028320788433421E-2</v>
      </c>
      <c r="I13" s="17">
        <v>1230</v>
      </c>
      <c r="J13" s="18">
        <v>3.3190318141342184E-2</v>
      </c>
      <c r="K13" s="17">
        <v>1115</v>
      </c>
      <c r="L13" s="18">
        <v>3.0410473203327425E-2</v>
      </c>
    </row>
    <row r="14" spans="2:12" ht="22.35" customHeight="1" x14ac:dyDescent="0.25">
      <c r="B14" s="16" t="s">
        <v>20</v>
      </c>
      <c r="C14" s="17">
        <v>996</v>
      </c>
      <c r="D14" s="18">
        <v>2.7311615663047056E-2</v>
      </c>
      <c r="E14" s="17">
        <v>1033</v>
      </c>
      <c r="F14" s="18">
        <v>2.7496073890707764E-2</v>
      </c>
      <c r="G14" s="17">
        <v>993</v>
      </c>
      <c r="H14" s="18">
        <v>2.688579628526561E-2</v>
      </c>
      <c r="I14" s="17">
        <v>1027</v>
      </c>
      <c r="J14" s="18">
        <v>2.771256644809628E-2</v>
      </c>
      <c r="K14" s="17">
        <v>939</v>
      </c>
      <c r="L14" s="18">
        <v>2.5610255011591435E-2</v>
      </c>
    </row>
    <row r="15" spans="2:12" ht="22.35" customHeight="1" x14ac:dyDescent="0.25">
      <c r="B15" s="16" t="s">
        <v>21</v>
      </c>
      <c r="C15" s="17">
        <v>126</v>
      </c>
      <c r="D15" s="18">
        <v>3.4550839091806516E-3</v>
      </c>
      <c r="E15" s="17">
        <v>140</v>
      </c>
      <c r="F15" s="18">
        <v>3.7264766163592321E-3</v>
      </c>
      <c r="G15" s="17">
        <v>143</v>
      </c>
      <c r="H15" s="18">
        <v>3.8717712676666488E-3</v>
      </c>
      <c r="I15" s="17">
        <v>154</v>
      </c>
      <c r="J15" s="18">
        <v>4.1555357672899973E-3</v>
      </c>
      <c r="K15" s="17">
        <v>138</v>
      </c>
      <c r="L15" s="18">
        <v>3.7638074457929907E-3</v>
      </c>
    </row>
    <row r="16" spans="2:12" ht="22.35" customHeight="1" x14ac:dyDescent="0.25">
      <c r="B16" s="16" t="s">
        <v>22</v>
      </c>
      <c r="C16" s="17">
        <v>253</v>
      </c>
      <c r="D16" s="18">
        <v>6.9375891192278161E-3</v>
      </c>
      <c r="E16" s="17">
        <v>251</v>
      </c>
      <c r="F16" s="18">
        <v>6.6810402193297662E-3</v>
      </c>
      <c r="G16" s="17">
        <v>283</v>
      </c>
      <c r="H16" s="18">
        <v>7.6623165646829477E-3</v>
      </c>
      <c r="I16" s="17">
        <v>286</v>
      </c>
      <c r="J16" s="18">
        <v>7.7174235678242799E-3</v>
      </c>
      <c r="K16" s="17">
        <v>263</v>
      </c>
      <c r="L16" s="18">
        <v>7.1730533206054818E-3</v>
      </c>
    </row>
    <row r="17" spans="2:12" ht="22.35" customHeight="1" x14ac:dyDescent="0.25">
      <c r="B17" s="16" t="s">
        <v>23</v>
      </c>
      <c r="C17" s="17">
        <v>706</v>
      </c>
      <c r="D17" s="18">
        <v>1.9359438411758252E-2</v>
      </c>
      <c r="E17" s="17">
        <v>666</v>
      </c>
      <c r="F17" s="18">
        <v>1.7727381617823206E-2</v>
      </c>
      <c r="G17" s="17">
        <v>714</v>
      </c>
      <c r="H17" s="18">
        <v>1.9331781014783125E-2</v>
      </c>
      <c r="I17" s="17">
        <v>689</v>
      </c>
      <c r="J17" s="18">
        <v>1.8591974958849403E-2</v>
      </c>
      <c r="K17" s="17">
        <v>683</v>
      </c>
      <c r="L17" s="18">
        <v>1.8628119459975452E-2</v>
      </c>
    </row>
    <row r="18" spans="2:12" ht="22.35" customHeight="1" x14ac:dyDescent="0.25">
      <c r="B18" s="16" t="s">
        <v>24</v>
      </c>
      <c r="C18" s="17">
        <v>595</v>
      </c>
      <c r="D18" s="18">
        <v>1.63156740155753E-2</v>
      </c>
      <c r="E18" s="17">
        <v>629</v>
      </c>
      <c r="F18" s="18">
        <v>1.6742527083499693E-2</v>
      </c>
      <c r="G18" s="17">
        <v>592</v>
      </c>
      <c r="H18" s="18">
        <v>1.6028591541668923E-2</v>
      </c>
      <c r="I18" s="17">
        <v>582</v>
      </c>
      <c r="J18" s="18">
        <v>1.5704687120537523E-2</v>
      </c>
      <c r="K18" s="17">
        <v>577</v>
      </c>
      <c r="L18" s="18">
        <v>1.5737078958134462E-2</v>
      </c>
    </row>
    <row r="19" spans="2:12" ht="22.35" customHeight="1" x14ac:dyDescent="0.25">
      <c r="B19" s="16" t="s">
        <v>25</v>
      </c>
      <c r="C19" s="17">
        <v>350</v>
      </c>
      <c r="D19" s="18">
        <v>9.5974553032795867E-3</v>
      </c>
      <c r="E19" s="17">
        <v>349</v>
      </c>
      <c r="F19" s="18">
        <v>9.2895738507812291E-3</v>
      </c>
      <c r="G19" s="17">
        <v>394</v>
      </c>
      <c r="H19" s="18">
        <v>1.0667677478745871E-2</v>
      </c>
      <c r="I19" s="17">
        <v>405</v>
      </c>
      <c r="J19" s="18">
        <v>1.0928519388002914E-2</v>
      </c>
      <c r="K19" s="17">
        <v>399</v>
      </c>
      <c r="L19" s="18">
        <v>1.0882312832401472E-2</v>
      </c>
    </row>
    <row r="20" spans="2:12" ht="22.35" customHeight="1" x14ac:dyDescent="0.25">
      <c r="B20" s="16" t="s">
        <v>26</v>
      </c>
      <c r="C20" s="17">
        <v>177</v>
      </c>
      <c r="D20" s="18">
        <v>4.8535702533728199E-3</v>
      </c>
      <c r="E20" s="17">
        <v>184</v>
      </c>
      <c r="F20" s="18">
        <v>4.8976549815007058E-3</v>
      </c>
      <c r="G20" s="17">
        <v>169</v>
      </c>
      <c r="H20" s="18">
        <v>4.5757296799696758E-3</v>
      </c>
      <c r="I20" s="17">
        <v>191</v>
      </c>
      <c r="J20" s="18">
        <v>5.153943711379152E-3</v>
      </c>
      <c r="K20" s="17">
        <v>204</v>
      </c>
      <c r="L20" s="18">
        <v>5.5638892676939857E-3</v>
      </c>
    </row>
    <row r="21" spans="2:12" ht="22.35" customHeight="1" x14ac:dyDescent="0.3">
      <c r="B21" s="16" t="s">
        <v>27</v>
      </c>
      <c r="C21" s="17">
        <v>192</v>
      </c>
      <c r="D21" s="18">
        <v>5.2648897663705166E-3</v>
      </c>
      <c r="E21" s="17">
        <v>208</v>
      </c>
      <c r="F21" s="18">
        <v>5.5364795443051456E-3</v>
      </c>
      <c r="G21" s="17">
        <v>188</v>
      </c>
      <c r="H21" s="18">
        <v>5.0901608274218878E-3</v>
      </c>
      <c r="I21" s="17">
        <v>214</v>
      </c>
      <c r="J21" s="18">
        <v>5.7745756766237619E-3</v>
      </c>
      <c r="K21" s="17">
        <v>207</v>
      </c>
      <c r="L21" s="18">
        <v>5.6457111686894863E-3</v>
      </c>
    </row>
    <row r="22" spans="2:12" ht="22.35" customHeight="1" x14ac:dyDescent="0.3">
      <c r="B22" s="16" t="s">
        <v>28</v>
      </c>
      <c r="C22" s="17">
        <v>998</v>
      </c>
      <c r="D22" s="18">
        <v>2.736645826478008E-2</v>
      </c>
      <c r="E22" s="17">
        <v>1074</v>
      </c>
      <c r="F22" s="18">
        <v>2.8587399185498682E-2</v>
      </c>
      <c r="G22" s="17">
        <v>967</v>
      </c>
      <c r="H22" s="18">
        <v>2.6181837872962584E-2</v>
      </c>
      <c r="I22" s="17">
        <v>1014</v>
      </c>
      <c r="J22" s="18">
        <v>2.7361774467740629E-2</v>
      </c>
      <c r="K22" s="17">
        <v>992</v>
      </c>
      <c r="L22" s="18">
        <v>2.7055775262511933E-2</v>
      </c>
    </row>
    <row r="23" spans="2:12" ht="22.35" customHeight="1" x14ac:dyDescent="0.3">
      <c r="B23" s="16" t="s">
        <v>29</v>
      </c>
      <c r="C23" s="17">
        <v>601</v>
      </c>
      <c r="D23" s="18">
        <v>1.6480201820774379E-2</v>
      </c>
      <c r="E23" s="17">
        <v>600</v>
      </c>
      <c r="F23" s="18">
        <v>1.5970614070110994E-2</v>
      </c>
      <c r="G23" s="17">
        <v>630</v>
      </c>
      <c r="H23" s="18">
        <v>1.7057453836573346E-2</v>
      </c>
      <c r="I23" s="17">
        <v>591</v>
      </c>
      <c r="J23" s="18">
        <v>1.5947543106937585E-2</v>
      </c>
      <c r="K23" s="17">
        <v>596</v>
      </c>
      <c r="L23" s="18">
        <v>1.625528433110596E-2</v>
      </c>
    </row>
    <row r="24" spans="2:12" ht="22.35" customHeight="1" x14ac:dyDescent="0.3">
      <c r="B24" s="16" t="s">
        <v>30</v>
      </c>
      <c r="C24" s="17">
        <v>233</v>
      </c>
      <c r="D24" s="18">
        <v>6.3891631018975544E-3</v>
      </c>
      <c r="E24" s="17">
        <v>205</v>
      </c>
      <c r="F24" s="18">
        <v>5.45662647395459E-3</v>
      </c>
      <c r="G24" s="17">
        <v>193</v>
      </c>
      <c r="H24" s="18">
        <v>5.2255374451724698E-3</v>
      </c>
      <c r="I24" s="17">
        <v>188</v>
      </c>
      <c r="J24" s="18">
        <v>5.0729917159124636E-3</v>
      </c>
      <c r="K24" s="17">
        <v>218</v>
      </c>
      <c r="L24" s="18">
        <v>5.9457248056729852E-3</v>
      </c>
    </row>
    <row r="25" spans="2:12" ht="22.35" customHeight="1" x14ac:dyDescent="0.3">
      <c r="B25" s="16" t="s">
        <v>31</v>
      </c>
      <c r="C25" s="17">
        <v>1684</v>
      </c>
      <c r="D25" s="18">
        <v>4.6177470659208075E-2</v>
      </c>
      <c r="E25" s="17">
        <v>1821</v>
      </c>
      <c r="F25" s="18">
        <v>4.8470813702786872E-2</v>
      </c>
      <c r="G25" s="17">
        <v>1775</v>
      </c>
      <c r="H25" s="18">
        <v>4.8058699301456655E-2</v>
      </c>
      <c r="I25" s="17">
        <v>1623</v>
      </c>
      <c r="J25" s="18">
        <v>4.3795029547478347E-2</v>
      </c>
      <c r="K25" s="17">
        <v>1452</v>
      </c>
      <c r="L25" s="18">
        <v>3.9601800081821903E-2</v>
      </c>
    </row>
    <row r="26" spans="2:12" ht="22.35" customHeight="1" x14ac:dyDescent="0.3">
      <c r="B26" s="16" t="s">
        <v>32</v>
      </c>
      <c r="C26" s="17">
        <v>356</v>
      </c>
      <c r="D26" s="18">
        <v>9.7619831084786654E-3</v>
      </c>
      <c r="E26" s="17">
        <v>344</v>
      </c>
      <c r="F26" s="18">
        <v>9.1564854001969717E-3</v>
      </c>
      <c r="G26" s="17">
        <v>361</v>
      </c>
      <c r="H26" s="18">
        <v>9.7741918015920286E-3</v>
      </c>
      <c r="I26" s="17">
        <v>357</v>
      </c>
      <c r="J26" s="18">
        <v>9.6332874605359019E-3</v>
      </c>
      <c r="K26" s="17">
        <v>322</v>
      </c>
      <c r="L26" s="18">
        <v>8.7822173735169779E-3</v>
      </c>
    </row>
    <row r="27" spans="2:12" ht="22.35" customHeight="1" x14ac:dyDescent="0.3">
      <c r="B27" s="16" t="s">
        <v>33</v>
      </c>
      <c r="C27" s="17">
        <v>658</v>
      </c>
      <c r="D27" s="18">
        <v>1.8043215970165626E-2</v>
      </c>
      <c r="E27" s="17">
        <v>748</v>
      </c>
      <c r="F27" s="18">
        <v>1.9910032207405042E-2</v>
      </c>
      <c r="G27" s="17">
        <v>706</v>
      </c>
      <c r="H27" s="18">
        <v>1.9115178426382197E-2</v>
      </c>
      <c r="I27" s="17">
        <v>698</v>
      </c>
      <c r="J27" s="18">
        <v>1.8834830945249466E-2</v>
      </c>
      <c r="K27" s="17">
        <v>684</v>
      </c>
      <c r="L27" s="18">
        <v>1.8655393426973952E-2</v>
      </c>
    </row>
    <row r="28" spans="2:12" ht="22.35" customHeight="1" x14ac:dyDescent="0.3">
      <c r="B28" s="16" t="s">
        <v>34</v>
      </c>
      <c r="C28" s="17">
        <v>319</v>
      </c>
      <c r="D28" s="18">
        <v>8.7473949764176814E-3</v>
      </c>
      <c r="E28" s="17">
        <v>388</v>
      </c>
      <c r="F28" s="18">
        <v>1.0327663765338444E-2</v>
      </c>
      <c r="G28" s="17">
        <v>361</v>
      </c>
      <c r="H28" s="18">
        <v>9.7741918015920286E-3</v>
      </c>
      <c r="I28" s="17">
        <v>340</v>
      </c>
      <c r="J28" s="18">
        <v>9.1745594862246687E-3</v>
      </c>
      <c r="K28" s="17">
        <v>516</v>
      </c>
      <c r="L28" s="18">
        <v>1.4073366971225965E-2</v>
      </c>
    </row>
    <row r="29" spans="2:12" ht="22.35" customHeight="1" x14ac:dyDescent="0.3">
      <c r="B29" s="16" t="s">
        <v>35</v>
      </c>
      <c r="C29" s="17">
        <v>1660</v>
      </c>
      <c r="D29" s="18">
        <v>4.5519359438411761E-2</v>
      </c>
      <c r="E29" s="17">
        <v>1722</v>
      </c>
      <c r="F29" s="18">
        <v>4.5835662381218556E-2</v>
      </c>
      <c r="G29" s="17">
        <v>1724</v>
      </c>
      <c r="H29" s="18">
        <v>4.6677857800400714E-2</v>
      </c>
      <c r="I29" s="17">
        <v>1729</v>
      </c>
      <c r="J29" s="18">
        <v>4.665533338730133E-2</v>
      </c>
      <c r="K29" s="17">
        <v>1587</v>
      </c>
      <c r="L29" s="18">
        <v>4.3283785626619393E-2</v>
      </c>
    </row>
    <row r="30" spans="2:12" ht="22.35" customHeight="1" x14ac:dyDescent="0.3">
      <c r="B30" s="16" t="s">
        <v>36</v>
      </c>
      <c r="C30" s="17">
        <v>987</v>
      </c>
      <c r="D30" s="18">
        <v>2.7064823955248438E-2</v>
      </c>
      <c r="E30" s="17">
        <v>1058</v>
      </c>
      <c r="F30" s="18">
        <v>2.8161516143629058E-2</v>
      </c>
      <c r="G30" s="17">
        <v>1059</v>
      </c>
      <c r="H30" s="18">
        <v>2.8672767639573292E-2</v>
      </c>
      <c r="I30" s="17">
        <v>1101</v>
      </c>
      <c r="J30" s="18">
        <v>2.9709382336274587E-2</v>
      </c>
      <c r="K30" s="17">
        <v>1017</v>
      </c>
      <c r="L30" s="18">
        <v>2.7737624437474431E-2</v>
      </c>
    </row>
    <row r="31" spans="2:12" ht="22.35" customHeight="1" x14ac:dyDescent="0.3">
      <c r="B31" s="16" t="s">
        <v>161</v>
      </c>
      <c r="C31" s="51"/>
      <c r="D31" s="52"/>
      <c r="E31" s="51"/>
      <c r="F31" s="52"/>
      <c r="G31" s="51"/>
      <c r="H31" s="52"/>
      <c r="I31" s="51"/>
      <c r="J31" s="52"/>
      <c r="K31" s="17">
        <v>417</v>
      </c>
      <c r="L31" s="18">
        <v>1.1373244238374472E-2</v>
      </c>
    </row>
    <row r="32" spans="2:12" ht="22.35" customHeight="1" x14ac:dyDescent="0.3">
      <c r="B32" s="16" t="s">
        <v>37</v>
      </c>
      <c r="C32" s="17">
        <v>650</v>
      </c>
      <c r="D32" s="18">
        <v>1.782384556323352E-2</v>
      </c>
      <c r="E32" s="17">
        <v>679</v>
      </c>
      <c r="F32" s="18">
        <v>1.8073411589342277E-2</v>
      </c>
      <c r="G32" s="17">
        <v>664</v>
      </c>
      <c r="H32" s="18">
        <v>1.7978014837277307E-2</v>
      </c>
      <c r="I32" s="17">
        <v>646</v>
      </c>
      <c r="J32" s="18">
        <v>1.7431663023826871E-2</v>
      </c>
      <c r="K32" s="17">
        <v>429</v>
      </c>
      <c r="L32" s="18">
        <v>1.1700531842356471E-2</v>
      </c>
    </row>
    <row r="33" spans="2:12" ht="22.35" customHeight="1" x14ac:dyDescent="0.3">
      <c r="B33" s="16" t="s">
        <v>38</v>
      </c>
      <c r="C33" s="17">
        <v>643</v>
      </c>
      <c r="D33" s="18">
        <v>1.763189645716793E-2</v>
      </c>
      <c r="E33" s="17">
        <v>740</v>
      </c>
      <c r="F33" s="18">
        <v>1.9697090686470228E-2</v>
      </c>
      <c r="G33" s="17">
        <v>652</v>
      </c>
      <c r="H33" s="18">
        <v>1.7653110954675907E-2</v>
      </c>
      <c r="I33" s="17">
        <v>695</v>
      </c>
      <c r="J33" s="18">
        <v>1.8753878949782778E-2</v>
      </c>
      <c r="K33" s="17">
        <v>465</v>
      </c>
      <c r="L33" s="18">
        <v>1.2682394654302468E-2</v>
      </c>
    </row>
    <row r="34" spans="2:12" ht="22.35" customHeight="1" x14ac:dyDescent="0.3">
      <c r="B34" s="16" t="s">
        <v>160</v>
      </c>
      <c r="C34" s="17">
        <v>599</v>
      </c>
      <c r="D34" s="18">
        <v>1.6425359219041352E-2</v>
      </c>
      <c r="E34" s="17">
        <v>523</v>
      </c>
      <c r="F34" s="18">
        <v>1.3921051931113418E-2</v>
      </c>
      <c r="G34" s="17">
        <v>552</v>
      </c>
      <c r="H34" s="18">
        <v>1.4945578599664265E-2</v>
      </c>
      <c r="I34" s="17">
        <v>564</v>
      </c>
      <c r="J34" s="18">
        <v>1.5218975147737391E-2</v>
      </c>
      <c r="K34" s="17">
        <v>828</v>
      </c>
      <c r="L34" s="18">
        <v>2.2582844674757945E-2</v>
      </c>
    </row>
    <row r="35" spans="2:12" ht="22.35" customHeight="1" x14ac:dyDescent="0.3">
      <c r="B35" s="16" t="s">
        <v>39</v>
      </c>
      <c r="C35" s="17">
        <v>589</v>
      </c>
      <c r="D35" s="18">
        <v>1.6151146210376222E-2</v>
      </c>
      <c r="E35" s="17">
        <v>594</v>
      </c>
      <c r="F35" s="18">
        <v>1.5810907929409885E-2</v>
      </c>
      <c r="G35" s="17">
        <v>595</v>
      </c>
      <c r="H35" s="18">
        <v>1.6109817512319272E-2</v>
      </c>
      <c r="I35" s="17">
        <v>562</v>
      </c>
      <c r="J35" s="18">
        <v>1.5165007150759599E-2</v>
      </c>
      <c r="K35" s="17">
        <v>529</v>
      </c>
      <c r="L35" s="18">
        <v>1.4427928542206463E-2</v>
      </c>
    </row>
    <row r="36" spans="2:12" ht="22.35" customHeight="1" x14ac:dyDescent="0.3">
      <c r="B36" s="16" t="s">
        <v>40</v>
      </c>
      <c r="C36" s="17">
        <v>2713</v>
      </c>
      <c r="D36" s="18">
        <v>7.4393989250850057E-2</v>
      </c>
      <c r="E36" s="17">
        <v>2750</v>
      </c>
      <c r="F36" s="18">
        <v>7.3198647821342069E-2</v>
      </c>
      <c r="G36" s="17">
        <v>2722</v>
      </c>
      <c r="H36" s="18">
        <v>7.3699030703416907E-2</v>
      </c>
      <c r="I36" s="17">
        <v>2628</v>
      </c>
      <c r="J36" s="18">
        <v>7.091394802881891E-2</v>
      </c>
      <c r="K36" s="17">
        <v>2702</v>
      </c>
      <c r="L36" s="18">
        <v>7.3694258829946818E-2</v>
      </c>
    </row>
    <row r="37" spans="2:12" ht="22.35" customHeight="1" x14ac:dyDescent="0.3">
      <c r="B37" s="16" t="s">
        <v>41</v>
      </c>
      <c r="C37" s="17">
        <v>1018</v>
      </c>
      <c r="D37" s="18">
        <v>2.7914884282110343E-2</v>
      </c>
      <c r="E37" s="17">
        <v>964</v>
      </c>
      <c r="F37" s="18">
        <v>2.5659453272644999E-2</v>
      </c>
      <c r="G37" s="17">
        <v>950</v>
      </c>
      <c r="H37" s="18">
        <v>2.5721557372610601E-2</v>
      </c>
      <c r="I37" s="17">
        <v>1055</v>
      </c>
      <c r="J37" s="18">
        <v>2.8468118405785368E-2</v>
      </c>
      <c r="K37" s="17">
        <v>976</v>
      </c>
      <c r="L37" s="18">
        <v>2.6619391790535935E-2</v>
      </c>
    </row>
    <row r="38" spans="2:12" ht="22.35" customHeight="1" x14ac:dyDescent="0.3">
      <c r="B38" s="16" t="s">
        <v>42</v>
      </c>
      <c r="C38" s="17">
        <v>394</v>
      </c>
      <c r="D38" s="18">
        <v>1.0803992541406165E-2</v>
      </c>
      <c r="E38" s="17">
        <v>418</v>
      </c>
      <c r="F38" s="18">
        <v>1.1126194468843994E-2</v>
      </c>
      <c r="G38" s="17">
        <v>403</v>
      </c>
      <c r="H38" s="18">
        <v>1.0911355390696919E-2</v>
      </c>
      <c r="I38" s="17">
        <v>437</v>
      </c>
      <c r="J38" s="18">
        <v>1.179200733964759E-2</v>
      </c>
      <c r="K38" s="17">
        <v>454</v>
      </c>
      <c r="L38" s="18">
        <v>1.2382381017318969E-2</v>
      </c>
    </row>
    <row r="39" spans="2:12" ht="22.35" customHeight="1" x14ac:dyDescent="0.3">
      <c r="B39" s="16" t="s">
        <v>43</v>
      </c>
      <c r="C39" s="17">
        <v>1289</v>
      </c>
      <c r="D39" s="18">
        <v>3.5346056816935395E-2</v>
      </c>
      <c r="E39" s="17">
        <v>1291</v>
      </c>
      <c r="F39" s="18">
        <v>3.4363437940855494E-2</v>
      </c>
      <c r="G39" s="17">
        <v>1221</v>
      </c>
      <c r="H39" s="18">
        <v>3.3058970054692154E-2</v>
      </c>
      <c r="I39" s="17">
        <v>1239</v>
      </c>
      <c r="J39" s="18">
        <v>3.343317412774225E-2</v>
      </c>
      <c r="K39" s="17">
        <v>1173</v>
      </c>
      <c r="L39" s="18">
        <v>3.1992363289240419E-2</v>
      </c>
    </row>
    <row r="40" spans="2:12" ht="22.35" customHeight="1" x14ac:dyDescent="0.3">
      <c r="B40" s="16" t="s">
        <v>44</v>
      </c>
      <c r="C40" s="17">
        <v>541</v>
      </c>
      <c r="D40" s="18">
        <v>1.483492376878359E-2</v>
      </c>
      <c r="E40" s="17">
        <v>593</v>
      </c>
      <c r="F40" s="18">
        <v>1.5784290239293033E-2</v>
      </c>
      <c r="G40" s="17">
        <v>592</v>
      </c>
      <c r="H40" s="18">
        <v>1.6028591541668923E-2</v>
      </c>
      <c r="I40" s="17">
        <v>600</v>
      </c>
      <c r="J40" s="18">
        <v>1.6190399093337651E-2</v>
      </c>
      <c r="K40" s="17">
        <v>535</v>
      </c>
      <c r="L40" s="18">
        <v>1.4591572344197463E-2</v>
      </c>
    </row>
    <row r="41" spans="2:12" ht="22.35" customHeight="1" x14ac:dyDescent="0.3">
      <c r="B41" s="16" t="s">
        <v>45</v>
      </c>
      <c r="C41" s="17">
        <v>553</v>
      </c>
      <c r="D41" s="18">
        <v>1.5163979379181748E-2</v>
      </c>
      <c r="E41" s="17">
        <v>548</v>
      </c>
      <c r="F41" s="18">
        <v>1.458649418403471E-2</v>
      </c>
      <c r="G41" s="17">
        <v>520</v>
      </c>
      <c r="H41" s="18">
        <v>1.4079168246060541E-2</v>
      </c>
      <c r="I41" s="17">
        <v>523</v>
      </c>
      <c r="J41" s="18">
        <v>1.4112631209692653E-2</v>
      </c>
      <c r="K41" s="17">
        <v>532</v>
      </c>
      <c r="L41" s="18">
        <v>1.4509750443201963E-2</v>
      </c>
    </row>
    <row r="42" spans="2:12" ht="22.35" customHeight="1" x14ac:dyDescent="0.3">
      <c r="B42" s="16" t="s">
        <v>46</v>
      </c>
      <c r="C42" s="17">
        <v>95</v>
      </c>
      <c r="D42" s="18">
        <v>2.605023582318745E-3</v>
      </c>
      <c r="E42" s="17">
        <v>136</v>
      </c>
      <c r="F42" s="18">
        <v>3.6200058558918257E-3</v>
      </c>
      <c r="G42" s="17">
        <v>121</v>
      </c>
      <c r="H42" s="18">
        <v>3.2761141495640874E-3</v>
      </c>
      <c r="I42" s="17">
        <v>101</v>
      </c>
      <c r="J42" s="18">
        <v>2.7253838473785047E-3</v>
      </c>
      <c r="K42" s="17">
        <v>110</v>
      </c>
      <c r="L42" s="18">
        <v>3.0001363698349925E-3</v>
      </c>
    </row>
    <row r="43" spans="2:12" ht="22.35" customHeight="1" x14ac:dyDescent="0.3">
      <c r="B43" s="16" t="s">
        <v>47</v>
      </c>
      <c r="C43" s="17">
        <v>164</v>
      </c>
      <c r="D43" s="18">
        <v>4.4970933421081497E-3</v>
      </c>
      <c r="E43" s="17">
        <v>171</v>
      </c>
      <c r="F43" s="18">
        <v>4.5516250099816337E-3</v>
      </c>
      <c r="G43" s="17">
        <v>170</v>
      </c>
      <c r="H43" s="18">
        <v>4.6028050035197918E-3</v>
      </c>
      <c r="I43" s="17">
        <v>157</v>
      </c>
      <c r="J43" s="18">
        <v>4.2364877627566857E-3</v>
      </c>
      <c r="K43" s="17">
        <v>161</v>
      </c>
      <c r="L43" s="18">
        <v>4.391108686758489E-3</v>
      </c>
    </row>
    <row r="44" spans="2:12" ht="22.35" customHeight="1" x14ac:dyDescent="0.3">
      <c r="B44" s="16" t="s">
        <v>48</v>
      </c>
      <c r="C44" s="17">
        <v>248</v>
      </c>
      <c r="D44" s="18">
        <v>6.8004826148952502E-3</v>
      </c>
      <c r="E44" s="17">
        <v>271</v>
      </c>
      <c r="F44" s="18">
        <v>7.2133940216668E-3</v>
      </c>
      <c r="G44" s="17">
        <v>263</v>
      </c>
      <c r="H44" s="18">
        <v>7.1208100936806197E-3</v>
      </c>
      <c r="I44" s="17">
        <v>272</v>
      </c>
      <c r="J44" s="18">
        <v>7.3396475889797351E-3</v>
      </c>
      <c r="K44" s="17">
        <v>267</v>
      </c>
      <c r="L44" s="18">
        <v>7.2821491885994814E-3</v>
      </c>
    </row>
    <row r="45" spans="2:12" ht="22.35" customHeight="1" x14ac:dyDescent="0.3">
      <c r="B45" s="16" t="s">
        <v>49</v>
      </c>
      <c r="C45" s="17">
        <v>222</v>
      </c>
      <c r="D45" s="18">
        <v>6.0875287923659099E-3</v>
      </c>
      <c r="E45" s="17">
        <v>260</v>
      </c>
      <c r="F45" s="18">
        <v>6.9205994303814314E-3</v>
      </c>
      <c r="G45" s="17">
        <v>237</v>
      </c>
      <c r="H45" s="18">
        <v>6.4168516813775927E-3</v>
      </c>
      <c r="I45" s="17">
        <v>206</v>
      </c>
      <c r="J45" s="18">
        <v>5.5587036887125938E-3</v>
      </c>
      <c r="K45" s="17">
        <v>228</v>
      </c>
      <c r="L45" s="18">
        <v>6.2184644756579843E-3</v>
      </c>
    </row>
    <row r="46" spans="2:12" ht="22.35" customHeight="1" x14ac:dyDescent="0.3">
      <c r="B46" s="16" t="s">
        <v>50</v>
      </c>
      <c r="C46" s="17">
        <v>151</v>
      </c>
      <c r="D46" s="18">
        <v>4.1406164308434796E-3</v>
      </c>
      <c r="E46" s="17">
        <v>133</v>
      </c>
      <c r="F46" s="18">
        <v>3.5401527855412709E-3</v>
      </c>
      <c r="G46" s="17">
        <v>154</v>
      </c>
      <c r="H46" s="18">
        <v>4.1695998267179289E-3</v>
      </c>
      <c r="I46" s="17">
        <v>164</v>
      </c>
      <c r="J46" s="18">
        <v>4.4253757521789576E-3</v>
      </c>
      <c r="K46" s="17">
        <v>158</v>
      </c>
      <c r="L46" s="18">
        <v>4.3092867857629892E-3</v>
      </c>
    </row>
    <row r="47" spans="2:12" ht="22.35" customHeight="1" x14ac:dyDescent="0.3">
      <c r="B47" s="16" t="s">
        <v>51</v>
      </c>
      <c r="C47" s="17">
        <v>430</v>
      </c>
      <c r="D47" s="18">
        <v>1.1791159372600637E-2</v>
      </c>
      <c r="E47" s="17">
        <v>480</v>
      </c>
      <c r="F47" s="18">
        <v>1.2776491256088797E-2</v>
      </c>
      <c r="G47" s="17">
        <v>418</v>
      </c>
      <c r="H47" s="18">
        <v>1.1317485243948665E-2</v>
      </c>
      <c r="I47" s="17">
        <v>434</v>
      </c>
      <c r="J47" s="18">
        <v>1.1711055344180901E-2</v>
      </c>
      <c r="K47" s="17">
        <v>461</v>
      </c>
      <c r="L47" s="18">
        <v>1.2573298786308468E-2</v>
      </c>
    </row>
    <row r="48" spans="2:12" ht="22.35" customHeight="1" x14ac:dyDescent="0.3">
      <c r="B48" s="16" t="s">
        <v>52</v>
      </c>
      <c r="C48" s="17">
        <v>1285</v>
      </c>
      <c r="D48" s="18">
        <v>3.523637161346934E-2</v>
      </c>
      <c r="E48" s="17">
        <v>1302</v>
      </c>
      <c r="F48" s="18">
        <v>3.4656232532140861E-2</v>
      </c>
      <c r="G48" s="17">
        <v>1270</v>
      </c>
      <c r="H48" s="18">
        <v>3.4385660908647857E-2</v>
      </c>
      <c r="I48" s="17">
        <v>1239</v>
      </c>
      <c r="J48" s="18">
        <v>3.343317412774225E-2</v>
      </c>
      <c r="K48" s="17">
        <v>1269</v>
      </c>
      <c r="L48" s="18">
        <v>3.4610664121096417E-2</v>
      </c>
    </row>
    <row r="49" spans="2:12" ht="22.35" customHeight="1" x14ac:dyDescent="0.3">
      <c r="B49" s="16" t="s">
        <v>53</v>
      </c>
      <c r="C49" s="17">
        <v>340</v>
      </c>
      <c r="D49" s="18">
        <v>9.3232422946144568E-3</v>
      </c>
      <c r="E49" s="17">
        <v>343</v>
      </c>
      <c r="F49" s="18">
        <v>9.1298677100801195E-3</v>
      </c>
      <c r="G49" s="17">
        <v>326</v>
      </c>
      <c r="H49" s="18">
        <v>8.8265554773379537E-3</v>
      </c>
      <c r="I49" s="17">
        <v>346</v>
      </c>
      <c r="J49" s="18">
        <v>9.3364634771580454E-3</v>
      </c>
      <c r="K49" s="17">
        <v>326</v>
      </c>
      <c r="L49" s="18">
        <v>8.8913132415109775E-3</v>
      </c>
    </row>
    <row r="50" spans="2:12" ht="22.35" customHeight="1" x14ac:dyDescent="0.3">
      <c r="B50" s="16" t="s">
        <v>162</v>
      </c>
      <c r="C50" s="17">
        <v>283</v>
      </c>
      <c r="D50" s="18">
        <v>7.7602281452232094E-3</v>
      </c>
      <c r="E50" s="17">
        <v>228</v>
      </c>
      <c r="F50" s="18">
        <v>6.0688333466421785E-3</v>
      </c>
      <c r="G50" s="17">
        <v>229</v>
      </c>
      <c r="H50" s="18">
        <v>6.2002490929766608E-3</v>
      </c>
      <c r="I50" s="17">
        <v>218</v>
      </c>
      <c r="J50" s="18">
        <v>9.3364634771580454E-3</v>
      </c>
      <c r="K50" s="51"/>
      <c r="L50" s="52"/>
    </row>
    <row r="51" spans="2:12" ht="22.35" customHeight="1" x14ac:dyDescent="0.3">
      <c r="B51" s="16" t="s">
        <v>54</v>
      </c>
      <c r="C51" s="17">
        <v>123</v>
      </c>
      <c r="D51" s="18">
        <v>3.3728200065811123E-3</v>
      </c>
      <c r="E51" s="17">
        <v>115</v>
      </c>
      <c r="F51" s="18">
        <v>3.061034363437941E-3</v>
      </c>
      <c r="G51" s="17">
        <v>4</v>
      </c>
      <c r="H51" s="18">
        <v>1.083012942004657E-4</v>
      </c>
      <c r="I51" s="17">
        <v>198</v>
      </c>
      <c r="J51" s="18">
        <v>5.3428317008014248E-3</v>
      </c>
      <c r="K51" s="17">
        <v>594</v>
      </c>
      <c r="L51" s="18">
        <v>1.6200736397108961E-2</v>
      </c>
    </row>
    <row r="52" spans="2:12" ht="22.35" customHeight="1" x14ac:dyDescent="0.3">
      <c r="B52" s="16" t="s">
        <v>55</v>
      </c>
      <c r="C52" s="17">
        <v>2276</v>
      </c>
      <c r="D52" s="18">
        <v>6.2410880772183833E-2</v>
      </c>
      <c r="E52" s="17">
        <v>2259</v>
      </c>
      <c r="F52" s="18">
        <v>6.0129361973967899E-2</v>
      </c>
      <c r="G52" s="17">
        <v>2343</v>
      </c>
      <c r="H52" s="18">
        <v>6.3437483077922782E-2</v>
      </c>
      <c r="I52" s="17">
        <v>129</v>
      </c>
      <c r="J52" s="18">
        <v>3.4809358050675947E-3</v>
      </c>
      <c r="K52" s="17">
        <v>1945</v>
      </c>
      <c r="L52" s="18">
        <v>5.3047865812082366E-2</v>
      </c>
    </row>
    <row r="53" spans="2:12" ht="22.35" customHeight="1" x14ac:dyDescent="0.3">
      <c r="B53" s="16" t="s">
        <v>56</v>
      </c>
      <c r="C53" s="17">
        <v>28</v>
      </c>
      <c r="D53" s="18">
        <v>7.6779642426236705E-4</v>
      </c>
      <c r="E53" s="17">
        <v>15</v>
      </c>
      <c r="F53" s="18">
        <v>3.992653517527749E-4</v>
      </c>
      <c r="G53" s="17">
        <v>105</v>
      </c>
      <c r="H53" s="18">
        <v>2.8429089727622244E-3</v>
      </c>
      <c r="I53" s="17">
        <v>2112</v>
      </c>
      <c r="J53" s="18">
        <v>5.6990204808548529E-2</v>
      </c>
      <c r="K53" s="17">
        <v>123</v>
      </c>
      <c r="L53" s="18">
        <v>3.3546979408154917E-3</v>
      </c>
    </row>
    <row r="54" spans="2:12" ht="22.35" customHeight="1" thickBot="1" x14ac:dyDescent="0.35">
      <c r="B54" s="16" t="s">
        <v>66</v>
      </c>
      <c r="C54" s="17">
        <v>0</v>
      </c>
      <c r="D54" s="18">
        <v>0</v>
      </c>
      <c r="E54" s="17">
        <v>3</v>
      </c>
      <c r="F54" s="18">
        <v>7.9853070350554981E-5</v>
      </c>
      <c r="G54" s="17">
        <v>0</v>
      </c>
      <c r="H54" s="18">
        <v>0</v>
      </c>
      <c r="I54" s="17">
        <v>0</v>
      </c>
      <c r="J54" s="18">
        <v>0</v>
      </c>
      <c r="K54" s="17">
        <v>0</v>
      </c>
      <c r="L54" s="18">
        <v>0</v>
      </c>
    </row>
    <row r="55" spans="2:12" ht="22.2" customHeight="1" thickTop="1" thickBot="1" x14ac:dyDescent="0.35">
      <c r="B55" s="19" t="s">
        <v>58</v>
      </c>
      <c r="C55" s="20">
        <v>36468</v>
      </c>
      <c r="D55" s="21">
        <v>1</v>
      </c>
      <c r="E55" s="20">
        <v>37569</v>
      </c>
      <c r="F55" s="22">
        <v>1</v>
      </c>
      <c r="G55" s="20">
        <v>36934</v>
      </c>
      <c r="H55" s="22">
        <v>1</v>
      </c>
      <c r="I55" s="20">
        <v>37059</v>
      </c>
      <c r="J55" s="22">
        <v>1</v>
      </c>
      <c r="K55" s="20">
        <v>36665</v>
      </c>
      <c r="L55" s="22">
        <v>0.99999999999999967</v>
      </c>
    </row>
    <row r="56" spans="2:12" ht="15" thickTop="1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x14ac:dyDescent="0.3">
      <c r="B57" s="13"/>
      <c r="C57" s="23"/>
      <c r="D57" s="13"/>
      <c r="E57" s="23"/>
      <c r="F57" s="13"/>
      <c r="G57" s="23"/>
      <c r="H57" s="13"/>
      <c r="I57" s="23"/>
      <c r="J57" s="13"/>
      <c r="K57" s="23"/>
      <c r="L57" s="13"/>
    </row>
    <row r="58" spans="2:12" x14ac:dyDescent="0.3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3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x14ac:dyDescent="0.3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x14ac:dyDescent="0.3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x14ac:dyDescent="0.3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x14ac:dyDescent="0.3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x14ac:dyDescent="0.3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x14ac:dyDescent="0.3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x14ac:dyDescent="0.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x14ac:dyDescent="0.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x14ac:dyDescent="0.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x14ac:dyDescent="0.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x14ac:dyDescent="0.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x14ac:dyDescent="0.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x14ac:dyDescent="0.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x14ac:dyDescent="0.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x14ac:dyDescent="0.3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x14ac:dyDescent="0.3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x14ac:dyDescent="0.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x14ac:dyDescent="0.3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x14ac:dyDescent="0.3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x14ac:dyDescent="0.3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x14ac:dyDescent="0.3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x14ac:dyDescent="0.3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x14ac:dyDescent="0.3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x14ac:dyDescent="0.3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x14ac:dyDescent="0.3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x14ac:dyDescent="0.3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x14ac:dyDescent="0.3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x14ac:dyDescent="0.3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x14ac:dyDescent="0.3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x14ac:dyDescent="0.3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x14ac:dyDescent="0.3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x14ac:dyDescent="0.3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x14ac:dyDescent="0.3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x14ac:dyDescent="0.3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x14ac:dyDescent="0.3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x14ac:dyDescent="0.3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x14ac:dyDescent="0.3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x14ac:dyDescent="0.3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x14ac:dyDescent="0.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x14ac:dyDescent="0.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x14ac:dyDescent="0.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x14ac:dyDescent="0.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x14ac:dyDescent="0.3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x14ac:dyDescent="0.3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x14ac:dyDescent="0.3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x14ac:dyDescent="0.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x14ac:dyDescent="0.3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x14ac:dyDescent="0.3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x14ac:dyDescent="0.3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x14ac:dyDescent="0.3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x14ac:dyDescent="0.3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x14ac:dyDescent="0.3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x14ac:dyDescent="0.3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x14ac:dyDescent="0.3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x14ac:dyDescent="0.3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x14ac:dyDescent="0.3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x14ac:dyDescent="0.3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x14ac:dyDescent="0.3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x14ac:dyDescent="0.3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x14ac:dyDescent="0.3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x14ac:dyDescent="0.3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x14ac:dyDescent="0.3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x14ac:dyDescent="0.3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x14ac:dyDescent="0.3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x14ac:dyDescent="0.3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x14ac:dyDescent="0.3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x14ac:dyDescent="0.3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x14ac:dyDescent="0.3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x14ac:dyDescent="0.3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x14ac:dyDescent="0.3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x14ac:dyDescent="0.3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x14ac:dyDescent="0.3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x14ac:dyDescent="0.3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x14ac:dyDescent="0.3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x14ac:dyDescent="0.3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x14ac:dyDescent="0.3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x14ac:dyDescent="0.3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x14ac:dyDescent="0.3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x14ac:dyDescent="0.3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x14ac:dyDescent="0.3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x14ac:dyDescent="0.3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x14ac:dyDescent="0.3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x14ac:dyDescent="0.3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x14ac:dyDescent="0.3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x14ac:dyDescent="0.3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x14ac:dyDescent="0.3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x14ac:dyDescent="0.3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x14ac:dyDescent="0.3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x14ac:dyDescent="0.3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x14ac:dyDescent="0.3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x14ac:dyDescent="0.3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x14ac:dyDescent="0.3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x14ac:dyDescent="0.3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x14ac:dyDescent="0.3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x14ac:dyDescent="0.3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x14ac:dyDescent="0.3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x14ac:dyDescent="0.3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x14ac:dyDescent="0.3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x14ac:dyDescent="0.3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x14ac:dyDescent="0.3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x14ac:dyDescent="0.3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x14ac:dyDescent="0.3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x14ac:dyDescent="0.3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x14ac:dyDescent="0.3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x14ac:dyDescent="0.3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x14ac:dyDescent="0.3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x14ac:dyDescent="0.3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x14ac:dyDescent="0.3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x14ac:dyDescent="0.3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x14ac:dyDescent="0.3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x14ac:dyDescent="0.3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x14ac:dyDescent="0.3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x14ac:dyDescent="0.3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x14ac:dyDescent="0.3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x14ac:dyDescent="0.3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x14ac:dyDescent="0.3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x14ac:dyDescent="0.3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x14ac:dyDescent="0.3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x14ac:dyDescent="0.3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x14ac:dyDescent="0.3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x14ac:dyDescent="0.3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x14ac:dyDescent="0.3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x14ac:dyDescent="0.3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x14ac:dyDescent="0.3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x14ac:dyDescent="0.3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x14ac:dyDescent="0.3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x14ac:dyDescent="0.3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x14ac:dyDescent="0.3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x14ac:dyDescent="0.3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x14ac:dyDescent="0.3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x14ac:dyDescent="0.3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2" x14ac:dyDescent="0.3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2:12" x14ac:dyDescent="0.3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2:12" x14ac:dyDescent="0.3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2:12" x14ac:dyDescent="0.3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2:12" x14ac:dyDescent="0.3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x14ac:dyDescent="0.3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2:12" x14ac:dyDescent="0.3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x14ac:dyDescent="0.3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2:12" x14ac:dyDescent="0.3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2:12" x14ac:dyDescent="0.3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2:12" x14ac:dyDescent="0.3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2:12" x14ac:dyDescent="0.3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2:12" x14ac:dyDescent="0.3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2:12" x14ac:dyDescent="0.3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2:12" x14ac:dyDescent="0.3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2:12" x14ac:dyDescent="0.3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2:12" x14ac:dyDescent="0.3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2:12" x14ac:dyDescent="0.3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2:12" x14ac:dyDescent="0.3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2:12" x14ac:dyDescent="0.3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2:12" x14ac:dyDescent="0.3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2:12" x14ac:dyDescent="0.3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2:12" x14ac:dyDescent="0.3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2:12" x14ac:dyDescent="0.3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2:12" x14ac:dyDescent="0.3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2:12" x14ac:dyDescent="0.3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2:12" x14ac:dyDescent="0.3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2:12" x14ac:dyDescent="0.3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2:12" x14ac:dyDescent="0.3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2:12" x14ac:dyDescent="0.3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2:12" x14ac:dyDescent="0.3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2:12" x14ac:dyDescent="0.3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2:12" x14ac:dyDescent="0.3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2:12" x14ac:dyDescent="0.3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2:12" x14ac:dyDescent="0.3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2:12" x14ac:dyDescent="0.3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2:12" x14ac:dyDescent="0.3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2:12" x14ac:dyDescent="0.3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2:12" x14ac:dyDescent="0.3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2:12" x14ac:dyDescent="0.3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2:12" x14ac:dyDescent="0.3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2:12" x14ac:dyDescent="0.3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2:12" x14ac:dyDescent="0.3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2:12" x14ac:dyDescent="0.3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2:12" x14ac:dyDescent="0.3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2:12" x14ac:dyDescent="0.3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2:12" x14ac:dyDescent="0.3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2:12" x14ac:dyDescent="0.3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2:12" x14ac:dyDescent="0.3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2:12" x14ac:dyDescent="0.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2:12" x14ac:dyDescent="0.3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x14ac:dyDescent="0.3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x14ac:dyDescent="0.3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x14ac:dyDescent="0.3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x14ac:dyDescent="0.3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x14ac:dyDescent="0.3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x14ac:dyDescent="0.3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x14ac:dyDescent="0.3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x14ac:dyDescent="0.3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x14ac:dyDescent="0.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x14ac:dyDescent="0.3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x14ac:dyDescent="0.3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x14ac:dyDescent="0.3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x14ac:dyDescent="0.3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x14ac:dyDescent="0.3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x14ac:dyDescent="0.3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x14ac:dyDescent="0.3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2:12" x14ac:dyDescent="0.3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2:12" x14ac:dyDescent="0.3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2:12" x14ac:dyDescent="0.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2:12" x14ac:dyDescent="0.3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2:12" x14ac:dyDescent="0.3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2:12" x14ac:dyDescent="0.3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2:12" x14ac:dyDescent="0.3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2:12" x14ac:dyDescent="0.3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2:12" x14ac:dyDescent="0.3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2:12" x14ac:dyDescent="0.3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2:12" x14ac:dyDescent="0.3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2:12" x14ac:dyDescent="0.3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2:12" x14ac:dyDescent="0.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2:12" x14ac:dyDescent="0.3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2:12" x14ac:dyDescent="0.3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2:12" x14ac:dyDescent="0.3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2:12" x14ac:dyDescent="0.3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2:12" x14ac:dyDescent="0.3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2:12" x14ac:dyDescent="0.3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2:12" x14ac:dyDescent="0.3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2:12" x14ac:dyDescent="0.3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2:12" x14ac:dyDescent="0.3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2:12" x14ac:dyDescent="0.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2:12" x14ac:dyDescent="0.3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2:12" x14ac:dyDescent="0.3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2:12" x14ac:dyDescent="0.3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2:12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2:12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2:12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2:12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2:12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2:12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2:12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2:12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2:12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2:12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2:12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2:12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2:12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2:12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2:12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2:12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2:12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2:12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2:12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2:12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2:12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2:12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2:12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2:12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2:12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2:12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2:12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2:12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2:12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2:12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2:12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2:12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2:12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2:12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2:12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2:12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2:12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2:12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2:12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2:12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2:12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2:12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2:12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2:12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2:12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2:12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2:12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2:12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2:12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2:12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2:12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2:12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2:12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2:12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2:12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2:12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2:12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2:12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2:12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2:12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2:12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2:12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2:12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2:12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2:12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2:12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2:12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2:12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2:12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2:12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2:12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2:12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2:12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2:12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2:12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2:12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2:12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2:12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2:12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2:12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2:12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2:12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2:12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2:12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2:12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2:12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2:12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2:12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2:12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2:12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2:12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2:12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2:12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2:12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2:12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2:12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2:12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2:12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2:12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2:12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2:12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2:12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2:12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2:12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2:12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2:12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2:12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2:12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2:12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2:12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2:12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2:12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2:12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2:12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2:12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2:12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2:12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2:12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2:12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2:12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2:12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2:12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2:12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2:12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2:12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2:12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2:12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2:12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2:12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2:12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2:12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2:12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2:12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2:12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2:12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2:12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2:12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2:12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2:12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2:12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2:12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2:12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2:12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2:12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2:12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2:12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2:12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2:12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2:12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2:12" x14ac:dyDescent="0.3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2:12" x14ac:dyDescent="0.3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2:12" x14ac:dyDescent="0.3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2:12" x14ac:dyDescent="0.3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2:12" x14ac:dyDescent="0.3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2:12" x14ac:dyDescent="0.3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2:12" x14ac:dyDescent="0.3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2:12" x14ac:dyDescent="0.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2:12" x14ac:dyDescent="0.3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2:12" x14ac:dyDescent="0.3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2:12" x14ac:dyDescent="0.3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2:12" x14ac:dyDescent="0.3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2:12" x14ac:dyDescent="0.3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2:12" x14ac:dyDescent="0.3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2:12" x14ac:dyDescent="0.3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2:12" x14ac:dyDescent="0.3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2:12" x14ac:dyDescent="0.3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2:12" x14ac:dyDescent="0.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2:12" x14ac:dyDescent="0.3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2:12" x14ac:dyDescent="0.3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2:12" x14ac:dyDescent="0.3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2:12" x14ac:dyDescent="0.3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2:12" x14ac:dyDescent="0.3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2:12" x14ac:dyDescent="0.3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2:12" x14ac:dyDescent="0.3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2:12" x14ac:dyDescent="0.3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2:12" x14ac:dyDescent="0.3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2:12" x14ac:dyDescent="0.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2:12" x14ac:dyDescent="0.3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2:12" x14ac:dyDescent="0.3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2:12" x14ac:dyDescent="0.3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2:12" x14ac:dyDescent="0.3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2:12" x14ac:dyDescent="0.3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2:12" x14ac:dyDescent="0.3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2:12" x14ac:dyDescent="0.3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2:12" x14ac:dyDescent="0.3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2:12" x14ac:dyDescent="0.3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2:12" x14ac:dyDescent="0.3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2:12" x14ac:dyDescent="0.3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2:12" x14ac:dyDescent="0.3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2:12" x14ac:dyDescent="0.3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2:12" x14ac:dyDescent="0.3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2:12" x14ac:dyDescent="0.3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2:12" x14ac:dyDescent="0.3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2:12" x14ac:dyDescent="0.3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2:12" x14ac:dyDescent="0.3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2:12" x14ac:dyDescent="0.3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2:12" x14ac:dyDescent="0.3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2:12" x14ac:dyDescent="0.3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2:12" x14ac:dyDescent="0.3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2:12" x14ac:dyDescent="0.3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2:12" x14ac:dyDescent="0.3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2:12" x14ac:dyDescent="0.3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2:12" x14ac:dyDescent="0.3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2:12" x14ac:dyDescent="0.3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2:12" x14ac:dyDescent="0.3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2:12" x14ac:dyDescent="0.3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2:12" x14ac:dyDescent="0.3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2:12" x14ac:dyDescent="0.3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2:12" x14ac:dyDescent="0.3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2:12" x14ac:dyDescent="0.3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2:12" x14ac:dyDescent="0.3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2:12" x14ac:dyDescent="0.3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2:12" x14ac:dyDescent="0.3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2:12" x14ac:dyDescent="0.3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2:12" x14ac:dyDescent="0.3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2:12" x14ac:dyDescent="0.3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2:12" x14ac:dyDescent="0.3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2:12" x14ac:dyDescent="0.3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2:12" x14ac:dyDescent="0.3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2:12" x14ac:dyDescent="0.3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2:12" x14ac:dyDescent="0.3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2:12" x14ac:dyDescent="0.3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2:12" x14ac:dyDescent="0.3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2:12" x14ac:dyDescent="0.3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2:12" x14ac:dyDescent="0.3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2:12" x14ac:dyDescent="0.3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2:12" x14ac:dyDescent="0.3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2:12" x14ac:dyDescent="0.3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2:12" x14ac:dyDescent="0.3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2:12" x14ac:dyDescent="0.3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2:12" x14ac:dyDescent="0.3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2:12" x14ac:dyDescent="0.3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2:12" x14ac:dyDescent="0.3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2:12" x14ac:dyDescent="0.3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2:12" x14ac:dyDescent="0.3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2:12" x14ac:dyDescent="0.3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2:12" x14ac:dyDescent="0.3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2:12" x14ac:dyDescent="0.3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2:12" x14ac:dyDescent="0.3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2:12" x14ac:dyDescent="0.3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2:12" x14ac:dyDescent="0.3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2:12" x14ac:dyDescent="0.3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2:12" x14ac:dyDescent="0.3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2:12" x14ac:dyDescent="0.3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2:12" x14ac:dyDescent="0.3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2:12" x14ac:dyDescent="0.3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2:12" x14ac:dyDescent="0.3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2:12" x14ac:dyDescent="0.3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2:12" x14ac:dyDescent="0.3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2:12" x14ac:dyDescent="0.3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2:12" x14ac:dyDescent="0.3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2:12" x14ac:dyDescent="0.3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2:12" x14ac:dyDescent="0.3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2:12" x14ac:dyDescent="0.3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2:12" x14ac:dyDescent="0.3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2:12" x14ac:dyDescent="0.3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2:12" x14ac:dyDescent="0.3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2:12" x14ac:dyDescent="0.3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2:12" x14ac:dyDescent="0.3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2:12" x14ac:dyDescent="0.3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2:12" x14ac:dyDescent="0.3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2:12" x14ac:dyDescent="0.3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2:12" x14ac:dyDescent="0.3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2:12" x14ac:dyDescent="0.3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2:12" x14ac:dyDescent="0.3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2:12" x14ac:dyDescent="0.3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2:12" x14ac:dyDescent="0.3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2:12" x14ac:dyDescent="0.3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2:12" x14ac:dyDescent="0.3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2:12" x14ac:dyDescent="0.3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2:12" x14ac:dyDescent="0.3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2:12" x14ac:dyDescent="0.3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2:12" x14ac:dyDescent="0.3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2:12" x14ac:dyDescent="0.3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2:12" x14ac:dyDescent="0.3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2:12" x14ac:dyDescent="0.3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2:12" x14ac:dyDescent="0.3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2:12" x14ac:dyDescent="0.3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2:12" x14ac:dyDescent="0.3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2:12" x14ac:dyDescent="0.3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2:12" x14ac:dyDescent="0.3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2:12" x14ac:dyDescent="0.3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2:12" x14ac:dyDescent="0.3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2:12" x14ac:dyDescent="0.3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2:12" x14ac:dyDescent="0.3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2:12" x14ac:dyDescent="0.3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2:12" x14ac:dyDescent="0.3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2:12" x14ac:dyDescent="0.3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2:12" x14ac:dyDescent="0.3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2:12" x14ac:dyDescent="0.3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2:12" x14ac:dyDescent="0.3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2:12" x14ac:dyDescent="0.3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2:12" x14ac:dyDescent="0.3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2:12" x14ac:dyDescent="0.3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2:12" x14ac:dyDescent="0.3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2:12" x14ac:dyDescent="0.3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2:12" x14ac:dyDescent="0.3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2:12" x14ac:dyDescent="0.3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2:12" x14ac:dyDescent="0.3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2:12" x14ac:dyDescent="0.3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2:12" x14ac:dyDescent="0.3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2:12" x14ac:dyDescent="0.3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2:12" x14ac:dyDescent="0.3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2:12" x14ac:dyDescent="0.3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2:12" x14ac:dyDescent="0.3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2:12" x14ac:dyDescent="0.3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2:12" x14ac:dyDescent="0.3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2:12" x14ac:dyDescent="0.3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2:12" x14ac:dyDescent="0.3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2:12" x14ac:dyDescent="0.3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2:12" x14ac:dyDescent="0.3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2:12" x14ac:dyDescent="0.3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2:12" x14ac:dyDescent="0.3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2:12" x14ac:dyDescent="0.3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2:12" x14ac:dyDescent="0.3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2:12" x14ac:dyDescent="0.3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2:12" x14ac:dyDescent="0.3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2:12" x14ac:dyDescent="0.3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2:12" x14ac:dyDescent="0.3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2:12" x14ac:dyDescent="0.3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2:12" x14ac:dyDescent="0.3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2:12" x14ac:dyDescent="0.3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2:12" x14ac:dyDescent="0.3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2:12" x14ac:dyDescent="0.3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2:12" x14ac:dyDescent="0.3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2:12" x14ac:dyDescent="0.3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2:12" x14ac:dyDescent="0.3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2:12" x14ac:dyDescent="0.3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2:12" x14ac:dyDescent="0.3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2:12" x14ac:dyDescent="0.3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2:12" x14ac:dyDescent="0.3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2:12" x14ac:dyDescent="0.3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2:12" x14ac:dyDescent="0.3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2:12" x14ac:dyDescent="0.3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2:12" x14ac:dyDescent="0.3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2:12" x14ac:dyDescent="0.3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2:12" x14ac:dyDescent="0.3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2:12" x14ac:dyDescent="0.3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2:12" x14ac:dyDescent="0.3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2:12" x14ac:dyDescent="0.3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2:12" x14ac:dyDescent="0.3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2:12" x14ac:dyDescent="0.3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2:12" x14ac:dyDescent="0.3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2:12" x14ac:dyDescent="0.3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2:12" x14ac:dyDescent="0.3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2:12" x14ac:dyDescent="0.3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2:12" x14ac:dyDescent="0.3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2:12" x14ac:dyDescent="0.3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2:12" x14ac:dyDescent="0.3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2:12" x14ac:dyDescent="0.3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2:12" x14ac:dyDescent="0.3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2:12" x14ac:dyDescent="0.3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2:12" x14ac:dyDescent="0.3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2:12" x14ac:dyDescent="0.3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2:12" x14ac:dyDescent="0.3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2:12" x14ac:dyDescent="0.3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2:12" x14ac:dyDescent="0.3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2:12" x14ac:dyDescent="0.3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2:12" x14ac:dyDescent="0.3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2:12" x14ac:dyDescent="0.3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2:12" x14ac:dyDescent="0.3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2:12" x14ac:dyDescent="0.3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2:12" x14ac:dyDescent="0.3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2:12" x14ac:dyDescent="0.3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2:12" x14ac:dyDescent="0.3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2:12" x14ac:dyDescent="0.3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2:12" x14ac:dyDescent="0.3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2:12" x14ac:dyDescent="0.3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2:12" x14ac:dyDescent="0.3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2:12" x14ac:dyDescent="0.3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2:12" x14ac:dyDescent="0.3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2:12" x14ac:dyDescent="0.3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2:12" x14ac:dyDescent="0.3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2:12" x14ac:dyDescent="0.3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2:12" x14ac:dyDescent="0.3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2:12" x14ac:dyDescent="0.3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2:12" x14ac:dyDescent="0.3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2:12" x14ac:dyDescent="0.3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2:12" x14ac:dyDescent="0.3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2:12" x14ac:dyDescent="0.3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2:12" x14ac:dyDescent="0.3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2:12" x14ac:dyDescent="0.3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2:12" x14ac:dyDescent="0.3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2:12" x14ac:dyDescent="0.3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2:12" x14ac:dyDescent="0.3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2:12" x14ac:dyDescent="0.3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2:12" x14ac:dyDescent="0.3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2:12" x14ac:dyDescent="0.3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2:12" x14ac:dyDescent="0.3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2:12" x14ac:dyDescent="0.3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2:12" x14ac:dyDescent="0.3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2:12" x14ac:dyDescent="0.3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2:12" x14ac:dyDescent="0.3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2:12" x14ac:dyDescent="0.3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2:12" x14ac:dyDescent="0.3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2:12" x14ac:dyDescent="0.3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2:12" x14ac:dyDescent="0.3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2:12" x14ac:dyDescent="0.3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2:12" x14ac:dyDescent="0.3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2:12" x14ac:dyDescent="0.3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2:12" x14ac:dyDescent="0.3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2:12" x14ac:dyDescent="0.3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2:12" x14ac:dyDescent="0.3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2:12" x14ac:dyDescent="0.3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2:12" x14ac:dyDescent="0.3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2:12" x14ac:dyDescent="0.3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2:12" x14ac:dyDescent="0.3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2:12" x14ac:dyDescent="0.3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2:12" x14ac:dyDescent="0.3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2:12" x14ac:dyDescent="0.3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2:12" x14ac:dyDescent="0.3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2:12" x14ac:dyDescent="0.3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2:12" x14ac:dyDescent="0.3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2:12" x14ac:dyDescent="0.3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2:12" x14ac:dyDescent="0.3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2:12" x14ac:dyDescent="0.3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2:12" x14ac:dyDescent="0.3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2:12" x14ac:dyDescent="0.3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2:12" x14ac:dyDescent="0.3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2:12" x14ac:dyDescent="0.3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2:12" x14ac:dyDescent="0.3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2:12" x14ac:dyDescent="0.3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2:12" x14ac:dyDescent="0.3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2:12" x14ac:dyDescent="0.3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2:12" x14ac:dyDescent="0.3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2:12" x14ac:dyDescent="0.3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2:12" x14ac:dyDescent="0.3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2:12" x14ac:dyDescent="0.3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2:12" x14ac:dyDescent="0.3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2:12" x14ac:dyDescent="0.3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2:12" x14ac:dyDescent="0.3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2:12" x14ac:dyDescent="0.3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2:12" x14ac:dyDescent="0.3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2:12" x14ac:dyDescent="0.3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2:12" x14ac:dyDescent="0.3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2:12" x14ac:dyDescent="0.3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2:12" x14ac:dyDescent="0.3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2:12" x14ac:dyDescent="0.3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2:12" x14ac:dyDescent="0.3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2:12" x14ac:dyDescent="0.3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2:12" x14ac:dyDescent="0.3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2:12" x14ac:dyDescent="0.3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2:12" x14ac:dyDescent="0.3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2:12" x14ac:dyDescent="0.3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2:12" x14ac:dyDescent="0.3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2:12" x14ac:dyDescent="0.3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2:12" x14ac:dyDescent="0.3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2:12" x14ac:dyDescent="0.3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2:12" x14ac:dyDescent="0.3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2:12" x14ac:dyDescent="0.3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2:12" x14ac:dyDescent="0.3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2:12" x14ac:dyDescent="0.3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2:12" x14ac:dyDescent="0.3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2:12" x14ac:dyDescent="0.3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2:12" x14ac:dyDescent="0.3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2:12" x14ac:dyDescent="0.3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2:12" x14ac:dyDescent="0.3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2:12" x14ac:dyDescent="0.3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2:12" x14ac:dyDescent="0.3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2:12" x14ac:dyDescent="0.3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2:12" x14ac:dyDescent="0.3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2:12" x14ac:dyDescent="0.3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2:12" x14ac:dyDescent="0.3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2:12" x14ac:dyDescent="0.3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2:12" x14ac:dyDescent="0.3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2:12" x14ac:dyDescent="0.3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2:12" x14ac:dyDescent="0.3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2:12" x14ac:dyDescent="0.3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2:12" x14ac:dyDescent="0.3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2:12" x14ac:dyDescent="0.3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2:12" x14ac:dyDescent="0.3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2:12" x14ac:dyDescent="0.3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2:12" x14ac:dyDescent="0.3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2:12" x14ac:dyDescent="0.3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2:12" x14ac:dyDescent="0.3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2:12" x14ac:dyDescent="0.3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2:12" x14ac:dyDescent="0.3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2:12" x14ac:dyDescent="0.3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2:12" x14ac:dyDescent="0.3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2:12" x14ac:dyDescent="0.3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2:12" x14ac:dyDescent="0.3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2:12" x14ac:dyDescent="0.3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2:12" x14ac:dyDescent="0.3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2:12" x14ac:dyDescent="0.3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2:12" x14ac:dyDescent="0.3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2:12" x14ac:dyDescent="0.3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2:12" x14ac:dyDescent="0.3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2:12" x14ac:dyDescent="0.3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</sheetData>
  <mergeCells count="8">
    <mergeCell ref="B2:L2"/>
    <mergeCell ref="B3:L3"/>
    <mergeCell ref="B4:B6"/>
    <mergeCell ref="C4:D5"/>
    <mergeCell ref="E4:F5"/>
    <mergeCell ref="K4:L5"/>
    <mergeCell ref="G4:H5"/>
    <mergeCell ref="I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721"/>
  <sheetViews>
    <sheetView topLeftCell="S46" zoomScaleNormal="100" workbookViewId="0">
      <selection activeCell="C8" sqref="C8:W54"/>
    </sheetView>
  </sheetViews>
  <sheetFormatPr defaultColWidth="8.88671875" defaultRowHeight="14.4" x14ac:dyDescent="0.3"/>
  <cols>
    <col min="1" max="1" width="2.6640625" style="13" customWidth="1"/>
    <col min="2" max="2" width="42" style="1" customWidth="1"/>
    <col min="3" max="23" width="10.6640625" style="1" customWidth="1"/>
    <col min="24" max="24" width="10" style="13" customWidth="1"/>
    <col min="25" max="16384" width="8.88671875" style="13"/>
  </cols>
  <sheetData>
    <row r="1" spans="2:23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:23" ht="22.2" customHeight="1" thickTop="1" thickBot="1" x14ac:dyDescent="0.35">
      <c r="B2" s="64" t="s">
        <v>151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</row>
    <row r="3" spans="2:23" ht="22.2" customHeight="1" thickTop="1" thickBot="1" x14ac:dyDescent="0.35">
      <c r="B3" s="76" t="s">
        <v>136</v>
      </c>
      <c r="C3" s="74" t="s">
        <v>63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5"/>
      <c r="V3" s="80" t="s">
        <v>58</v>
      </c>
      <c r="W3" s="81"/>
    </row>
    <row r="4" spans="2:23" ht="22.2" customHeight="1" thickTop="1" thickBot="1" x14ac:dyDescent="0.35">
      <c r="B4" s="77"/>
      <c r="C4" s="74" t="s">
        <v>64</v>
      </c>
      <c r="D4" s="79"/>
      <c r="E4" s="79"/>
      <c r="F4" s="79"/>
      <c r="G4" s="79"/>
      <c r="H4" s="79"/>
      <c r="I4" s="79"/>
      <c r="J4" s="86"/>
      <c r="K4" s="87"/>
      <c r="L4" s="74" t="s">
        <v>65</v>
      </c>
      <c r="M4" s="79"/>
      <c r="N4" s="79"/>
      <c r="O4" s="79"/>
      <c r="P4" s="79"/>
      <c r="Q4" s="79"/>
      <c r="R4" s="79"/>
      <c r="S4" s="79"/>
      <c r="T4" s="79"/>
      <c r="U4" s="75"/>
      <c r="V4" s="82"/>
      <c r="W4" s="83"/>
    </row>
    <row r="5" spans="2:23" ht="22.2" customHeight="1" thickTop="1" thickBot="1" x14ac:dyDescent="0.35">
      <c r="B5" s="77"/>
      <c r="C5" s="74" t="s">
        <v>57</v>
      </c>
      <c r="D5" s="86"/>
      <c r="E5" s="86"/>
      <c r="F5" s="86"/>
      <c r="G5" s="86"/>
      <c r="H5" s="86"/>
      <c r="I5" s="86"/>
      <c r="J5" s="88" t="s">
        <v>67</v>
      </c>
      <c r="K5" s="89"/>
      <c r="L5" s="74" t="s">
        <v>57</v>
      </c>
      <c r="M5" s="79"/>
      <c r="N5" s="79"/>
      <c r="O5" s="79"/>
      <c r="P5" s="79"/>
      <c r="Q5" s="79"/>
      <c r="R5" s="79"/>
      <c r="S5" s="79"/>
      <c r="T5" s="88" t="s">
        <v>68</v>
      </c>
      <c r="U5" s="92"/>
      <c r="V5" s="82"/>
      <c r="W5" s="83"/>
    </row>
    <row r="6" spans="2:23" ht="22.2" customHeight="1" thickTop="1" thickBot="1" x14ac:dyDescent="0.35">
      <c r="B6" s="77"/>
      <c r="C6" s="74" t="s">
        <v>59</v>
      </c>
      <c r="D6" s="75"/>
      <c r="E6" s="74" t="s">
        <v>134</v>
      </c>
      <c r="F6" s="75"/>
      <c r="G6" s="74" t="s">
        <v>84</v>
      </c>
      <c r="H6" s="75"/>
      <c r="I6" s="24" t="s">
        <v>62</v>
      </c>
      <c r="J6" s="90"/>
      <c r="K6" s="91"/>
      <c r="L6" s="74" t="s">
        <v>59</v>
      </c>
      <c r="M6" s="75"/>
      <c r="N6" s="74" t="s">
        <v>134</v>
      </c>
      <c r="O6" s="75"/>
      <c r="P6" s="74" t="s">
        <v>84</v>
      </c>
      <c r="Q6" s="75"/>
      <c r="R6" s="79" t="s">
        <v>62</v>
      </c>
      <c r="S6" s="75"/>
      <c r="T6" s="93"/>
      <c r="U6" s="94"/>
      <c r="V6" s="84"/>
      <c r="W6" s="85"/>
    </row>
    <row r="7" spans="2:23" ht="22.2" customHeight="1" thickTop="1" thickBot="1" x14ac:dyDescent="0.35">
      <c r="B7" s="78"/>
      <c r="C7" s="25" t="s">
        <v>11</v>
      </c>
      <c r="D7" s="26" t="s">
        <v>12</v>
      </c>
      <c r="E7" s="25" t="s">
        <v>11</v>
      </c>
      <c r="F7" s="26" t="s">
        <v>12</v>
      </c>
      <c r="G7" s="25" t="s">
        <v>11</v>
      </c>
      <c r="H7" s="26" t="s">
        <v>12</v>
      </c>
      <c r="I7" s="27" t="s">
        <v>11</v>
      </c>
      <c r="J7" s="25" t="s">
        <v>11</v>
      </c>
      <c r="K7" s="26" t="s">
        <v>12</v>
      </c>
      <c r="L7" s="25" t="s">
        <v>11</v>
      </c>
      <c r="M7" s="26" t="s">
        <v>12</v>
      </c>
      <c r="N7" s="25" t="s">
        <v>11</v>
      </c>
      <c r="O7" s="26" t="s">
        <v>12</v>
      </c>
      <c r="P7" s="25" t="s">
        <v>11</v>
      </c>
      <c r="Q7" s="26" t="s">
        <v>12</v>
      </c>
      <c r="R7" s="25" t="s">
        <v>11</v>
      </c>
      <c r="S7" s="27" t="s">
        <v>12</v>
      </c>
      <c r="T7" s="25" t="s">
        <v>11</v>
      </c>
      <c r="U7" s="28" t="s">
        <v>12</v>
      </c>
      <c r="V7" s="25" t="s">
        <v>11</v>
      </c>
      <c r="W7" s="28" t="s">
        <v>12</v>
      </c>
    </row>
    <row r="8" spans="2:23" ht="22.2" customHeight="1" thickTop="1" x14ac:dyDescent="0.25">
      <c r="B8" s="16" t="s">
        <v>13</v>
      </c>
      <c r="C8" s="17">
        <v>456</v>
      </c>
      <c r="D8" s="18">
        <v>6.3026952315134763E-2</v>
      </c>
      <c r="E8" s="17">
        <v>707</v>
      </c>
      <c r="F8" s="18">
        <v>7.3592172374310399E-2</v>
      </c>
      <c r="G8" s="17">
        <v>25</v>
      </c>
      <c r="H8" s="18">
        <v>3.9619651347068144E-2</v>
      </c>
      <c r="I8" s="29">
        <v>0</v>
      </c>
      <c r="J8" s="17">
        <v>1188</v>
      </c>
      <c r="K8" s="18">
        <v>6.7990614090310764E-2</v>
      </c>
      <c r="L8" s="17">
        <v>330</v>
      </c>
      <c r="M8" s="18">
        <v>6.1372512553468477E-2</v>
      </c>
      <c r="N8" s="17">
        <v>1019</v>
      </c>
      <c r="O8" s="18">
        <v>7.7273071964813839E-2</v>
      </c>
      <c r="P8" s="17">
        <v>41</v>
      </c>
      <c r="Q8" s="18">
        <v>6.5495207667731634E-2</v>
      </c>
      <c r="R8" s="17">
        <v>0</v>
      </c>
      <c r="S8" s="30">
        <v>0</v>
      </c>
      <c r="T8" s="17">
        <v>1390</v>
      </c>
      <c r="U8" s="18">
        <v>7.2426010837849109E-2</v>
      </c>
      <c r="V8" s="31">
        <v>2578</v>
      </c>
      <c r="W8" s="32">
        <v>7.031228692213283E-2</v>
      </c>
    </row>
    <row r="9" spans="2:23" ht="22.2" customHeight="1" x14ac:dyDescent="0.25">
      <c r="B9" s="16" t="s">
        <v>14</v>
      </c>
      <c r="C9" s="17">
        <v>188</v>
      </c>
      <c r="D9" s="18">
        <v>2.5984796129923982E-2</v>
      </c>
      <c r="E9" s="17">
        <v>192</v>
      </c>
      <c r="F9" s="18">
        <v>1.9985427292599146E-2</v>
      </c>
      <c r="G9" s="17">
        <v>10</v>
      </c>
      <c r="H9" s="18">
        <v>1.5847860538827259E-2</v>
      </c>
      <c r="I9" s="29">
        <v>0</v>
      </c>
      <c r="J9" s="17">
        <v>390</v>
      </c>
      <c r="K9" s="18">
        <v>2.2320151090253534E-2</v>
      </c>
      <c r="L9" s="17">
        <v>106</v>
      </c>
      <c r="M9" s="18">
        <v>1.9713594941417147E-2</v>
      </c>
      <c r="N9" s="17">
        <v>240</v>
      </c>
      <c r="O9" s="18">
        <v>1.8199742170319253E-2</v>
      </c>
      <c r="P9" s="17">
        <v>8</v>
      </c>
      <c r="Q9" s="18">
        <v>1.2779552715654952E-2</v>
      </c>
      <c r="R9" s="17">
        <v>0</v>
      </c>
      <c r="S9" s="30">
        <v>0</v>
      </c>
      <c r="T9" s="17">
        <v>354</v>
      </c>
      <c r="U9" s="18">
        <v>1.8445185493955817E-2</v>
      </c>
      <c r="V9" s="17">
        <v>744</v>
      </c>
      <c r="W9" s="18">
        <v>2.029183144688395E-2</v>
      </c>
    </row>
    <row r="10" spans="2:23" ht="22.2" customHeight="1" x14ac:dyDescent="0.25">
      <c r="B10" s="16" t="s">
        <v>15</v>
      </c>
      <c r="C10" s="17">
        <v>267</v>
      </c>
      <c r="D10" s="18">
        <v>3.6903939184519695E-2</v>
      </c>
      <c r="E10" s="17">
        <v>305</v>
      </c>
      <c r="F10" s="18">
        <v>3.1747683980430937E-2</v>
      </c>
      <c r="G10" s="17">
        <v>19</v>
      </c>
      <c r="H10" s="18">
        <v>3.0110935023771792E-2</v>
      </c>
      <c r="I10" s="29">
        <v>0</v>
      </c>
      <c r="J10" s="17">
        <v>591</v>
      </c>
      <c r="K10" s="18">
        <v>3.3823613575230359E-2</v>
      </c>
      <c r="L10" s="17">
        <v>187</v>
      </c>
      <c r="M10" s="18">
        <v>3.4777757113632138E-2</v>
      </c>
      <c r="N10" s="17">
        <v>402</v>
      </c>
      <c r="O10" s="18">
        <v>3.0484568135284749E-2</v>
      </c>
      <c r="P10" s="17">
        <v>16</v>
      </c>
      <c r="Q10" s="18">
        <v>2.5559105431309903E-2</v>
      </c>
      <c r="R10" s="17">
        <v>0</v>
      </c>
      <c r="S10" s="30">
        <v>0</v>
      </c>
      <c r="T10" s="17">
        <v>605</v>
      </c>
      <c r="U10" s="18">
        <v>3.1523551479783245E-2</v>
      </c>
      <c r="V10" s="17">
        <v>1196</v>
      </c>
      <c r="W10" s="18">
        <v>3.261966453020592E-2</v>
      </c>
    </row>
    <row r="11" spans="2:23" ht="22.2" customHeight="1" x14ac:dyDescent="0.25">
      <c r="B11" s="16" t="s">
        <v>16</v>
      </c>
      <c r="C11" s="17">
        <v>410</v>
      </c>
      <c r="D11" s="18">
        <v>5.6668970283344854E-2</v>
      </c>
      <c r="E11" s="17">
        <v>683</v>
      </c>
      <c r="F11" s="18">
        <v>7.1093993962735511E-2</v>
      </c>
      <c r="G11" s="17">
        <v>47</v>
      </c>
      <c r="H11" s="18">
        <v>7.448494453248812E-2</v>
      </c>
      <c r="I11" s="29">
        <v>0</v>
      </c>
      <c r="J11" s="17">
        <v>1140</v>
      </c>
      <c r="K11" s="18">
        <v>6.5243518571510326E-2</v>
      </c>
      <c r="L11" s="17">
        <v>316</v>
      </c>
      <c r="M11" s="18">
        <v>5.8768830202715269E-2</v>
      </c>
      <c r="N11" s="17">
        <v>1063</v>
      </c>
      <c r="O11" s="18">
        <v>8.0609691362705696E-2</v>
      </c>
      <c r="P11" s="17">
        <v>69</v>
      </c>
      <c r="Q11" s="18">
        <v>0.11022364217252396</v>
      </c>
      <c r="R11" s="17">
        <v>0</v>
      </c>
      <c r="S11" s="30">
        <v>0</v>
      </c>
      <c r="T11" s="17">
        <v>1448</v>
      </c>
      <c r="U11" s="18">
        <v>7.5448103376406839E-2</v>
      </c>
      <c r="V11" s="17">
        <v>2588</v>
      </c>
      <c r="W11" s="18">
        <v>7.0585026592117822E-2</v>
      </c>
    </row>
    <row r="12" spans="2:23" ht="22.2" customHeight="1" x14ac:dyDescent="0.25">
      <c r="B12" s="16" t="s">
        <v>17</v>
      </c>
      <c r="C12" s="17">
        <v>342</v>
      </c>
      <c r="D12" s="18">
        <v>4.7270214236351069E-2</v>
      </c>
      <c r="E12" s="17">
        <v>488</v>
      </c>
      <c r="F12" s="18">
        <v>5.0796294368689494E-2</v>
      </c>
      <c r="G12" s="17">
        <v>37</v>
      </c>
      <c r="H12" s="18">
        <v>5.8637083993660855E-2</v>
      </c>
      <c r="I12" s="29">
        <v>0</v>
      </c>
      <c r="J12" s="17">
        <v>867</v>
      </c>
      <c r="K12" s="18">
        <v>4.9619412808332854E-2</v>
      </c>
      <c r="L12" s="17">
        <v>227</v>
      </c>
      <c r="M12" s="18">
        <v>4.2216849544355589E-2</v>
      </c>
      <c r="N12" s="17">
        <v>622</v>
      </c>
      <c r="O12" s="18">
        <v>4.7167665124744067E-2</v>
      </c>
      <c r="P12" s="17">
        <v>28</v>
      </c>
      <c r="Q12" s="18">
        <v>4.472843450479233E-2</v>
      </c>
      <c r="R12" s="17">
        <v>1</v>
      </c>
      <c r="S12" s="30">
        <v>0.5</v>
      </c>
      <c r="T12" s="17">
        <v>878</v>
      </c>
      <c r="U12" s="18">
        <v>4.5748228428511881E-2</v>
      </c>
      <c r="V12" s="17">
        <v>1745</v>
      </c>
      <c r="W12" s="18">
        <v>4.7593072412382378E-2</v>
      </c>
    </row>
    <row r="13" spans="2:23" ht="22.2" customHeight="1" x14ac:dyDescent="0.25">
      <c r="B13" s="16" t="s">
        <v>18</v>
      </c>
      <c r="C13" s="17">
        <v>295</v>
      </c>
      <c r="D13" s="18">
        <v>4.0774015203870077E-2</v>
      </c>
      <c r="E13" s="17">
        <v>297</v>
      </c>
      <c r="F13" s="18">
        <v>3.0914957843239305E-2</v>
      </c>
      <c r="G13" s="17">
        <v>19</v>
      </c>
      <c r="H13" s="18">
        <v>3.0110935023771792E-2</v>
      </c>
      <c r="I13" s="29">
        <v>0</v>
      </c>
      <c r="J13" s="17">
        <v>611</v>
      </c>
      <c r="K13" s="18">
        <v>3.4968236708063871E-2</v>
      </c>
      <c r="L13" s="17">
        <v>200</v>
      </c>
      <c r="M13" s="18">
        <v>3.7195462153617256E-2</v>
      </c>
      <c r="N13" s="17">
        <v>400</v>
      </c>
      <c r="O13" s="18">
        <v>3.0332903617198755E-2</v>
      </c>
      <c r="P13" s="17">
        <v>12</v>
      </c>
      <c r="Q13" s="18">
        <v>1.9169329073482427E-2</v>
      </c>
      <c r="R13" s="17">
        <v>0</v>
      </c>
      <c r="S13" s="30">
        <v>0</v>
      </c>
      <c r="T13" s="17">
        <v>612</v>
      </c>
      <c r="U13" s="18">
        <v>3.1888286786160902E-2</v>
      </c>
      <c r="V13" s="17">
        <v>1223</v>
      </c>
      <c r="W13" s="18">
        <v>3.3356061639165414E-2</v>
      </c>
    </row>
    <row r="14" spans="2:23" ht="22.2" customHeight="1" x14ac:dyDescent="0.25">
      <c r="B14" s="16" t="s">
        <v>19</v>
      </c>
      <c r="C14" s="17">
        <v>192</v>
      </c>
      <c r="D14" s="18">
        <v>2.6537664132688321E-2</v>
      </c>
      <c r="E14" s="17">
        <v>305</v>
      </c>
      <c r="F14" s="18">
        <v>3.1747683980430937E-2</v>
      </c>
      <c r="G14" s="17">
        <v>31</v>
      </c>
      <c r="H14" s="18">
        <v>4.9128367670364499E-2</v>
      </c>
      <c r="I14" s="29">
        <v>0</v>
      </c>
      <c r="J14" s="17">
        <v>528</v>
      </c>
      <c r="K14" s="18">
        <v>3.0218050706804785E-2</v>
      </c>
      <c r="L14" s="17">
        <v>158</v>
      </c>
      <c r="M14" s="18">
        <v>2.9384415101357635E-2</v>
      </c>
      <c r="N14" s="17">
        <v>409</v>
      </c>
      <c r="O14" s="18">
        <v>3.101539394858573E-2</v>
      </c>
      <c r="P14" s="17">
        <v>20</v>
      </c>
      <c r="Q14" s="18">
        <v>3.1948881789137379E-2</v>
      </c>
      <c r="R14" s="17">
        <v>0</v>
      </c>
      <c r="S14" s="30">
        <v>0</v>
      </c>
      <c r="T14" s="17">
        <v>587</v>
      </c>
      <c r="U14" s="18">
        <v>3.058566069195498E-2</v>
      </c>
      <c r="V14" s="17">
        <v>1115</v>
      </c>
      <c r="W14" s="18">
        <v>3.0410473203327425E-2</v>
      </c>
    </row>
    <row r="15" spans="2:23" ht="22.2" customHeight="1" x14ac:dyDescent="0.25">
      <c r="B15" s="16" t="s">
        <v>20</v>
      </c>
      <c r="C15" s="17">
        <v>248</v>
      </c>
      <c r="D15" s="18">
        <v>3.4277816171389079E-2</v>
      </c>
      <c r="E15" s="17">
        <v>239</v>
      </c>
      <c r="F15" s="18">
        <v>2.4877693348599978E-2</v>
      </c>
      <c r="G15" s="17">
        <v>5</v>
      </c>
      <c r="H15" s="18">
        <v>7.9239302694136295E-3</v>
      </c>
      <c r="I15" s="29">
        <v>0</v>
      </c>
      <c r="J15" s="17">
        <v>492</v>
      </c>
      <c r="K15" s="18">
        <v>2.8157729067704459E-2</v>
      </c>
      <c r="L15" s="17">
        <v>182</v>
      </c>
      <c r="M15" s="18">
        <v>3.3847870559791708E-2</v>
      </c>
      <c r="N15" s="17">
        <v>255</v>
      </c>
      <c r="O15" s="18">
        <v>1.9337226055964208E-2</v>
      </c>
      <c r="P15" s="17">
        <v>10</v>
      </c>
      <c r="Q15" s="18">
        <v>1.5974440894568689E-2</v>
      </c>
      <c r="R15" s="17">
        <v>0</v>
      </c>
      <c r="S15" s="30">
        <v>0</v>
      </c>
      <c r="T15" s="17">
        <v>447</v>
      </c>
      <c r="U15" s="18">
        <v>2.3290954564401833E-2</v>
      </c>
      <c r="V15" s="17">
        <v>939</v>
      </c>
      <c r="W15" s="18">
        <v>2.5610255011591435E-2</v>
      </c>
    </row>
    <row r="16" spans="2:23" ht="22.2" customHeight="1" x14ac:dyDescent="0.25">
      <c r="B16" s="16" t="s">
        <v>21</v>
      </c>
      <c r="C16" s="17">
        <v>24</v>
      </c>
      <c r="D16" s="18">
        <v>3.3172080165860401E-3</v>
      </c>
      <c r="E16" s="17">
        <v>30</v>
      </c>
      <c r="F16" s="18">
        <v>3.1227230144686168E-3</v>
      </c>
      <c r="G16" s="17">
        <v>3</v>
      </c>
      <c r="H16" s="18">
        <v>4.7543581616481777E-3</v>
      </c>
      <c r="I16" s="29">
        <v>0</v>
      </c>
      <c r="J16" s="17">
        <v>57</v>
      </c>
      <c r="K16" s="18">
        <v>3.2621759285755164E-3</v>
      </c>
      <c r="L16" s="17">
        <v>39</v>
      </c>
      <c r="M16" s="18">
        <v>7.2531151199553652E-3</v>
      </c>
      <c r="N16" s="17">
        <v>39</v>
      </c>
      <c r="O16" s="18">
        <v>2.9574581026768788E-3</v>
      </c>
      <c r="P16" s="17">
        <v>3</v>
      </c>
      <c r="Q16" s="18">
        <v>4.7923322683706068E-3</v>
      </c>
      <c r="R16" s="17">
        <v>0</v>
      </c>
      <c r="S16" s="30">
        <v>0</v>
      </c>
      <c r="T16" s="17">
        <v>81</v>
      </c>
      <c r="U16" s="18">
        <v>4.2205085452271781E-3</v>
      </c>
      <c r="V16" s="17">
        <v>138</v>
      </c>
      <c r="W16" s="18">
        <v>3.7638074457929907E-3</v>
      </c>
    </row>
    <row r="17" spans="2:23" ht="22.2" customHeight="1" x14ac:dyDescent="0.25">
      <c r="B17" s="16" t="s">
        <v>22</v>
      </c>
      <c r="C17" s="17">
        <v>71</v>
      </c>
      <c r="D17" s="18">
        <v>9.8134070490670348E-3</v>
      </c>
      <c r="E17" s="17">
        <v>62</v>
      </c>
      <c r="F17" s="18">
        <v>6.4536275632351408E-3</v>
      </c>
      <c r="G17" s="17">
        <v>0</v>
      </c>
      <c r="H17" s="18">
        <v>0</v>
      </c>
      <c r="I17" s="29">
        <v>0</v>
      </c>
      <c r="J17" s="17">
        <v>133</v>
      </c>
      <c r="K17" s="18">
        <v>7.6117438333428719E-3</v>
      </c>
      <c r="L17" s="17">
        <v>64</v>
      </c>
      <c r="M17" s="18">
        <v>1.1902547889157523E-2</v>
      </c>
      <c r="N17" s="17">
        <v>64</v>
      </c>
      <c r="O17" s="18">
        <v>4.8532645787518012E-3</v>
      </c>
      <c r="P17" s="17">
        <v>2</v>
      </c>
      <c r="Q17" s="18">
        <v>3.1948881789137379E-3</v>
      </c>
      <c r="R17" s="17">
        <v>0</v>
      </c>
      <c r="S17" s="30">
        <v>0</v>
      </c>
      <c r="T17" s="17">
        <v>130</v>
      </c>
      <c r="U17" s="18">
        <v>6.7736556898707794E-3</v>
      </c>
      <c r="V17" s="17">
        <v>263</v>
      </c>
      <c r="W17" s="18">
        <v>7.1730533206054818E-3</v>
      </c>
    </row>
    <row r="18" spans="2:23" ht="22.2" customHeight="1" x14ac:dyDescent="0.25">
      <c r="B18" s="16" t="s">
        <v>23</v>
      </c>
      <c r="C18" s="17">
        <v>176</v>
      </c>
      <c r="D18" s="18">
        <v>2.4326192121630962E-2</v>
      </c>
      <c r="E18" s="17">
        <v>182</v>
      </c>
      <c r="F18" s="18">
        <v>1.8944519621109608E-2</v>
      </c>
      <c r="G18" s="17">
        <v>7</v>
      </c>
      <c r="H18" s="18">
        <v>1.1093502377179081E-2</v>
      </c>
      <c r="I18" s="29">
        <v>0</v>
      </c>
      <c r="J18" s="17">
        <v>365</v>
      </c>
      <c r="K18" s="18">
        <v>2.0889372174211641E-2</v>
      </c>
      <c r="L18" s="17">
        <v>120</v>
      </c>
      <c r="M18" s="18">
        <v>2.2317277292170354E-2</v>
      </c>
      <c r="N18" s="17">
        <v>193</v>
      </c>
      <c r="O18" s="18">
        <v>1.46356259952984E-2</v>
      </c>
      <c r="P18" s="17">
        <v>5</v>
      </c>
      <c r="Q18" s="18">
        <v>7.9872204472843447E-3</v>
      </c>
      <c r="R18" s="17">
        <v>0</v>
      </c>
      <c r="S18" s="30">
        <v>0</v>
      </c>
      <c r="T18" s="17">
        <v>318</v>
      </c>
      <c r="U18" s="18">
        <v>1.6569403918299291E-2</v>
      </c>
      <c r="V18" s="17">
        <v>683</v>
      </c>
      <c r="W18" s="18">
        <v>1.8628119459975452E-2</v>
      </c>
    </row>
    <row r="19" spans="2:23" ht="22.2" customHeight="1" x14ac:dyDescent="0.25">
      <c r="B19" s="16" t="s">
        <v>24</v>
      </c>
      <c r="C19" s="17">
        <v>142</v>
      </c>
      <c r="D19" s="18">
        <v>1.962681409813407E-2</v>
      </c>
      <c r="E19" s="17">
        <v>116</v>
      </c>
      <c r="F19" s="18">
        <v>1.2074528989278651E-2</v>
      </c>
      <c r="G19" s="17">
        <v>9</v>
      </c>
      <c r="H19" s="18">
        <v>1.4263074484944533E-2</v>
      </c>
      <c r="I19" s="29">
        <v>0</v>
      </c>
      <c r="J19" s="17">
        <v>267</v>
      </c>
      <c r="K19" s="18">
        <v>1.5280718823327419E-2</v>
      </c>
      <c r="L19" s="17">
        <v>127</v>
      </c>
      <c r="M19" s="18">
        <v>2.3619118467546961E-2</v>
      </c>
      <c r="N19" s="17">
        <v>174</v>
      </c>
      <c r="O19" s="18">
        <v>1.3194813073481458E-2</v>
      </c>
      <c r="P19" s="17">
        <v>9</v>
      </c>
      <c r="Q19" s="18">
        <v>1.437699680511182E-2</v>
      </c>
      <c r="R19" s="17">
        <v>0</v>
      </c>
      <c r="S19" s="30">
        <v>0</v>
      </c>
      <c r="T19" s="17">
        <v>310</v>
      </c>
      <c r="U19" s="18">
        <v>1.6152563568153398E-2</v>
      </c>
      <c r="V19" s="17">
        <v>577</v>
      </c>
      <c r="W19" s="18">
        <v>1.5737078958134462E-2</v>
      </c>
    </row>
    <row r="20" spans="2:23" ht="22.2" customHeight="1" x14ac:dyDescent="0.25">
      <c r="B20" s="16" t="s">
        <v>25</v>
      </c>
      <c r="C20" s="17">
        <v>112</v>
      </c>
      <c r="D20" s="18">
        <v>1.5480304077401521E-2</v>
      </c>
      <c r="E20" s="17">
        <v>95</v>
      </c>
      <c r="F20" s="18">
        <v>9.88862287915062E-3</v>
      </c>
      <c r="G20" s="17">
        <v>8</v>
      </c>
      <c r="H20" s="18">
        <v>1.2678288431061807E-2</v>
      </c>
      <c r="I20" s="29">
        <v>0</v>
      </c>
      <c r="J20" s="17">
        <v>215</v>
      </c>
      <c r="K20" s="18">
        <v>1.2304698677960281E-2</v>
      </c>
      <c r="L20" s="17">
        <v>79</v>
      </c>
      <c r="M20" s="18">
        <v>1.4692207550678817E-2</v>
      </c>
      <c r="N20" s="17">
        <v>104</v>
      </c>
      <c r="O20" s="18">
        <v>7.8865549404716767E-3</v>
      </c>
      <c r="P20" s="17">
        <v>1</v>
      </c>
      <c r="Q20" s="18">
        <v>1.5974440894568689E-3</v>
      </c>
      <c r="R20" s="17">
        <v>0</v>
      </c>
      <c r="S20" s="30">
        <v>0</v>
      </c>
      <c r="T20" s="17">
        <v>184</v>
      </c>
      <c r="U20" s="18">
        <v>9.5873280533555656E-3</v>
      </c>
      <c r="V20" s="17">
        <v>399</v>
      </c>
      <c r="W20" s="18">
        <v>1.0882312832401472E-2</v>
      </c>
    </row>
    <row r="21" spans="2:23" ht="22.2" customHeight="1" x14ac:dyDescent="0.3">
      <c r="B21" s="16" t="s">
        <v>26</v>
      </c>
      <c r="C21" s="17">
        <v>63</v>
      </c>
      <c r="D21" s="18">
        <v>8.7076710435383554E-3</v>
      </c>
      <c r="E21" s="17">
        <v>53</v>
      </c>
      <c r="F21" s="18">
        <v>5.5168106588945557E-3</v>
      </c>
      <c r="G21" s="17">
        <v>1</v>
      </c>
      <c r="H21" s="18">
        <v>1.5847860538827259E-3</v>
      </c>
      <c r="I21" s="29">
        <v>0</v>
      </c>
      <c r="J21" s="17">
        <v>117</v>
      </c>
      <c r="K21" s="18">
        <v>6.6960453270760601E-3</v>
      </c>
      <c r="L21" s="17">
        <v>34</v>
      </c>
      <c r="M21" s="18">
        <v>6.3232285661149338E-3</v>
      </c>
      <c r="N21" s="17">
        <v>50</v>
      </c>
      <c r="O21" s="18">
        <v>3.7916129521498444E-3</v>
      </c>
      <c r="P21" s="17">
        <v>3</v>
      </c>
      <c r="Q21" s="18">
        <v>4.7923322683706068E-3</v>
      </c>
      <c r="R21" s="17">
        <v>0</v>
      </c>
      <c r="S21" s="30">
        <v>0</v>
      </c>
      <c r="T21" s="17">
        <v>87</v>
      </c>
      <c r="U21" s="18">
        <v>4.5331388078365988E-3</v>
      </c>
      <c r="V21" s="17">
        <v>204</v>
      </c>
      <c r="W21" s="18">
        <v>5.5638892676939857E-3</v>
      </c>
    </row>
    <row r="22" spans="2:23" ht="22.2" customHeight="1" x14ac:dyDescent="0.3">
      <c r="B22" s="16" t="s">
        <v>27</v>
      </c>
      <c r="C22" s="17">
        <v>50</v>
      </c>
      <c r="D22" s="18">
        <v>6.9108500345542506E-3</v>
      </c>
      <c r="E22" s="17">
        <v>35</v>
      </c>
      <c r="F22" s="18">
        <v>3.6431768502133859E-3</v>
      </c>
      <c r="G22" s="17">
        <v>4</v>
      </c>
      <c r="H22" s="18">
        <v>6.3391442155309036E-3</v>
      </c>
      <c r="I22" s="29">
        <v>0</v>
      </c>
      <c r="J22" s="17">
        <v>89</v>
      </c>
      <c r="K22" s="18">
        <v>5.0935729411091396E-3</v>
      </c>
      <c r="L22" s="17">
        <v>46</v>
      </c>
      <c r="M22" s="18">
        <v>8.5549562953319697E-3</v>
      </c>
      <c r="N22" s="17">
        <v>71</v>
      </c>
      <c r="O22" s="18">
        <v>5.3840903920527794E-3</v>
      </c>
      <c r="P22" s="17">
        <v>1</v>
      </c>
      <c r="Q22" s="18">
        <v>1.5974440894568689E-3</v>
      </c>
      <c r="R22" s="17">
        <v>0</v>
      </c>
      <c r="S22" s="30">
        <v>0</v>
      </c>
      <c r="T22" s="17">
        <v>118</v>
      </c>
      <c r="U22" s="18">
        <v>6.148395164651938E-3</v>
      </c>
      <c r="V22" s="17">
        <v>207</v>
      </c>
      <c r="W22" s="18">
        <v>5.6457111686894863E-3</v>
      </c>
    </row>
    <row r="23" spans="2:23" ht="22.2" customHeight="1" x14ac:dyDescent="0.3">
      <c r="B23" s="16" t="s">
        <v>28</v>
      </c>
      <c r="C23" s="17">
        <v>199</v>
      </c>
      <c r="D23" s="18">
        <v>2.7505183137525917E-2</v>
      </c>
      <c r="E23" s="17">
        <v>270</v>
      </c>
      <c r="F23" s="18">
        <v>2.8104507130217549E-2</v>
      </c>
      <c r="G23" s="17">
        <v>15</v>
      </c>
      <c r="H23" s="18">
        <v>2.3771790808240888E-2</v>
      </c>
      <c r="I23" s="29">
        <v>0</v>
      </c>
      <c r="J23" s="17">
        <v>484</v>
      </c>
      <c r="K23" s="18">
        <v>2.7699879814571053E-2</v>
      </c>
      <c r="L23" s="17">
        <v>152</v>
      </c>
      <c r="M23" s="18">
        <v>2.8268551236749116E-2</v>
      </c>
      <c r="N23" s="17">
        <v>339</v>
      </c>
      <c r="O23" s="18">
        <v>2.5707135815575946E-2</v>
      </c>
      <c r="P23" s="17">
        <v>17</v>
      </c>
      <c r="Q23" s="18">
        <v>2.7156549520766772E-2</v>
      </c>
      <c r="R23" s="17">
        <v>0</v>
      </c>
      <c r="S23" s="30">
        <v>0</v>
      </c>
      <c r="T23" s="17">
        <v>508</v>
      </c>
      <c r="U23" s="18">
        <v>2.6469362234264278E-2</v>
      </c>
      <c r="V23" s="17">
        <v>992</v>
      </c>
      <c r="W23" s="18">
        <v>2.7055775262511933E-2</v>
      </c>
    </row>
    <row r="24" spans="2:23" ht="22.2" customHeight="1" x14ac:dyDescent="0.3">
      <c r="B24" s="16" t="s">
        <v>29</v>
      </c>
      <c r="C24" s="17">
        <v>160</v>
      </c>
      <c r="D24" s="18">
        <v>2.21147201105736E-2</v>
      </c>
      <c r="E24" s="17">
        <v>176</v>
      </c>
      <c r="F24" s="18">
        <v>1.8319975018215886E-2</v>
      </c>
      <c r="G24" s="17">
        <v>7</v>
      </c>
      <c r="H24" s="18">
        <v>1.1093502377179081E-2</v>
      </c>
      <c r="I24" s="29">
        <v>0</v>
      </c>
      <c r="J24" s="17">
        <v>343</v>
      </c>
      <c r="K24" s="18">
        <v>1.9630286728094776E-2</v>
      </c>
      <c r="L24" s="17">
        <v>88</v>
      </c>
      <c r="M24" s="18">
        <v>1.6366003347591595E-2</v>
      </c>
      <c r="N24" s="17">
        <v>160</v>
      </c>
      <c r="O24" s="18">
        <v>1.2133161446879502E-2</v>
      </c>
      <c r="P24" s="17">
        <v>5</v>
      </c>
      <c r="Q24" s="18">
        <v>7.9872204472843447E-3</v>
      </c>
      <c r="R24" s="17">
        <v>0</v>
      </c>
      <c r="S24" s="30">
        <v>0</v>
      </c>
      <c r="T24" s="17">
        <v>253</v>
      </c>
      <c r="U24" s="18">
        <v>1.3182576073363901E-2</v>
      </c>
      <c r="V24" s="17">
        <v>596</v>
      </c>
      <c r="W24" s="18">
        <v>1.625528433110596E-2</v>
      </c>
    </row>
    <row r="25" spans="2:23" ht="22.2" customHeight="1" x14ac:dyDescent="0.3">
      <c r="B25" s="16" t="s">
        <v>30</v>
      </c>
      <c r="C25" s="17">
        <v>45</v>
      </c>
      <c r="D25" s="18">
        <v>6.2197650310988253E-3</v>
      </c>
      <c r="E25" s="17">
        <v>63</v>
      </c>
      <c r="F25" s="18">
        <v>6.5577183303840948E-3</v>
      </c>
      <c r="G25" s="17">
        <v>1</v>
      </c>
      <c r="H25" s="18">
        <v>1.5847860538827259E-3</v>
      </c>
      <c r="I25" s="29">
        <v>0</v>
      </c>
      <c r="J25" s="17">
        <v>109</v>
      </c>
      <c r="K25" s="18">
        <v>6.2381960739426546E-3</v>
      </c>
      <c r="L25" s="17">
        <v>27</v>
      </c>
      <c r="M25" s="18">
        <v>5.0213873907383301E-3</v>
      </c>
      <c r="N25" s="17">
        <v>81</v>
      </c>
      <c r="O25" s="18">
        <v>6.1424129824827478E-3</v>
      </c>
      <c r="P25" s="17">
        <v>1</v>
      </c>
      <c r="Q25" s="18">
        <v>1.5974440894568689E-3</v>
      </c>
      <c r="R25" s="17">
        <v>0</v>
      </c>
      <c r="S25" s="30">
        <v>0</v>
      </c>
      <c r="T25" s="17">
        <v>109</v>
      </c>
      <c r="U25" s="18">
        <v>5.6794497707378074E-3</v>
      </c>
      <c r="V25" s="17">
        <v>218</v>
      </c>
      <c r="W25" s="18">
        <v>5.9457248056729852E-3</v>
      </c>
    </row>
    <row r="26" spans="2:23" ht="22.2" customHeight="1" x14ac:dyDescent="0.3">
      <c r="B26" s="16" t="s">
        <v>31</v>
      </c>
      <c r="C26" s="17">
        <v>377</v>
      </c>
      <c r="D26" s="18">
        <v>5.2107809260539047E-2</v>
      </c>
      <c r="E26" s="17">
        <v>376</v>
      </c>
      <c r="F26" s="18">
        <v>3.9138128448006661E-2</v>
      </c>
      <c r="G26" s="17">
        <v>13</v>
      </c>
      <c r="H26" s="18">
        <v>2.0602218700475437E-2</v>
      </c>
      <c r="I26" s="29">
        <v>0</v>
      </c>
      <c r="J26" s="17">
        <v>766</v>
      </c>
      <c r="K26" s="18">
        <v>4.3839065987523608E-2</v>
      </c>
      <c r="L26" s="17">
        <v>229</v>
      </c>
      <c r="M26" s="18">
        <v>4.258880416589176E-2</v>
      </c>
      <c r="N26" s="17">
        <v>444</v>
      </c>
      <c r="O26" s="18">
        <v>3.3669523015090623E-2</v>
      </c>
      <c r="P26" s="17">
        <v>13</v>
      </c>
      <c r="Q26" s="18">
        <v>2.0766773162939296E-2</v>
      </c>
      <c r="R26" s="17">
        <v>0</v>
      </c>
      <c r="S26" s="30">
        <v>0</v>
      </c>
      <c r="T26" s="17">
        <v>686</v>
      </c>
      <c r="U26" s="18">
        <v>3.5744060025010418E-2</v>
      </c>
      <c r="V26" s="17">
        <v>1452</v>
      </c>
      <c r="W26" s="18">
        <v>3.9601800081821903E-2</v>
      </c>
    </row>
    <row r="27" spans="2:23" ht="22.2" customHeight="1" x14ac:dyDescent="0.3">
      <c r="B27" s="16" t="s">
        <v>32</v>
      </c>
      <c r="C27" s="17">
        <v>79</v>
      </c>
      <c r="D27" s="18">
        <v>1.0919143054595716E-2</v>
      </c>
      <c r="E27" s="17">
        <v>77</v>
      </c>
      <c r="F27" s="18">
        <v>8.0149890704694499E-3</v>
      </c>
      <c r="G27" s="17">
        <v>4</v>
      </c>
      <c r="H27" s="18">
        <v>6.3391442155309036E-3</v>
      </c>
      <c r="I27" s="29">
        <v>0</v>
      </c>
      <c r="J27" s="17">
        <v>160</v>
      </c>
      <c r="K27" s="18">
        <v>9.1569850626681167E-3</v>
      </c>
      <c r="L27" s="17">
        <v>55</v>
      </c>
      <c r="M27" s="18">
        <v>1.0228752092244746E-2</v>
      </c>
      <c r="N27" s="17">
        <v>103</v>
      </c>
      <c r="O27" s="18">
        <v>7.81072268142868E-3</v>
      </c>
      <c r="P27" s="17">
        <v>4</v>
      </c>
      <c r="Q27" s="18">
        <v>6.3897763578274758E-3</v>
      </c>
      <c r="R27" s="17">
        <v>0</v>
      </c>
      <c r="S27" s="30">
        <v>0</v>
      </c>
      <c r="T27" s="17">
        <v>162</v>
      </c>
      <c r="U27" s="18">
        <v>8.4410170904543561E-3</v>
      </c>
      <c r="V27" s="17">
        <v>322</v>
      </c>
      <c r="W27" s="18">
        <v>8.7822173735169779E-3</v>
      </c>
    </row>
    <row r="28" spans="2:23" ht="22.2" customHeight="1" x14ac:dyDescent="0.3">
      <c r="B28" s="16" t="s">
        <v>33</v>
      </c>
      <c r="C28" s="17">
        <v>173</v>
      </c>
      <c r="D28" s="18">
        <v>2.3911541119557705E-2</v>
      </c>
      <c r="E28" s="17">
        <v>210</v>
      </c>
      <c r="F28" s="18">
        <v>2.1859061101280317E-2</v>
      </c>
      <c r="G28" s="17">
        <v>8</v>
      </c>
      <c r="H28" s="18">
        <v>1.2678288431061807E-2</v>
      </c>
      <c r="I28" s="29">
        <v>0</v>
      </c>
      <c r="J28" s="17">
        <v>391</v>
      </c>
      <c r="K28" s="18">
        <v>2.237738224689521E-2</v>
      </c>
      <c r="L28" s="17">
        <v>95</v>
      </c>
      <c r="M28" s="18">
        <v>1.7667844522968199E-2</v>
      </c>
      <c r="N28" s="17">
        <v>193</v>
      </c>
      <c r="O28" s="18">
        <v>1.46356259952984E-2</v>
      </c>
      <c r="P28" s="17">
        <v>5</v>
      </c>
      <c r="Q28" s="18">
        <v>7.9872204472843447E-3</v>
      </c>
      <c r="R28" s="17">
        <v>0</v>
      </c>
      <c r="S28" s="30">
        <v>0</v>
      </c>
      <c r="T28" s="17">
        <v>293</v>
      </c>
      <c r="U28" s="18">
        <v>1.5266777824093372E-2</v>
      </c>
      <c r="V28" s="17">
        <v>684</v>
      </c>
      <c r="W28" s="18">
        <v>1.8655393426973952E-2</v>
      </c>
    </row>
    <row r="29" spans="2:23" ht="22.2" customHeight="1" x14ac:dyDescent="0.3">
      <c r="B29" s="16" t="s">
        <v>34</v>
      </c>
      <c r="C29" s="17">
        <v>79</v>
      </c>
      <c r="D29" s="18">
        <v>1.0919143054595716E-2</v>
      </c>
      <c r="E29" s="17">
        <v>158</v>
      </c>
      <c r="F29" s="18">
        <v>1.6446341209534716E-2</v>
      </c>
      <c r="G29" s="17">
        <v>14</v>
      </c>
      <c r="H29" s="18">
        <v>2.2187004754358162E-2</v>
      </c>
      <c r="I29" s="29">
        <v>0</v>
      </c>
      <c r="J29" s="17">
        <v>251</v>
      </c>
      <c r="K29" s="18">
        <v>1.4365020317060608E-2</v>
      </c>
      <c r="L29" s="17">
        <v>83</v>
      </c>
      <c r="M29" s="18">
        <v>1.5436116793751162E-2</v>
      </c>
      <c r="N29" s="17">
        <v>172</v>
      </c>
      <c r="O29" s="18">
        <v>1.3043148555395465E-2</v>
      </c>
      <c r="P29" s="17">
        <v>10</v>
      </c>
      <c r="Q29" s="18">
        <v>1.5974440894568689E-2</v>
      </c>
      <c r="R29" s="17">
        <v>0</v>
      </c>
      <c r="S29" s="30">
        <v>0</v>
      </c>
      <c r="T29" s="17">
        <v>265</v>
      </c>
      <c r="U29" s="18">
        <v>1.3807836598582743E-2</v>
      </c>
      <c r="V29" s="17">
        <v>516</v>
      </c>
      <c r="W29" s="18">
        <v>1.4073366971225965E-2</v>
      </c>
    </row>
    <row r="30" spans="2:23" ht="22.2" customHeight="1" x14ac:dyDescent="0.3">
      <c r="B30" s="16" t="s">
        <v>35</v>
      </c>
      <c r="C30" s="17">
        <v>239</v>
      </c>
      <c r="D30" s="18">
        <v>3.3033863165169312E-2</v>
      </c>
      <c r="E30" s="17">
        <v>495</v>
      </c>
      <c r="F30" s="18">
        <v>5.1524929738732177E-2</v>
      </c>
      <c r="G30" s="17">
        <v>37</v>
      </c>
      <c r="H30" s="18">
        <v>5.8637083993660855E-2</v>
      </c>
      <c r="I30" s="29">
        <v>0</v>
      </c>
      <c r="J30" s="17">
        <v>771</v>
      </c>
      <c r="K30" s="18">
        <v>4.4125221770731984E-2</v>
      </c>
      <c r="L30" s="17">
        <v>165</v>
      </c>
      <c r="M30" s="18">
        <v>3.0686256276734238E-2</v>
      </c>
      <c r="N30" s="17">
        <v>606</v>
      </c>
      <c r="O30" s="18">
        <v>4.5954348980056119E-2</v>
      </c>
      <c r="P30" s="17">
        <v>45</v>
      </c>
      <c r="Q30" s="18">
        <v>7.1884984025559109E-2</v>
      </c>
      <c r="R30" s="17">
        <v>0</v>
      </c>
      <c r="S30" s="30">
        <v>0</v>
      </c>
      <c r="T30" s="17">
        <v>816</v>
      </c>
      <c r="U30" s="18">
        <v>4.25177157148812E-2</v>
      </c>
      <c r="V30" s="17">
        <v>1587</v>
      </c>
      <c r="W30" s="18">
        <v>4.3283785626619393E-2</v>
      </c>
    </row>
    <row r="31" spans="2:23" ht="22.2" customHeight="1" x14ac:dyDescent="0.3">
      <c r="B31" s="16" t="s">
        <v>36</v>
      </c>
      <c r="C31" s="17">
        <v>133</v>
      </c>
      <c r="D31" s="18">
        <v>1.8382861091914306E-2</v>
      </c>
      <c r="E31" s="17">
        <v>269</v>
      </c>
      <c r="F31" s="18">
        <v>2.8000416363068596E-2</v>
      </c>
      <c r="G31" s="17">
        <v>26</v>
      </c>
      <c r="H31" s="18">
        <v>4.1204437400950873E-2</v>
      </c>
      <c r="I31" s="29">
        <v>0</v>
      </c>
      <c r="J31" s="17">
        <v>428</v>
      </c>
      <c r="K31" s="18">
        <v>2.4494935042637212E-2</v>
      </c>
      <c r="L31" s="17">
        <v>129</v>
      </c>
      <c r="M31" s="18">
        <v>2.3991073089083131E-2</v>
      </c>
      <c r="N31" s="17">
        <v>423</v>
      </c>
      <c r="O31" s="18">
        <v>3.2077045575187688E-2</v>
      </c>
      <c r="P31" s="17">
        <v>37</v>
      </c>
      <c r="Q31" s="18">
        <v>5.9105431309904151E-2</v>
      </c>
      <c r="R31" s="17">
        <v>0</v>
      </c>
      <c r="S31" s="30">
        <v>0</v>
      </c>
      <c r="T31" s="17">
        <v>589</v>
      </c>
      <c r="U31" s="18">
        <v>3.0689870779491455E-2</v>
      </c>
      <c r="V31" s="17">
        <v>1017</v>
      </c>
      <c r="W31" s="18">
        <v>2.7737624437474431E-2</v>
      </c>
    </row>
    <row r="32" spans="2:23" ht="22.2" customHeight="1" x14ac:dyDescent="0.3">
      <c r="B32" s="16" t="s">
        <v>161</v>
      </c>
      <c r="C32" s="17">
        <v>55</v>
      </c>
      <c r="D32" s="18">
        <v>7.601935038009675E-3</v>
      </c>
      <c r="E32" s="17">
        <v>110</v>
      </c>
      <c r="F32" s="18">
        <v>1.1449984386384927E-2</v>
      </c>
      <c r="G32" s="17">
        <v>9</v>
      </c>
      <c r="H32" s="18">
        <v>1.4263074484944533E-2</v>
      </c>
      <c r="I32" s="29">
        <v>0</v>
      </c>
      <c r="J32" s="17">
        <v>174</v>
      </c>
      <c r="K32" s="18">
        <v>9.958221255651576E-3</v>
      </c>
      <c r="L32" s="17">
        <v>65</v>
      </c>
      <c r="M32" s="18">
        <v>1.2088525199925608E-2</v>
      </c>
      <c r="N32" s="17">
        <v>161</v>
      </c>
      <c r="O32" s="18">
        <v>1.2208993705922499E-2</v>
      </c>
      <c r="P32" s="17">
        <v>17</v>
      </c>
      <c r="Q32" s="18">
        <v>2.7156549520766772E-2</v>
      </c>
      <c r="R32" s="17">
        <v>0</v>
      </c>
      <c r="S32" s="30">
        <v>0</v>
      </c>
      <c r="T32" s="17">
        <v>243</v>
      </c>
      <c r="U32" s="18">
        <v>1.2661525635681533E-2</v>
      </c>
      <c r="V32" s="17">
        <v>417</v>
      </c>
      <c r="W32" s="18">
        <v>1.1373244238374472E-2</v>
      </c>
    </row>
    <row r="33" spans="2:23" ht="22.2" customHeight="1" x14ac:dyDescent="0.3">
      <c r="B33" s="16" t="s">
        <v>37</v>
      </c>
      <c r="C33" s="17">
        <v>85</v>
      </c>
      <c r="D33" s="18">
        <v>1.1748445058742226E-2</v>
      </c>
      <c r="E33" s="17">
        <v>117</v>
      </c>
      <c r="F33" s="18">
        <v>1.2178619756427604E-2</v>
      </c>
      <c r="G33" s="17">
        <v>12</v>
      </c>
      <c r="H33" s="18">
        <v>1.9017432646592711E-2</v>
      </c>
      <c r="I33" s="29">
        <v>0</v>
      </c>
      <c r="J33" s="17">
        <v>214</v>
      </c>
      <c r="K33" s="18">
        <v>1.2247467521318606E-2</v>
      </c>
      <c r="L33" s="17">
        <v>43</v>
      </c>
      <c r="M33" s="18">
        <v>7.9970243630277105E-3</v>
      </c>
      <c r="N33" s="17">
        <v>165</v>
      </c>
      <c r="O33" s="18">
        <v>1.2512322742094488E-2</v>
      </c>
      <c r="P33" s="17">
        <v>7</v>
      </c>
      <c r="Q33" s="18">
        <v>1.1182108626198083E-2</v>
      </c>
      <c r="R33" s="17">
        <v>0</v>
      </c>
      <c r="S33" s="30">
        <v>0</v>
      </c>
      <c r="T33" s="17">
        <v>215</v>
      </c>
      <c r="U33" s="18">
        <v>1.1202584410170904E-2</v>
      </c>
      <c r="V33" s="17">
        <v>429</v>
      </c>
      <c r="W33" s="18">
        <v>1.1700531842356471E-2</v>
      </c>
    </row>
    <row r="34" spans="2:23" ht="22.2" customHeight="1" x14ac:dyDescent="0.3">
      <c r="B34" s="16" t="s">
        <v>38</v>
      </c>
      <c r="C34" s="17">
        <v>76</v>
      </c>
      <c r="D34" s="18">
        <v>1.0504492052522461E-2</v>
      </c>
      <c r="E34" s="17">
        <v>119</v>
      </c>
      <c r="F34" s="18">
        <v>1.2386801290725512E-2</v>
      </c>
      <c r="G34" s="17">
        <v>17</v>
      </c>
      <c r="H34" s="18">
        <v>2.694136291600634E-2</v>
      </c>
      <c r="I34" s="29">
        <v>0</v>
      </c>
      <c r="J34" s="17">
        <v>212</v>
      </c>
      <c r="K34" s="18">
        <v>1.2133005208035254E-2</v>
      </c>
      <c r="L34" s="17">
        <v>69</v>
      </c>
      <c r="M34" s="18">
        <v>1.2832434442997954E-2</v>
      </c>
      <c r="N34" s="17">
        <v>172</v>
      </c>
      <c r="O34" s="18">
        <v>1.3043148555395465E-2</v>
      </c>
      <c r="P34" s="17">
        <v>12</v>
      </c>
      <c r="Q34" s="18">
        <v>1.9169329073482427E-2</v>
      </c>
      <c r="R34" s="17">
        <v>0</v>
      </c>
      <c r="S34" s="30">
        <v>0</v>
      </c>
      <c r="T34" s="17">
        <v>253</v>
      </c>
      <c r="U34" s="18">
        <v>1.3182576073363901E-2</v>
      </c>
      <c r="V34" s="17">
        <v>465</v>
      </c>
      <c r="W34" s="18">
        <v>1.2682394654302468E-2</v>
      </c>
    </row>
    <row r="35" spans="2:23" ht="22.2" customHeight="1" x14ac:dyDescent="0.3">
      <c r="B35" s="16" t="s">
        <v>160</v>
      </c>
      <c r="C35" s="17">
        <v>124</v>
      </c>
      <c r="D35" s="18">
        <v>1.713890808569454E-2</v>
      </c>
      <c r="E35" s="17">
        <v>237</v>
      </c>
      <c r="F35" s="18">
        <v>2.4669511814302072E-2</v>
      </c>
      <c r="G35" s="17">
        <v>11</v>
      </c>
      <c r="H35" s="18">
        <v>1.7432646592709985E-2</v>
      </c>
      <c r="I35" s="29">
        <v>0</v>
      </c>
      <c r="J35" s="17">
        <v>372</v>
      </c>
      <c r="K35" s="18">
        <v>2.1289990270703371E-2</v>
      </c>
      <c r="L35" s="17">
        <v>127</v>
      </c>
      <c r="M35" s="18">
        <v>2.3619118467546961E-2</v>
      </c>
      <c r="N35" s="17">
        <v>303</v>
      </c>
      <c r="O35" s="18">
        <v>2.2977174490028059E-2</v>
      </c>
      <c r="P35" s="17">
        <v>26</v>
      </c>
      <c r="Q35" s="18">
        <v>4.1533546325878593E-2</v>
      </c>
      <c r="R35" s="17">
        <v>0</v>
      </c>
      <c r="S35" s="30">
        <v>0</v>
      </c>
      <c r="T35" s="17">
        <v>456</v>
      </c>
      <c r="U35" s="18">
        <v>2.3759899958315966E-2</v>
      </c>
      <c r="V35" s="17">
        <v>828</v>
      </c>
      <c r="W35" s="18">
        <v>2.2582844674757945E-2</v>
      </c>
    </row>
    <row r="36" spans="2:23" ht="22.2" customHeight="1" x14ac:dyDescent="0.3">
      <c r="B36" s="16" t="s">
        <v>39</v>
      </c>
      <c r="C36" s="17">
        <v>99</v>
      </c>
      <c r="D36" s="18">
        <v>1.3683483068417416E-2</v>
      </c>
      <c r="E36" s="17">
        <v>167</v>
      </c>
      <c r="F36" s="18">
        <v>1.7383158113875301E-2</v>
      </c>
      <c r="G36" s="17">
        <v>8</v>
      </c>
      <c r="H36" s="18">
        <v>1.2678288431061807E-2</v>
      </c>
      <c r="I36" s="29">
        <v>0</v>
      </c>
      <c r="J36" s="17">
        <v>274</v>
      </c>
      <c r="K36" s="18">
        <v>1.5681336919819149E-2</v>
      </c>
      <c r="L36" s="17">
        <v>69</v>
      </c>
      <c r="M36" s="18">
        <v>1.2832434442997954E-2</v>
      </c>
      <c r="N36" s="17">
        <v>173</v>
      </c>
      <c r="O36" s="18">
        <v>1.3118980814438462E-2</v>
      </c>
      <c r="P36" s="17">
        <v>13</v>
      </c>
      <c r="Q36" s="18">
        <v>2.0766773162939296E-2</v>
      </c>
      <c r="R36" s="17">
        <v>0</v>
      </c>
      <c r="S36" s="30">
        <v>0</v>
      </c>
      <c r="T36" s="17">
        <v>255</v>
      </c>
      <c r="U36" s="18">
        <v>1.3286786160900375E-2</v>
      </c>
      <c r="V36" s="17">
        <v>529</v>
      </c>
      <c r="W36" s="18">
        <v>1.4427928542206463E-2</v>
      </c>
    </row>
    <row r="37" spans="2:23" ht="22.2" customHeight="1" x14ac:dyDescent="0.3">
      <c r="B37" s="16" t="s">
        <v>40</v>
      </c>
      <c r="C37" s="17">
        <v>584</v>
      </c>
      <c r="D37" s="18">
        <v>8.0718728403593648E-2</v>
      </c>
      <c r="E37" s="17">
        <v>795</v>
      </c>
      <c r="F37" s="18">
        <v>8.2752159883418344E-2</v>
      </c>
      <c r="G37" s="17">
        <v>70</v>
      </c>
      <c r="H37" s="18">
        <v>0.11093502377179081</v>
      </c>
      <c r="I37" s="29">
        <v>0</v>
      </c>
      <c r="J37" s="17">
        <v>1449</v>
      </c>
      <c r="K37" s="18">
        <v>8.2927945973788136E-2</v>
      </c>
      <c r="L37" s="17">
        <v>326</v>
      </c>
      <c r="M37" s="18">
        <v>6.0628603310396129E-2</v>
      </c>
      <c r="N37" s="17">
        <v>866</v>
      </c>
      <c r="O37" s="18">
        <v>6.567073633123531E-2</v>
      </c>
      <c r="P37" s="17">
        <v>61</v>
      </c>
      <c r="Q37" s="18">
        <v>9.7444089456869012E-2</v>
      </c>
      <c r="R37" s="17">
        <v>0</v>
      </c>
      <c r="S37" s="30">
        <v>0</v>
      </c>
      <c r="T37" s="17">
        <v>1253</v>
      </c>
      <c r="U37" s="18">
        <v>6.5287619841600669E-2</v>
      </c>
      <c r="V37" s="17">
        <v>2702</v>
      </c>
      <c r="W37" s="18">
        <v>7.3694258829946818E-2</v>
      </c>
    </row>
    <row r="38" spans="2:23" ht="22.2" customHeight="1" x14ac:dyDescent="0.3">
      <c r="B38" s="16" t="s">
        <v>41</v>
      </c>
      <c r="C38" s="17">
        <v>209</v>
      </c>
      <c r="D38" s="18">
        <v>2.8887353144436766E-2</v>
      </c>
      <c r="E38" s="17">
        <v>278</v>
      </c>
      <c r="F38" s="18">
        <v>2.8937233267409181E-2</v>
      </c>
      <c r="G38" s="17">
        <v>24</v>
      </c>
      <c r="H38" s="18">
        <v>3.8034865293185421E-2</v>
      </c>
      <c r="I38" s="29">
        <v>0</v>
      </c>
      <c r="J38" s="17">
        <v>511</v>
      </c>
      <c r="K38" s="18">
        <v>2.9245121043896299E-2</v>
      </c>
      <c r="L38" s="17">
        <v>125</v>
      </c>
      <c r="M38" s="18">
        <v>2.3247163846010787E-2</v>
      </c>
      <c r="N38" s="17">
        <v>321</v>
      </c>
      <c r="O38" s="18">
        <v>2.4342155152802001E-2</v>
      </c>
      <c r="P38" s="17">
        <v>18</v>
      </c>
      <c r="Q38" s="18">
        <v>2.8753993610223641E-2</v>
      </c>
      <c r="R38" s="17">
        <v>1</v>
      </c>
      <c r="S38" s="30">
        <v>0.5</v>
      </c>
      <c r="T38" s="17">
        <v>465</v>
      </c>
      <c r="U38" s="18">
        <v>2.4228845352230095E-2</v>
      </c>
      <c r="V38" s="17">
        <v>976</v>
      </c>
      <c r="W38" s="18">
        <v>2.6619391790535935E-2</v>
      </c>
    </row>
    <row r="39" spans="2:23" ht="22.2" customHeight="1" x14ac:dyDescent="0.3">
      <c r="B39" s="16" t="s">
        <v>42</v>
      </c>
      <c r="C39" s="17">
        <v>87</v>
      </c>
      <c r="D39" s="18">
        <v>1.2024879060124396E-2</v>
      </c>
      <c r="E39" s="17">
        <v>110</v>
      </c>
      <c r="F39" s="18">
        <v>1.1449984386384927E-2</v>
      </c>
      <c r="G39" s="17">
        <v>10</v>
      </c>
      <c r="H39" s="18">
        <v>1.5847860538827259E-2</v>
      </c>
      <c r="I39" s="29">
        <v>0</v>
      </c>
      <c r="J39" s="17">
        <v>207</v>
      </c>
      <c r="K39" s="18">
        <v>1.1846849424826876E-2</v>
      </c>
      <c r="L39" s="17">
        <v>76</v>
      </c>
      <c r="M39" s="18">
        <v>1.4134275618374558E-2</v>
      </c>
      <c r="N39" s="17">
        <v>164</v>
      </c>
      <c r="O39" s="18">
        <v>1.2436490483051491E-2</v>
      </c>
      <c r="P39" s="17">
        <v>7</v>
      </c>
      <c r="Q39" s="18">
        <v>1.1182108626198083E-2</v>
      </c>
      <c r="R39" s="17">
        <v>0</v>
      </c>
      <c r="S39" s="30">
        <v>0</v>
      </c>
      <c r="T39" s="17">
        <v>247</v>
      </c>
      <c r="U39" s="18">
        <v>1.2869945810754482E-2</v>
      </c>
      <c r="V39" s="17">
        <v>454</v>
      </c>
      <c r="W39" s="18">
        <v>1.2382381017318969E-2</v>
      </c>
    </row>
    <row r="40" spans="2:23" ht="22.2" customHeight="1" x14ac:dyDescent="0.3">
      <c r="B40" s="16" t="s">
        <v>43</v>
      </c>
      <c r="C40" s="17">
        <v>303</v>
      </c>
      <c r="D40" s="18">
        <v>4.1879751209398755E-2</v>
      </c>
      <c r="E40" s="17">
        <v>292</v>
      </c>
      <c r="F40" s="18">
        <v>3.0394504007494536E-2</v>
      </c>
      <c r="G40" s="17">
        <v>13</v>
      </c>
      <c r="H40" s="18">
        <v>2.0602218700475437E-2</v>
      </c>
      <c r="I40" s="29">
        <v>0</v>
      </c>
      <c r="J40" s="17">
        <v>608</v>
      </c>
      <c r="K40" s="18">
        <v>3.4796543238138841E-2</v>
      </c>
      <c r="L40" s="17">
        <v>178</v>
      </c>
      <c r="M40" s="18">
        <v>3.310396131671936E-2</v>
      </c>
      <c r="N40" s="17">
        <v>373</v>
      </c>
      <c r="O40" s="18">
        <v>2.8285432623037839E-2</v>
      </c>
      <c r="P40" s="17">
        <v>14</v>
      </c>
      <c r="Q40" s="18">
        <v>2.2364217252396165E-2</v>
      </c>
      <c r="R40" s="17">
        <v>0</v>
      </c>
      <c r="S40" s="30">
        <v>0</v>
      </c>
      <c r="T40" s="17">
        <v>565</v>
      </c>
      <c r="U40" s="18">
        <v>2.9439349729053772E-2</v>
      </c>
      <c r="V40" s="17">
        <v>1173</v>
      </c>
      <c r="W40" s="18">
        <v>3.1992363289240419E-2</v>
      </c>
    </row>
    <row r="41" spans="2:23" ht="22.2" customHeight="1" x14ac:dyDescent="0.3">
      <c r="B41" s="16" t="s">
        <v>44</v>
      </c>
      <c r="C41" s="17">
        <v>155</v>
      </c>
      <c r="D41" s="18">
        <v>2.1423635107118175E-2</v>
      </c>
      <c r="E41" s="17">
        <v>143</v>
      </c>
      <c r="F41" s="18">
        <v>1.4884979702300407E-2</v>
      </c>
      <c r="G41" s="17">
        <v>13</v>
      </c>
      <c r="H41" s="18">
        <v>2.0602218700475437E-2</v>
      </c>
      <c r="I41" s="29">
        <v>0</v>
      </c>
      <c r="J41" s="17">
        <v>311</v>
      </c>
      <c r="K41" s="18">
        <v>1.779888971556115E-2</v>
      </c>
      <c r="L41" s="17">
        <v>83</v>
      </c>
      <c r="M41" s="18">
        <v>1.5436116793751162E-2</v>
      </c>
      <c r="N41" s="17">
        <v>139</v>
      </c>
      <c r="O41" s="18">
        <v>1.0540684006976568E-2</v>
      </c>
      <c r="P41" s="17">
        <v>2</v>
      </c>
      <c r="Q41" s="18">
        <v>3.1948881789137379E-3</v>
      </c>
      <c r="R41" s="17">
        <v>0</v>
      </c>
      <c r="S41" s="30">
        <v>0</v>
      </c>
      <c r="T41" s="17">
        <v>224</v>
      </c>
      <c r="U41" s="18">
        <v>1.1671529804085035E-2</v>
      </c>
      <c r="V41" s="17">
        <v>535</v>
      </c>
      <c r="W41" s="18">
        <v>1.4591572344197463E-2</v>
      </c>
    </row>
    <row r="42" spans="2:23" ht="22.2" customHeight="1" x14ac:dyDescent="0.3">
      <c r="B42" s="16" t="s">
        <v>45</v>
      </c>
      <c r="C42" s="17">
        <v>139</v>
      </c>
      <c r="D42" s="18">
        <v>1.9212163096060816E-2</v>
      </c>
      <c r="E42" s="17">
        <v>124</v>
      </c>
      <c r="F42" s="18">
        <v>1.2907255126470282E-2</v>
      </c>
      <c r="G42" s="17">
        <v>11</v>
      </c>
      <c r="H42" s="18">
        <v>1.7432646592709985E-2</v>
      </c>
      <c r="I42" s="29">
        <v>0</v>
      </c>
      <c r="J42" s="17">
        <v>274</v>
      </c>
      <c r="K42" s="18">
        <v>1.5681336919819149E-2</v>
      </c>
      <c r="L42" s="17">
        <v>85</v>
      </c>
      <c r="M42" s="18">
        <v>1.5808071415287336E-2</v>
      </c>
      <c r="N42" s="17">
        <v>167</v>
      </c>
      <c r="O42" s="18">
        <v>1.2663987260180481E-2</v>
      </c>
      <c r="P42" s="17">
        <v>6</v>
      </c>
      <c r="Q42" s="18">
        <v>9.5846645367412137E-3</v>
      </c>
      <c r="R42" s="17">
        <v>0</v>
      </c>
      <c r="S42" s="30">
        <v>0</v>
      </c>
      <c r="T42" s="17">
        <v>258</v>
      </c>
      <c r="U42" s="18">
        <v>1.3443101292205085E-2</v>
      </c>
      <c r="V42" s="17">
        <v>532</v>
      </c>
      <c r="W42" s="18">
        <v>1.4509750443201963E-2</v>
      </c>
    </row>
    <row r="43" spans="2:23" ht="22.2" customHeight="1" x14ac:dyDescent="0.3">
      <c r="B43" s="16" t="s">
        <v>46</v>
      </c>
      <c r="C43" s="17">
        <v>31</v>
      </c>
      <c r="D43" s="18">
        <v>4.2847270214236349E-3</v>
      </c>
      <c r="E43" s="17">
        <v>32</v>
      </c>
      <c r="F43" s="18">
        <v>3.3309045487665244E-3</v>
      </c>
      <c r="G43" s="17">
        <v>1</v>
      </c>
      <c r="H43" s="18">
        <v>1.5847860538827259E-3</v>
      </c>
      <c r="I43" s="29">
        <v>0</v>
      </c>
      <c r="J43" s="17">
        <v>64</v>
      </c>
      <c r="K43" s="18">
        <v>3.6627940250672465E-3</v>
      </c>
      <c r="L43" s="17">
        <v>11</v>
      </c>
      <c r="M43" s="18">
        <v>2.0457504184489494E-3</v>
      </c>
      <c r="N43" s="17">
        <v>32</v>
      </c>
      <c r="O43" s="18">
        <v>2.4266322893759006E-3</v>
      </c>
      <c r="P43" s="17">
        <v>3</v>
      </c>
      <c r="Q43" s="18">
        <v>4.7923322683706068E-3</v>
      </c>
      <c r="R43" s="17">
        <v>0</v>
      </c>
      <c r="S43" s="30">
        <v>0</v>
      </c>
      <c r="T43" s="17">
        <v>46</v>
      </c>
      <c r="U43" s="18">
        <v>2.3968320133388914E-3</v>
      </c>
      <c r="V43" s="17">
        <v>110</v>
      </c>
      <c r="W43" s="18">
        <v>3.0001363698349925E-3</v>
      </c>
    </row>
    <row r="44" spans="2:23" ht="22.2" customHeight="1" x14ac:dyDescent="0.3">
      <c r="B44" s="16" t="s">
        <v>47</v>
      </c>
      <c r="C44" s="17">
        <v>44</v>
      </c>
      <c r="D44" s="18">
        <v>6.0815480304077406E-3</v>
      </c>
      <c r="E44" s="17">
        <v>42</v>
      </c>
      <c r="F44" s="18">
        <v>4.3718122202560635E-3</v>
      </c>
      <c r="G44" s="17">
        <v>3</v>
      </c>
      <c r="H44" s="18">
        <v>4.7543581616481777E-3</v>
      </c>
      <c r="I44" s="29">
        <v>0</v>
      </c>
      <c r="J44" s="17">
        <v>89</v>
      </c>
      <c r="K44" s="18">
        <v>5.0935729411091396E-3</v>
      </c>
      <c r="L44" s="17">
        <v>22</v>
      </c>
      <c r="M44" s="18">
        <v>4.0915008368978987E-3</v>
      </c>
      <c r="N44" s="17">
        <v>47</v>
      </c>
      <c r="O44" s="18">
        <v>3.5641161750208537E-3</v>
      </c>
      <c r="P44" s="17">
        <v>3</v>
      </c>
      <c r="Q44" s="18">
        <v>4.7923322683706068E-3</v>
      </c>
      <c r="R44" s="17">
        <v>0</v>
      </c>
      <c r="S44" s="30">
        <v>0</v>
      </c>
      <c r="T44" s="17">
        <v>72</v>
      </c>
      <c r="U44" s="18">
        <v>3.751563151313047E-3</v>
      </c>
      <c r="V44" s="17">
        <v>161</v>
      </c>
      <c r="W44" s="18">
        <v>4.391108686758489E-3</v>
      </c>
    </row>
    <row r="45" spans="2:23" ht="22.2" customHeight="1" x14ac:dyDescent="0.3">
      <c r="B45" s="16" t="s">
        <v>48</v>
      </c>
      <c r="C45" s="17">
        <v>57</v>
      </c>
      <c r="D45" s="18">
        <v>7.8783690393918453E-3</v>
      </c>
      <c r="E45" s="17">
        <v>75</v>
      </c>
      <c r="F45" s="18">
        <v>7.8068075361715419E-3</v>
      </c>
      <c r="G45" s="17">
        <v>7</v>
      </c>
      <c r="H45" s="18">
        <v>1.1093502377179081E-2</v>
      </c>
      <c r="I45" s="29">
        <v>0</v>
      </c>
      <c r="J45" s="17">
        <v>139</v>
      </c>
      <c r="K45" s="18">
        <v>7.9551307731929258E-3</v>
      </c>
      <c r="L45" s="17">
        <v>28</v>
      </c>
      <c r="M45" s="18">
        <v>5.2073647015064162E-3</v>
      </c>
      <c r="N45" s="17">
        <v>93</v>
      </c>
      <c r="O45" s="18">
        <v>7.0524000909987106E-3</v>
      </c>
      <c r="P45" s="17">
        <v>7</v>
      </c>
      <c r="Q45" s="18">
        <v>1.1182108626198083E-2</v>
      </c>
      <c r="R45" s="17">
        <v>0</v>
      </c>
      <c r="S45" s="30">
        <v>0</v>
      </c>
      <c r="T45" s="17">
        <v>128</v>
      </c>
      <c r="U45" s="18">
        <v>6.6694456023343061E-3</v>
      </c>
      <c r="V45" s="17">
        <v>267</v>
      </c>
      <c r="W45" s="18">
        <v>7.2821491885994814E-3</v>
      </c>
    </row>
    <row r="46" spans="2:23" ht="22.2" customHeight="1" x14ac:dyDescent="0.3">
      <c r="B46" s="16" t="s">
        <v>49</v>
      </c>
      <c r="C46" s="17">
        <v>40</v>
      </c>
      <c r="D46" s="18">
        <v>5.5286800276433999E-3</v>
      </c>
      <c r="E46" s="17">
        <v>63</v>
      </c>
      <c r="F46" s="18">
        <v>6.5577183303840948E-3</v>
      </c>
      <c r="G46" s="17">
        <v>6</v>
      </c>
      <c r="H46" s="18">
        <v>9.5087163232963554E-3</v>
      </c>
      <c r="I46" s="29">
        <v>0</v>
      </c>
      <c r="J46" s="17">
        <v>109</v>
      </c>
      <c r="K46" s="18">
        <v>6.2381960739426546E-3</v>
      </c>
      <c r="L46" s="17">
        <v>34</v>
      </c>
      <c r="M46" s="18">
        <v>6.3232285661149338E-3</v>
      </c>
      <c r="N46" s="17">
        <v>80</v>
      </c>
      <c r="O46" s="18">
        <v>6.066580723439751E-3</v>
      </c>
      <c r="P46" s="17">
        <v>5</v>
      </c>
      <c r="Q46" s="18">
        <v>7.9872204472843447E-3</v>
      </c>
      <c r="R46" s="17">
        <v>0</v>
      </c>
      <c r="S46" s="30">
        <v>0</v>
      </c>
      <c r="T46" s="17">
        <v>119</v>
      </c>
      <c r="U46" s="18">
        <v>6.2005002084201755E-3</v>
      </c>
      <c r="V46" s="17">
        <v>228</v>
      </c>
      <c r="W46" s="18">
        <v>6.2184644756579843E-3</v>
      </c>
    </row>
    <row r="47" spans="2:23" ht="22.2" customHeight="1" x14ac:dyDescent="0.3">
      <c r="B47" s="16" t="s">
        <v>50</v>
      </c>
      <c r="C47" s="17">
        <v>34</v>
      </c>
      <c r="D47" s="18">
        <v>4.6993780234968899E-3</v>
      </c>
      <c r="E47" s="17">
        <v>40</v>
      </c>
      <c r="F47" s="18">
        <v>4.1636306859581555E-3</v>
      </c>
      <c r="G47" s="17">
        <v>1</v>
      </c>
      <c r="H47" s="18">
        <v>1.5847860538827259E-3</v>
      </c>
      <c r="I47" s="29">
        <v>0</v>
      </c>
      <c r="J47" s="17">
        <v>75</v>
      </c>
      <c r="K47" s="18">
        <v>4.2923367481256794E-3</v>
      </c>
      <c r="L47" s="17">
        <v>23</v>
      </c>
      <c r="M47" s="18">
        <v>4.2774781476659848E-3</v>
      </c>
      <c r="N47" s="17">
        <v>56</v>
      </c>
      <c r="O47" s="18">
        <v>4.2466065064078263E-3</v>
      </c>
      <c r="P47" s="17">
        <v>4</v>
      </c>
      <c r="Q47" s="18">
        <v>6.3897763578274758E-3</v>
      </c>
      <c r="R47" s="17">
        <v>0</v>
      </c>
      <c r="S47" s="30">
        <v>0</v>
      </c>
      <c r="T47" s="17">
        <v>83</v>
      </c>
      <c r="U47" s="18">
        <v>4.3247186327636513E-3</v>
      </c>
      <c r="V47" s="17">
        <v>158</v>
      </c>
      <c r="W47" s="18">
        <v>4.3092867857629892E-3</v>
      </c>
    </row>
    <row r="48" spans="2:23" ht="22.2" customHeight="1" x14ac:dyDescent="0.3">
      <c r="B48" s="16" t="s">
        <v>51</v>
      </c>
      <c r="C48" s="17">
        <v>80</v>
      </c>
      <c r="D48" s="18">
        <v>1.10573600552868E-2</v>
      </c>
      <c r="E48" s="17">
        <v>104</v>
      </c>
      <c r="F48" s="18">
        <v>1.0825439783491205E-2</v>
      </c>
      <c r="G48" s="17">
        <v>15</v>
      </c>
      <c r="H48" s="18">
        <v>2.3771790808240888E-2</v>
      </c>
      <c r="I48" s="29">
        <v>0</v>
      </c>
      <c r="J48" s="17">
        <v>199</v>
      </c>
      <c r="K48" s="18">
        <v>1.138900017169347E-2</v>
      </c>
      <c r="L48" s="17">
        <v>72</v>
      </c>
      <c r="M48" s="18">
        <v>1.3390366375302214E-2</v>
      </c>
      <c r="N48" s="17">
        <v>186</v>
      </c>
      <c r="O48" s="18">
        <v>1.4104800181997421E-2</v>
      </c>
      <c r="P48" s="17">
        <v>4</v>
      </c>
      <c r="Q48" s="18">
        <v>6.3897763578274758E-3</v>
      </c>
      <c r="R48" s="17">
        <v>0</v>
      </c>
      <c r="S48" s="30">
        <v>0</v>
      </c>
      <c r="T48" s="17">
        <v>262</v>
      </c>
      <c r="U48" s="18">
        <v>1.3651521467278032E-2</v>
      </c>
      <c r="V48" s="17">
        <v>461</v>
      </c>
      <c r="W48" s="18">
        <v>1.2573298786308468E-2</v>
      </c>
    </row>
    <row r="49" spans="2:23" ht="22.2" customHeight="1" x14ac:dyDescent="0.3">
      <c r="B49" s="16" t="s">
        <v>52</v>
      </c>
      <c r="C49" s="17">
        <v>206</v>
      </c>
      <c r="D49" s="18">
        <v>2.8472702142363512E-2</v>
      </c>
      <c r="E49" s="17">
        <v>350</v>
      </c>
      <c r="F49" s="18">
        <v>3.6431768502133859E-2</v>
      </c>
      <c r="G49" s="17">
        <v>27</v>
      </c>
      <c r="H49" s="18">
        <v>4.2789223454833596E-2</v>
      </c>
      <c r="I49" s="29">
        <v>0</v>
      </c>
      <c r="J49" s="17">
        <v>583</v>
      </c>
      <c r="K49" s="18">
        <v>3.3365764322096952E-2</v>
      </c>
      <c r="L49" s="17">
        <v>186</v>
      </c>
      <c r="M49" s="18">
        <v>3.4591779802864049E-2</v>
      </c>
      <c r="N49" s="17">
        <v>476</v>
      </c>
      <c r="O49" s="18">
        <v>3.6096155304466519E-2</v>
      </c>
      <c r="P49" s="17">
        <v>24</v>
      </c>
      <c r="Q49" s="18">
        <v>3.8338658146964855E-2</v>
      </c>
      <c r="R49" s="17">
        <v>0</v>
      </c>
      <c r="S49" s="30">
        <v>0</v>
      </c>
      <c r="T49" s="17">
        <v>686</v>
      </c>
      <c r="U49" s="18">
        <v>3.5744060025010418E-2</v>
      </c>
      <c r="V49" s="17">
        <v>1269</v>
      </c>
      <c r="W49" s="18">
        <v>3.4610664121096417E-2</v>
      </c>
    </row>
    <row r="50" spans="2:23" ht="22.2" customHeight="1" x14ac:dyDescent="0.3">
      <c r="B50" s="16" t="s">
        <v>53</v>
      </c>
      <c r="C50" s="17">
        <v>43</v>
      </c>
      <c r="D50" s="18">
        <v>5.943331029716655E-3</v>
      </c>
      <c r="E50" s="17">
        <v>79</v>
      </c>
      <c r="F50" s="18">
        <v>8.2231706047673579E-3</v>
      </c>
      <c r="G50" s="17">
        <v>6</v>
      </c>
      <c r="H50" s="18">
        <v>9.5087163232963554E-3</v>
      </c>
      <c r="I50" s="29">
        <v>0</v>
      </c>
      <c r="J50" s="17">
        <v>128</v>
      </c>
      <c r="K50" s="18">
        <v>7.325588050134493E-3</v>
      </c>
      <c r="L50" s="17">
        <v>42</v>
      </c>
      <c r="M50" s="18">
        <v>7.8110470522596244E-3</v>
      </c>
      <c r="N50" s="17">
        <v>142</v>
      </c>
      <c r="O50" s="18">
        <v>1.0768180784105559E-2</v>
      </c>
      <c r="P50" s="17">
        <v>14</v>
      </c>
      <c r="Q50" s="18">
        <v>2.2364217252396165E-2</v>
      </c>
      <c r="R50" s="17">
        <v>0</v>
      </c>
      <c r="S50" s="30">
        <v>0</v>
      </c>
      <c r="T50" s="17">
        <v>198</v>
      </c>
      <c r="U50" s="18">
        <v>1.031679866611088E-2</v>
      </c>
      <c r="V50" s="17">
        <v>326</v>
      </c>
      <c r="W50" s="18">
        <v>8.8913132415109775E-3</v>
      </c>
    </row>
    <row r="51" spans="2:23" ht="25.5" customHeight="1" x14ac:dyDescent="0.3">
      <c r="B51" s="16" t="s">
        <v>54</v>
      </c>
      <c r="C51" s="17">
        <v>160</v>
      </c>
      <c r="D51" s="18">
        <v>2.21147201105736E-2</v>
      </c>
      <c r="E51" s="17">
        <v>149</v>
      </c>
      <c r="F51" s="18">
        <v>1.5509524305194129E-2</v>
      </c>
      <c r="G51" s="17">
        <v>7</v>
      </c>
      <c r="H51" s="18">
        <v>1.1093502377179081E-2</v>
      </c>
      <c r="I51" s="29">
        <v>0</v>
      </c>
      <c r="J51" s="17">
        <v>316</v>
      </c>
      <c r="K51" s="18">
        <v>1.808504549876953E-2</v>
      </c>
      <c r="L51" s="17">
        <v>104</v>
      </c>
      <c r="M51" s="18">
        <v>1.9341640319880976E-2</v>
      </c>
      <c r="N51" s="17">
        <v>169</v>
      </c>
      <c r="O51" s="18">
        <v>1.2815651778266475E-2</v>
      </c>
      <c r="P51" s="17">
        <v>5</v>
      </c>
      <c r="Q51" s="18">
        <v>7.9872204472843447E-3</v>
      </c>
      <c r="R51" s="17">
        <v>0</v>
      </c>
      <c r="S51" s="30">
        <v>0</v>
      </c>
      <c r="T51" s="17">
        <v>278</v>
      </c>
      <c r="U51" s="18">
        <v>1.448520216756982E-2</v>
      </c>
      <c r="V51" s="17">
        <v>594</v>
      </c>
      <c r="W51" s="18">
        <v>1.6200736397108961E-2</v>
      </c>
    </row>
    <row r="52" spans="2:23" ht="21" customHeight="1" x14ac:dyDescent="0.3">
      <c r="B52" s="16" t="s">
        <v>55</v>
      </c>
      <c r="C52" s="17">
        <v>64</v>
      </c>
      <c r="D52" s="18">
        <v>8.845888044229441E-3</v>
      </c>
      <c r="E52" s="17">
        <v>266</v>
      </c>
      <c r="F52" s="18">
        <v>2.7688144061621733E-2</v>
      </c>
      <c r="G52" s="17">
        <v>9</v>
      </c>
      <c r="H52" s="18">
        <v>1.4263074484944533E-2</v>
      </c>
      <c r="I52" s="29">
        <v>0</v>
      </c>
      <c r="J52" s="17">
        <v>339</v>
      </c>
      <c r="K52" s="18">
        <v>1.9401362101528073E-2</v>
      </c>
      <c r="L52" s="17">
        <v>351</v>
      </c>
      <c r="M52" s="18">
        <v>6.5278036079598284E-2</v>
      </c>
      <c r="N52" s="17">
        <v>1246</v>
      </c>
      <c r="O52" s="18">
        <v>9.448699476757412E-2</v>
      </c>
      <c r="P52" s="17">
        <v>9</v>
      </c>
      <c r="Q52" s="18">
        <v>1.437699680511182E-2</v>
      </c>
      <c r="R52" s="17">
        <v>0</v>
      </c>
      <c r="S52" s="30">
        <v>0</v>
      </c>
      <c r="T52" s="17">
        <v>1606</v>
      </c>
      <c r="U52" s="18">
        <v>8.3680700291788243E-2</v>
      </c>
      <c r="V52" s="17">
        <v>1945</v>
      </c>
      <c r="W52" s="18">
        <v>5.3047865812082366E-2</v>
      </c>
    </row>
    <row r="53" spans="2:23" ht="21" customHeight="1" thickBot="1" x14ac:dyDescent="0.35">
      <c r="B53" s="16" t="s">
        <v>56</v>
      </c>
      <c r="C53" s="17">
        <v>40</v>
      </c>
      <c r="D53" s="18">
        <v>5.5286800276433999E-3</v>
      </c>
      <c r="E53" s="17">
        <v>32</v>
      </c>
      <c r="F53" s="18">
        <v>3.3309045487665244E-3</v>
      </c>
      <c r="G53" s="17">
        <v>1</v>
      </c>
      <c r="H53" s="18">
        <v>1.5847860538827259E-3</v>
      </c>
      <c r="I53" s="29">
        <v>0</v>
      </c>
      <c r="J53" s="17">
        <v>73</v>
      </c>
      <c r="K53" s="18">
        <v>4.1778744348423278E-3</v>
      </c>
      <c r="L53" s="17">
        <v>20</v>
      </c>
      <c r="M53" s="18">
        <v>3.7195462153617261E-3</v>
      </c>
      <c r="N53" s="17">
        <v>30</v>
      </c>
      <c r="O53" s="18">
        <v>2.2749677712899066E-3</v>
      </c>
      <c r="P53" s="17">
        <v>0</v>
      </c>
      <c r="Q53" s="18">
        <v>0</v>
      </c>
      <c r="R53" s="17">
        <v>0</v>
      </c>
      <c r="S53" s="30">
        <v>0</v>
      </c>
      <c r="T53" s="17">
        <v>50</v>
      </c>
      <c r="U53" s="18">
        <v>2.6052521884118384E-3</v>
      </c>
      <c r="V53" s="17">
        <v>123</v>
      </c>
      <c r="W53" s="18">
        <v>3.3546979408154917E-3</v>
      </c>
    </row>
    <row r="54" spans="2:23" ht="22.2" customHeight="1" thickTop="1" thickBot="1" x14ac:dyDescent="0.35">
      <c r="B54" s="19" t="s">
        <v>58</v>
      </c>
      <c r="C54" s="20">
        <v>7235</v>
      </c>
      <c r="D54" s="21">
        <v>1.0000000000000002</v>
      </c>
      <c r="E54" s="20">
        <v>9607</v>
      </c>
      <c r="F54" s="21">
        <v>0.99999999999999989</v>
      </c>
      <c r="G54" s="20">
        <v>631</v>
      </c>
      <c r="H54" s="21">
        <v>0.99999999999999978</v>
      </c>
      <c r="I54" s="33">
        <v>0</v>
      </c>
      <c r="J54" s="20">
        <v>17473</v>
      </c>
      <c r="K54" s="21">
        <v>0.99999999999999989</v>
      </c>
      <c r="L54" s="20">
        <v>5377</v>
      </c>
      <c r="M54" s="21">
        <v>0.99999999999999978</v>
      </c>
      <c r="N54" s="20">
        <v>13187</v>
      </c>
      <c r="O54" s="21">
        <v>1.0000000000000002</v>
      </c>
      <c r="P54" s="20">
        <v>626</v>
      </c>
      <c r="Q54" s="21">
        <v>1</v>
      </c>
      <c r="R54" s="20">
        <v>2</v>
      </c>
      <c r="S54" s="34">
        <v>1</v>
      </c>
      <c r="T54" s="20">
        <v>19192</v>
      </c>
      <c r="U54" s="21">
        <v>1</v>
      </c>
      <c r="V54" s="20">
        <v>36665</v>
      </c>
      <c r="W54" s="21">
        <v>0.99999999999999967</v>
      </c>
    </row>
    <row r="55" spans="2:23" ht="15" thickTop="1" x14ac:dyDescent="0.3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2:23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23"/>
      <c r="W56" s="13"/>
    </row>
    <row r="57" spans="2:23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23"/>
      <c r="W57" s="13"/>
    </row>
    <row r="58" spans="2:23" x14ac:dyDescent="0.3">
      <c r="B58" s="13"/>
      <c r="C58" s="13"/>
      <c r="D58" s="13"/>
      <c r="E58" s="13"/>
      <c r="F58" s="13"/>
      <c r="G58" s="13"/>
      <c r="H58" s="13"/>
      <c r="I58" s="13"/>
      <c r="J58" s="2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2:23" x14ac:dyDescent="0.3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2:23" x14ac:dyDescent="0.3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2:23" x14ac:dyDescent="0.3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2:23" x14ac:dyDescent="0.3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2:23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2:23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2:23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2:23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2:23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2:23" x14ac:dyDescent="0.3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2:23" x14ac:dyDescent="0.3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2:23" x14ac:dyDescent="0.3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2:23" x14ac:dyDescent="0.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2:23" x14ac:dyDescent="0.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2:23" x14ac:dyDescent="0.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2:23" x14ac:dyDescent="0.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2:23" x14ac:dyDescent="0.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2:23" x14ac:dyDescent="0.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2:23" x14ac:dyDescent="0.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2:23" x14ac:dyDescent="0.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2:23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2:23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x14ac:dyDescent="0.3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23" x14ac:dyDescent="0.3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2:23" x14ac:dyDescent="0.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x14ac:dyDescent="0.3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2:23" x14ac:dyDescent="0.3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x14ac:dyDescent="0.3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2:23" x14ac:dyDescent="0.3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2:23" x14ac:dyDescent="0.3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2:23" x14ac:dyDescent="0.3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x14ac:dyDescent="0.3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x14ac:dyDescent="0.3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2:23" x14ac:dyDescent="0.3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2:23" x14ac:dyDescent="0.3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2:23" x14ac:dyDescent="0.3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2:23" x14ac:dyDescent="0.3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2:23" x14ac:dyDescent="0.3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2:23" x14ac:dyDescent="0.3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2:23" x14ac:dyDescent="0.3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2:23" x14ac:dyDescent="0.3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2:23" x14ac:dyDescent="0.3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2:23" x14ac:dyDescent="0.3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2:23" x14ac:dyDescent="0.3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2:23" x14ac:dyDescent="0.3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2:23" x14ac:dyDescent="0.3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2:23" x14ac:dyDescent="0.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2:23" x14ac:dyDescent="0.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2:23" x14ac:dyDescent="0.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2:23" x14ac:dyDescent="0.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2:23" x14ac:dyDescent="0.3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2:23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2:23" x14ac:dyDescent="0.3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2:23" x14ac:dyDescent="0.3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2:23" x14ac:dyDescent="0.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2:23" x14ac:dyDescent="0.3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2:23" x14ac:dyDescent="0.3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2:23" x14ac:dyDescent="0.3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2:23" x14ac:dyDescent="0.3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2:23" x14ac:dyDescent="0.3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2:23" x14ac:dyDescent="0.3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2:23" x14ac:dyDescent="0.3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2:23" x14ac:dyDescent="0.3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2:23" x14ac:dyDescent="0.3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2:23" x14ac:dyDescent="0.3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2:23" x14ac:dyDescent="0.3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2:23" x14ac:dyDescent="0.3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2:23" x14ac:dyDescent="0.3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2:23" x14ac:dyDescent="0.3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2:23" x14ac:dyDescent="0.3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2:23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2:23" x14ac:dyDescent="0.3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2:23" x14ac:dyDescent="0.3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2:23" x14ac:dyDescent="0.3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2:23" x14ac:dyDescent="0.3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2:23" x14ac:dyDescent="0.3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2:23" x14ac:dyDescent="0.3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2:23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2:23" x14ac:dyDescent="0.3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2:23" x14ac:dyDescent="0.3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2:23" x14ac:dyDescent="0.3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2:23" x14ac:dyDescent="0.3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2:23" x14ac:dyDescent="0.3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2:23" x14ac:dyDescent="0.3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2:23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2:23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2:23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2:23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2:23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2:23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2:23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2:23" x14ac:dyDescent="0.3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2:23" x14ac:dyDescent="0.3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2:23" x14ac:dyDescent="0.3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2:23" x14ac:dyDescent="0.3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2:23" x14ac:dyDescent="0.3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2:23" x14ac:dyDescent="0.3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2:23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2:23" x14ac:dyDescent="0.3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2:23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2:23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2:23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2:23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2:23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2:23" x14ac:dyDescent="0.3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2:23" x14ac:dyDescent="0.3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2:23" x14ac:dyDescent="0.3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2:23" x14ac:dyDescent="0.3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2:23" x14ac:dyDescent="0.3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2:23" x14ac:dyDescent="0.3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2:23" x14ac:dyDescent="0.3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2:23" x14ac:dyDescent="0.3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2:23" x14ac:dyDescent="0.3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2:23" x14ac:dyDescent="0.3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2:23" x14ac:dyDescent="0.3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2:23" x14ac:dyDescent="0.3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2:23" x14ac:dyDescent="0.3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2:23" x14ac:dyDescent="0.3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2:23" x14ac:dyDescent="0.3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2:23" x14ac:dyDescent="0.3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2:23" x14ac:dyDescent="0.3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2:23" x14ac:dyDescent="0.3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2:23" x14ac:dyDescent="0.3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2:23" x14ac:dyDescent="0.3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2:23" x14ac:dyDescent="0.3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2:23" x14ac:dyDescent="0.3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2:23" x14ac:dyDescent="0.3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2:23" x14ac:dyDescent="0.3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2:23" x14ac:dyDescent="0.3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2:23" x14ac:dyDescent="0.3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2:23" x14ac:dyDescent="0.3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2:23" x14ac:dyDescent="0.3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2:23" x14ac:dyDescent="0.3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2:23" x14ac:dyDescent="0.3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2:23" x14ac:dyDescent="0.3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2:23" x14ac:dyDescent="0.3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2:23" x14ac:dyDescent="0.3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2:23" x14ac:dyDescent="0.3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2:23" x14ac:dyDescent="0.3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2:23" x14ac:dyDescent="0.3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2:23" x14ac:dyDescent="0.3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2:23" x14ac:dyDescent="0.3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2:23" x14ac:dyDescent="0.3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2:23" x14ac:dyDescent="0.3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2:23" x14ac:dyDescent="0.3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2:23" x14ac:dyDescent="0.3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2:23" x14ac:dyDescent="0.3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2:23" x14ac:dyDescent="0.3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2:23" x14ac:dyDescent="0.3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2:23" x14ac:dyDescent="0.3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2:23" x14ac:dyDescent="0.3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2:23" x14ac:dyDescent="0.3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2:23" x14ac:dyDescent="0.3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2:23" x14ac:dyDescent="0.3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2:23" x14ac:dyDescent="0.3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2:23" x14ac:dyDescent="0.3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2:23" x14ac:dyDescent="0.3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2:23" x14ac:dyDescent="0.3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2:23" x14ac:dyDescent="0.3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2:23" x14ac:dyDescent="0.3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2:23" x14ac:dyDescent="0.3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2:23" x14ac:dyDescent="0.3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2:23" x14ac:dyDescent="0.3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2:23" x14ac:dyDescent="0.3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2:23" x14ac:dyDescent="0.3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2:23" x14ac:dyDescent="0.3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2:23" x14ac:dyDescent="0.3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2:23" x14ac:dyDescent="0.3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2:23" x14ac:dyDescent="0.3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2:23" x14ac:dyDescent="0.3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2:23" x14ac:dyDescent="0.3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2:23" x14ac:dyDescent="0.3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2:23" x14ac:dyDescent="0.3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2:23" x14ac:dyDescent="0.3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2:23" x14ac:dyDescent="0.3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2:23" x14ac:dyDescent="0.3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2:23" x14ac:dyDescent="0.3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2:23" x14ac:dyDescent="0.3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2:23" x14ac:dyDescent="0.3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2:23" x14ac:dyDescent="0.3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2:23" x14ac:dyDescent="0.3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2:23" x14ac:dyDescent="0.3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2:23" x14ac:dyDescent="0.3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2:23" x14ac:dyDescent="0.3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2:23" x14ac:dyDescent="0.3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2:23" x14ac:dyDescent="0.3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2:23" x14ac:dyDescent="0.3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2:23" x14ac:dyDescent="0.3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2:23" x14ac:dyDescent="0.3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2:23" x14ac:dyDescent="0.3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2:23" x14ac:dyDescent="0.3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2:23" x14ac:dyDescent="0.3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2:23" x14ac:dyDescent="0.3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2:23" x14ac:dyDescent="0.3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2:23" x14ac:dyDescent="0.3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2:23" x14ac:dyDescent="0.3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2:23" x14ac:dyDescent="0.3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2:23" x14ac:dyDescent="0.3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2:23" x14ac:dyDescent="0.3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2:23" x14ac:dyDescent="0.3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2:23" x14ac:dyDescent="0.3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2:23" x14ac:dyDescent="0.3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2:23" x14ac:dyDescent="0.3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2:23" x14ac:dyDescent="0.3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2:23" x14ac:dyDescent="0.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2:23" x14ac:dyDescent="0.3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2:23" x14ac:dyDescent="0.3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2:23" x14ac:dyDescent="0.3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2:23" x14ac:dyDescent="0.3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2:23" x14ac:dyDescent="0.3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2:23" x14ac:dyDescent="0.3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2:23" x14ac:dyDescent="0.3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2:23" x14ac:dyDescent="0.3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2:23" x14ac:dyDescent="0.3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2:23" x14ac:dyDescent="0.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2:23" x14ac:dyDescent="0.3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2:23" x14ac:dyDescent="0.3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2:23" x14ac:dyDescent="0.3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2:23" x14ac:dyDescent="0.3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2:23" x14ac:dyDescent="0.3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2:23" x14ac:dyDescent="0.3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2:23" x14ac:dyDescent="0.3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2:23" x14ac:dyDescent="0.3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2:23" x14ac:dyDescent="0.3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2:23" x14ac:dyDescent="0.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2:23" x14ac:dyDescent="0.3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2:23" x14ac:dyDescent="0.3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2:23" x14ac:dyDescent="0.3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2:23" x14ac:dyDescent="0.3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2:23" x14ac:dyDescent="0.3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2:23" x14ac:dyDescent="0.3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2:23" x14ac:dyDescent="0.3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2:23" x14ac:dyDescent="0.3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2:23" x14ac:dyDescent="0.3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2:23" x14ac:dyDescent="0.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2:23" x14ac:dyDescent="0.3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2:23" x14ac:dyDescent="0.3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2:23" x14ac:dyDescent="0.3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2:23" x14ac:dyDescent="0.3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2:23" x14ac:dyDescent="0.3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2:23" x14ac:dyDescent="0.3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2:23" x14ac:dyDescent="0.3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2:23" x14ac:dyDescent="0.3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2:23" x14ac:dyDescent="0.3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2:23" x14ac:dyDescent="0.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2:23" x14ac:dyDescent="0.3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2:23" x14ac:dyDescent="0.3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2:23" x14ac:dyDescent="0.3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2:23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2:23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2:23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2:23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2:23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2:23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2:23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2:23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2:23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2:23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2:23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2:23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2:23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2:23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2:23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2:23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2:23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2:23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2:23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2:23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2:23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2:23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2:23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2:23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2:23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2:23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2:23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2:23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2:23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2:23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2:23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2:23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2:23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2:23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2:23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2:23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2:23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2:23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2:23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2:23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2:23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2:23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2:23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2:23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2:23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2:23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2:23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2:23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2:23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2:23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2:23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2:23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2:23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2:23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2:23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2:23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2:23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2:23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2:23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2:23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2:23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2:23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2:23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2:23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2:23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2:23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2:23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2:23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2:23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2:23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2:23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2:23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2:23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2:23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2:23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2:23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2:23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2:23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2:23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2:23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2:23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2:23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2:23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2:23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2:23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2:23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2:23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2:23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2:23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2:23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2:23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2:23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2:23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2:23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2:23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2:23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2:23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2:23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2:23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2:23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2:23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2:23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2:23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2:23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2:23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2:23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2:23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2:23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2:23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2:23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2:23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2:23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2:23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2:23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2:23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2:23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2:23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2:23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2:23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2:23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2:23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2:23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2:23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2:23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2:23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2:23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2:23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2:23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2:23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2:23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2:23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2:23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2:23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2:23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2:23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2:23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2:23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2:23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2:23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2:23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2:23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2:23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2:23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2:23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2:23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2:23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2:23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2:23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2:23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2:23" x14ac:dyDescent="0.3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2:23" x14ac:dyDescent="0.3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2:23" x14ac:dyDescent="0.3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2:23" x14ac:dyDescent="0.3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2:23" x14ac:dyDescent="0.3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2:23" x14ac:dyDescent="0.3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2:23" x14ac:dyDescent="0.3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2:23" x14ac:dyDescent="0.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2:23" x14ac:dyDescent="0.3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2:23" x14ac:dyDescent="0.3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2:23" x14ac:dyDescent="0.3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2:23" x14ac:dyDescent="0.3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2:23" x14ac:dyDescent="0.3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2:23" x14ac:dyDescent="0.3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2:23" x14ac:dyDescent="0.3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2:23" x14ac:dyDescent="0.3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2:23" x14ac:dyDescent="0.3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2:23" x14ac:dyDescent="0.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2:23" x14ac:dyDescent="0.3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2:23" x14ac:dyDescent="0.3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2:23" x14ac:dyDescent="0.3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2:23" x14ac:dyDescent="0.3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2:23" x14ac:dyDescent="0.3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2:23" x14ac:dyDescent="0.3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2:23" x14ac:dyDescent="0.3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2:23" x14ac:dyDescent="0.3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2:23" x14ac:dyDescent="0.3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2:23" x14ac:dyDescent="0.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2:23" x14ac:dyDescent="0.3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2:23" x14ac:dyDescent="0.3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2:23" x14ac:dyDescent="0.3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2:23" x14ac:dyDescent="0.3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2:23" x14ac:dyDescent="0.3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2:23" x14ac:dyDescent="0.3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2:23" x14ac:dyDescent="0.3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2:23" x14ac:dyDescent="0.3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2:23" x14ac:dyDescent="0.3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2:23" x14ac:dyDescent="0.3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2:23" x14ac:dyDescent="0.3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2:23" x14ac:dyDescent="0.3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2:23" x14ac:dyDescent="0.3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2:23" x14ac:dyDescent="0.3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2:23" x14ac:dyDescent="0.3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2:23" x14ac:dyDescent="0.3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2:23" x14ac:dyDescent="0.3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2:23" x14ac:dyDescent="0.3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2:23" x14ac:dyDescent="0.3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2:23" x14ac:dyDescent="0.3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2:23" x14ac:dyDescent="0.3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2:23" x14ac:dyDescent="0.3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2:23" x14ac:dyDescent="0.3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2:23" x14ac:dyDescent="0.3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2:23" x14ac:dyDescent="0.3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2:23" x14ac:dyDescent="0.3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2:23" x14ac:dyDescent="0.3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2:23" x14ac:dyDescent="0.3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2:23" x14ac:dyDescent="0.3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2:23" x14ac:dyDescent="0.3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2:23" x14ac:dyDescent="0.3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2:23" x14ac:dyDescent="0.3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2:23" x14ac:dyDescent="0.3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2:23" x14ac:dyDescent="0.3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2:23" x14ac:dyDescent="0.3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2:23" x14ac:dyDescent="0.3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2:23" x14ac:dyDescent="0.3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2:23" x14ac:dyDescent="0.3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2:23" x14ac:dyDescent="0.3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2:23" x14ac:dyDescent="0.3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2:23" x14ac:dyDescent="0.3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2:23" x14ac:dyDescent="0.3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2:23" x14ac:dyDescent="0.3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2:23" x14ac:dyDescent="0.3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2:23" x14ac:dyDescent="0.3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2:23" x14ac:dyDescent="0.3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2:23" x14ac:dyDescent="0.3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2:23" x14ac:dyDescent="0.3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2:23" x14ac:dyDescent="0.3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2:23" x14ac:dyDescent="0.3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2:23" x14ac:dyDescent="0.3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2:23" x14ac:dyDescent="0.3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2:23" x14ac:dyDescent="0.3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2:23" x14ac:dyDescent="0.3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2:23" x14ac:dyDescent="0.3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2:23" x14ac:dyDescent="0.3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2:23" x14ac:dyDescent="0.3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2:23" x14ac:dyDescent="0.3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2:23" x14ac:dyDescent="0.3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2:23" x14ac:dyDescent="0.3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2:23" x14ac:dyDescent="0.3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2:23" x14ac:dyDescent="0.3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2:23" x14ac:dyDescent="0.3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2:23" x14ac:dyDescent="0.3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2:23" x14ac:dyDescent="0.3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2:23" x14ac:dyDescent="0.3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2:23" x14ac:dyDescent="0.3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2:23" x14ac:dyDescent="0.3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2:23" x14ac:dyDescent="0.3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2:23" x14ac:dyDescent="0.3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2:23" x14ac:dyDescent="0.3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2:23" x14ac:dyDescent="0.3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2:23" x14ac:dyDescent="0.3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2:23" x14ac:dyDescent="0.3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2:23" x14ac:dyDescent="0.3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2:23" x14ac:dyDescent="0.3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2:23" x14ac:dyDescent="0.3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2:23" x14ac:dyDescent="0.3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2:23" x14ac:dyDescent="0.3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2:23" x14ac:dyDescent="0.3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2:23" x14ac:dyDescent="0.3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2:23" x14ac:dyDescent="0.3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2:23" x14ac:dyDescent="0.3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2:23" x14ac:dyDescent="0.3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2:23" x14ac:dyDescent="0.3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2:23" x14ac:dyDescent="0.3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2:23" x14ac:dyDescent="0.3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2:23" x14ac:dyDescent="0.3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2:23" x14ac:dyDescent="0.3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2:23" x14ac:dyDescent="0.3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2:23" x14ac:dyDescent="0.3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2:23" x14ac:dyDescent="0.3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2:23" x14ac:dyDescent="0.3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2:23" x14ac:dyDescent="0.3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2:23" x14ac:dyDescent="0.3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2:23" x14ac:dyDescent="0.3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2:23" x14ac:dyDescent="0.3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2:23" x14ac:dyDescent="0.3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2:23" x14ac:dyDescent="0.3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2:23" x14ac:dyDescent="0.3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2:23" x14ac:dyDescent="0.3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2:23" x14ac:dyDescent="0.3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2:23" x14ac:dyDescent="0.3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2:23" x14ac:dyDescent="0.3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2:23" x14ac:dyDescent="0.3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2:23" x14ac:dyDescent="0.3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2:23" x14ac:dyDescent="0.3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2:23" x14ac:dyDescent="0.3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2:23" x14ac:dyDescent="0.3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2:23" x14ac:dyDescent="0.3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2:23" x14ac:dyDescent="0.3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2:23" x14ac:dyDescent="0.3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2:23" x14ac:dyDescent="0.3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2:23" x14ac:dyDescent="0.3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2:23" x14ac:dyDescent="0.3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2:23" x14ac:dyDescent="0.3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2:23" x14ac:dyDescent="0.3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2:23" x14ac:dyDescent="0.3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2:23" x14ac:dyDescent="0.3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2:23" x14ac:dyDescent="0.3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2:23" x14ac:dyDescent="0.3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2:23" x14ac:dyDescent="0.3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2:23" x14ac:dyDescent="0.3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2:23" x14ac:dyDescent="0.3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2:23" x14ac:dyDescent="0.3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2:23" x14ac:dyDescent="0.3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2:23" x14ac:dyDescent="0.3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2:23" x14ac:dyDescent="0.3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2:23" x14ac:dyDescent="0.3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2:23" x14ac:dyDescent="0.3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2:23" x14ac:dyDescent="0.3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2:23" x14ac:dyDescent="0.3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2:23" x14ac:dyDescent="0.3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2:23" x14ac:dyDescent="0.3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2:23" x14ac:dyDescent="0.3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2:23" x14ac:dyDescent="0.3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2:23" x14ac:dyDescent="0.3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2:23" x14ac:dyDescent="0.3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2:23" x14ac:dyDescent="0.3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2:23" x14ac:dyDescent="0.3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2:23" x14ac:dyDescent="0.3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2:23" x14ac:dyDescent="0.3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2:23" x14ac:dyDescent="0.3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2:23" x14ac:dyDescent="0.3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3" x14ac:dyDescent="0.3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23" x14ac:dyDescent="0.3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2:23" x14ac:dyDescent="0.3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2:23" x14ac:dyDescent="0.3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2:23" x14ac:dyDescent="0.3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2:23" x14ac:dyDescent="0.3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2:23" x14ac:dyDescent="0.3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2:23" x14ac:dyDescent="0.3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2:23" x14ac:dyDescent="0.3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2:23" x14ac:dyDescent="0.3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2:23" x14ac:dyDescent="0.3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2:23" x14ac:dyDescent="0.3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2:23" x14ac:dyDescent="0.3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2:23" x14ac:dyDescent="0.3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2:23" x14ac:dyDescent="0.3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2:23" x14ac:dyDescent="0.3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2:23" x14ac:dyDescent="0.3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2:23" x14ac:dyDescent="0.3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2:23" x14ac:dyDescent="0.3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2:23" x14ac:dyDescent="0.3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2:23" x14ac:dyDescent="0.3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2:23" x14ac:dyDescent="0.3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2:23" x14ac:dyDescent="0.3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2:23" x14ac:dyDescent="0.3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2:23" x14ac:dyDescent="0.3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2:23" x14ac:dyDescent="0.3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2:23" x14ac:dyDescent="0.3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2:23" x14ac:dyDescent="0.3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2:23" x14ac:dyDescent="0.3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2:23" x14ac:dyDescent="0.3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2:23" x14ac:dyDescent="0.3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2:23" x14ac:dyDescent="0.3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2:23" x14ac:dyDescent="0.3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2:23" x14ac:dyDescent="0.3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2:23" x14ac:dyDescent="0.3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2:23" x14ac:dyDescent="0.3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2:23" x14ac:dyDescent="0.3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2:23" x14ac:dyDescent="0.3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2:23" x14ac:dyDescent="0.3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2:23" x14ac:dyDescent="0.3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2:23" x14ac:dyDescent="0.3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2:23" x14ac:dyDescent="0.3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2:23" x14ac:dyDescent="0.3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2:23" x14ac:dyDescent="0.3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2:23" x14ac:dyDescent="0.3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2:23" x14ac:dyDescent="0.3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2:23" x14ac:dyDescent="0.3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2:23" x14ac:dyDescent="0.3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2:23" x14ac:dyDescent="0.3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2:23" x14ac:dyDescent="0.3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2:23" x14ac:dyDescent="0.3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2:23" x14ac:dyDescent="0.3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2:23" x14ac:dyDescent="0.3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2:23" x14ac:dyDescent="0.3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2:23" x14ac:dyDescent="0.3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2:23" x14ac:dyDescent="0.3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2:23" x14ac:dyDescent="0.3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2:23" x14ac:dyDescent="0.3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2:23" x14ac:dyDescent="0.3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2:23" x14ac:dyDescent="0.3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2:23" x14ac:dyDescent="0.3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2:23" x14ac:dyDescent="0.3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2:23" x14ac:dyDescent="0.3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2:23" x14ac:dyDescent="0.3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2:23" x14ac:dyDescent="0.3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2:23" x14ac:dyDescent="0.3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2:23" x14ac:dyDescent="0.3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2:23" x14ac:dyDescent="0.3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2:23" x14ac:dyDescent="0.3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2:23" x14ac:dyDescent="0.3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2:23" x14ac:dyDescent="0.3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2:23" x14ac:dyDescent="0.3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2:23" x14ac:dyDescent="0.3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2:23" x14ac:dyDescent="0.3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2:23" x14ac:dyDescent="0.3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2:23" x14ac:dyDescent="0.3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2:23" x14ac:dyDescent="0.3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2:23" x14ac:dyDescent="0.3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2:23" x14ac:dyDescent="0.3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2:23" x14ac:dyDescent="0.3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2:23" x14ac:dyDescent="0.3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2:23" x14ac:dyDescent="0.3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2:23" x14ac:dyDescent="0.3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2:23" x14ac:dyDescent="0.3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2:23" x14ac:dyDescent="0.3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2:23" x14ac:dyDescent="0.3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2:23" x14ac:dyDescent="0.3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2:23" x14ac:dyDescent="0.3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2:23" x14ac:dyDescent="0.3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2:23" x14ac:dyDescent="0.3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2:23" x14ac:dyDescent="0.3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2:23" x14ac:dyDescent="0.3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2:23" x14ac:dyDescent="0.3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2:23" x14ac:dyDescent="0.3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</sheetData>
  <mergeCells count="17"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492"/>
  <sheetViews>
    <sheetView topLeftCell="L45" zoomScaleNormal="100" workbookViewId="0">
      <selection activeCell="C6" sqref="C6:P52"/>
    </sheetView>
  </sheetViews>
  <sheetFormatPr defaultColWidth="8.88671875" defaultRowHeight="14.4" x14ac:dyDescent="0.3"/>
  <cols>
    <col min="1" max="1" width="2.6640625" style="13" customWidth="1"/>
    <col min="2" max="2" width="41.33203125" style="1" customWidth="1"/>
    <col min="3" max="16" width="10.6640625" style="1" customWidth="1"/>
    <col min="17" max="16384" width="8.88671875" style="13"/>
  </cols>
  <sheetData>
    <row r="1" spans="2:16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22.2" customHeight="1" thickTop="1" thickBot="1" x14ac:dyDescent="0.35">
      <c r="B2" s="95" t="s">
        <v>152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3" spans="2:16" ht="22.2" customHeight="1" thickTop="1" thickBot="1" x14ac:dyDescent="0.35">
      <c r="B3" s="67" t="s">
        <v>136</v>
      </c>
      <c r="C3" s="98" t="s">
        <v>69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80" t="s">
        <v>58</v>
      </c>
      <c r="P3" s="81"/>
    </row>
    <row r="4" spans="2:16" ht="22.2" customHeight="1" thickTop="1" thickBot="1" x14ac:dyDescent="0.35">
      <c r="B4" s="68"/>
      <c r="C4" s="98" t="s">
        <v>70</v>
      </c>
      <c r="D4" s="100"/>
      <c r="E4" s="98" t="s">
        <v>71</v>
      </c>
      <c r="F4" s="100"/>
      <c r="G4" s="98" t="s">
        <v>72</v>
      </c>
      <c r="H4" s="100"/>
      <c r="I4" s="98" t="s">
        <v>73</v>
      </c>
      <c r="J4" s="100"/>
      <c r="K4" s="98" t="s">
        <v>74</v>
      </c>
      <c r="L4" s="100"/>
      <c r="M4" s="99" t="s">
        <v>75</v>
      </c>
      <c r="N4" s="100"/>
      <c r="O4" s="84"/>
      <c r="P4" s="85"/>
    </row>
    <row r="5" spans="2:16" ht="22.2" customHeight="1" thickTop="1" thickBot="1" x14ac:dyDescent="0.35">
      <c r="B5" s="69"/>
      <c r="C5" s="14" t="s">
        <v>11</v>
      </c>
      <c r="D5" s="36" t="s">
        <v>12</v>
      </c>
      <c r="E5" s="14" t="s">
        <v>11</v>
      </c>
      <c r="F5" s="36" t="s">
        <v>12</v>
      </c>
      <c r="G5" s="14" t="s">
        <v>11</v>
      </c>
      <c r="H5" s="36" t="s">
        <v>12</v>
      </c>
      <c r="I5" s="14" t="s">
        <v>11</v>
      </c>
      <c r="J5" s="36" t="s">
        <v>12</v>
      </c>
      <c r="K5" s="14" t="s">
        <v>11</v>
      </c>
      <c r="L5" s="36" t="s">
        <v>12</v>
      </c>
      <c r="M5" s="14" t="s">
        <v>11</v>
      </c>
      <c r="N5" s="37" t="s">
        <v>12</v>
      </c>
      <c r="O5" s="14" t="s">
        <v>11</v>
      </c>
      <c r="P5" s="15" t="s">
        <v>12</v>
      </c>
    </row>
    <row r="6" spans="2:16" ht="22.2" customHeight="1" thickTop="1" x14ac:dyDescent="0.25">
      <c r="B6" s="16" t="s">
        <v>13</v>
      </c>
      <c r="C6" s="17">
        <v>15</v>
      </c>
      <c r="D6" s="18">
        <v>6.2761506276150625E-2</v>
      </c>
      <c r="E6" s="17">
        <v>482</v>
      </c>
      <c r="F6" s="18">
        <v>7.7379996789211758E-2</v>
      </c>
      <c r="G6" s="17">
        <v>666</v>
      </c>
      <c r="H6" s="18">
        <v>7.196110210696921E-2</v>
      </c>
      <c r="I6" s="17">
        <v>614</v>
      </c>
      <c r="J6" s="18">
        <v>6.3006670087224215E-2</v>
      </c>
      <c r="K6" s="38">
        <v>672</v>
      </c>
      <c r="L6" s="18">
        <v>6.8494546937111406E-2</v>
      </c>
      <c r="M6" s="38">
        <v>129</v>
      </c>
      <c r="N6" s="30">
        <v>9.3073593073593072E-2</v>
      </c>
      <c r="O6" s="17">
        <v>2578</v>
      </c>
      <c r="P6" s="18">
        <v>7.031228692213283E-2</v>
      </c>
    </row>
    <row r="7" spans="2:16" ht="22.2" customHeight="1" x14ac:dyDescent="0.25">
      <c r="B7" s="16" t="s">
        <v>14</v>
      </c>
      <c r="C7" s="17">
        <v>3</v>
      </c>
      <c r="D7" s="18">
        <v>1.2552301255230125E-2</v>
      </c>
      <c r="E7" s="17">
        <v>106</v>
      </c>
      <c r="F7" s="18">
        <v>1.7017177717129555E-2</v>
      </c>
      <c r="G7" s="17">
        <v>181</v>
      </c>
      <c r="H7" s="18">
        <v>1.9556996218260399E-2</v>
      </c>
      <c r="I7" s="17">
        <v>214</v>
      </c>
      <c r="J7" s="18">
        <v>2.1959979476654696E-2</v>
      </c>
      <c r="K7" s="17">
        <v>212</v>
      </c>
      <c r="L7" s="18">
        <v>2.1608398736112526E-2</v>
      </c>
      <c r="M7" s="17">
        <v>28</v>
      </c>
      <c r="N7" s="30">
        <v>2.0202020202020204E-2</v>
      </c>
      <c r="O7" s="17">
        <v>744</v>
      </c>
      <c r="P7" s="18">
        <v>2.029183144688395E-2</v>
      </c>
    </row>
    <row r="8" spans="2:16" ht="22.2" customHeight="1" x14ac:dyDescent="0.25">
      <c r="B8" s="16" t="s">
        <v>15</v>
      </c>
      <c r="C8" s="17">
        <v>7</v>
      </c>
      <c r="D8" s="18">
        <v>2.9288702928870293E-2</v>
      </c>
      <c r="E8" s="17">
        <v>207</v>
      </c>
      <c r="F8" s="18">
        <v>3.3231658372130359E-2</v>
      </c>
      <c r="G8" s="17">
        <v>313</v>
      </c>
      <c r="H8" s="18">
        <v>3.3819556996218261E-2</v>
      </c>
      <c r="I8" s="17">
        <v>307</v>
      </c>
      <c r="J8" s="18">
        <v>3.1503335043612107E-2</v>
      </c>
      <c r="K8" s="17">
        <v>330</v>
      </c>
      <c r="L8" s="18">
        <v>3.3635715013760066E-2</v>
      </c>
      <c r="M8" s="17">
        <v>32</v>
      </c>
      <c r="N8" s="30">
        <v>2.3088023088023088E-2</v>
      </c>
      <c r="O8" s="17">
        <v>1196</v>
      </c>
      <c r="P8" s="18">
        <v>3.261966453020592E-2</v>
      </c>
    </row>
    <row r="9" spans="2:16" ht="22.2" customHeight="1" x14ac:dyDescent="0.25">
      <c r="B9" s="16" t="s">
        <v>16</v>
      </c>
      <c r="C9" s="17">
        <v>26</v>
      </c>
      <c r="D9" s="18">
        <v>0.10878661087866109</v>
      </c>
      <c r="E9" s="17">
        <v>608</v>
      </c>
      <c r="F9" s="18">
        <v>9.7607962754856323E-2</v>
      </c>
      <c r="G9" s="17">
        <v>709</v>
      </c>
      <c r="H9" s="18">
        <v>7.6607239330091836E-2</v>
      </c>
      <c r="I9" s="17">
        <v>602</v>
      </c>
      <c r="J9" s="18">
        <v>6.1775269368907135E-2</v>
      </c>
      <c r="K9" s="17">
        <v>540</v>
      </c>
      <c r="L9" s="18">
        <v>5.5040260931607382E-2</v>
      </c>
      <c r="M9" s="17">
        <v>103</v>
      </c>
      <c r="N9" s="30">
        <v>7.4314574314574319E-2</v>
      </c>
      <c r="O9" s="17">
        <v>2588</v>
      </c>
      <c r="P9" s="18">
        <v>7.0585026592117822E-2</v>
      </c>
    </row>
    <row r="10" spans="2:16" ht="22.2" customHeight="1" x14ac:dyDescent="0.25">
      <c r="B10" s="16" t="s">
        <v>17</v>
      </c>
      <c r="C10" s="17">
        <v>9</v>
      </c>
      <c r="D10" s="18">
        <v>3.7656903765690378E-2</v>
      </c>
      <c r="E10" s="17">
        <v>262</v>
      </c>
      <c r="F10" s="18">
        <v>4.206132605554664E-2</v>
      </c>
      <c r="G10" s="17">
        <v>440</v>
      </c>
      <c r="H10" s="18">
        <v>4.7541869259859537E-2</v>
      </c>
      <c r="I10" s="17">
        <v>486</v>
      </c>
      <c r="J10" s="18">
        <v>4.9871729091841968E-2</v>
      </c>
      <c r="K10" s="17">
        <v>485</v>
      </c>
      <c r="L10" s="18">
        <v>4.9434308429314032E-2</v>
      </c>
      <c r="M10" s="17">
        <v>63</v>
      </c>
      <c r="N10" s="30">
        <v>4.5454545454545456E-2</v>
      </c>
      <c r="O10" s="17">
        <v>1745</v>
      </c>
      <c r="P10" s="18">
        <v>4.7593072412382378E-2</v>
      </c>
    </row>
    <row r="11" spans="2:16" ht="22.2" customHeight="1" x14ac:dyDescent="0.25">
      <c r="B11" s="16" t="s">
        <v>18</v>
      </c>
      <c r="C11" s="17">
        <v>7</v>
      </c>
      <c r="D11" s="18">
        <v>2.9288702928870293E-2</v>
      </c>
      <c r="E11" s="17">
        <v>169</v>
      </c>
      <c r="F11" s="18">
        <v>2.7131160699951837E-2</v>
      </c>
      <c r="G11" s="17">
        <v>295</v>
      </c>
      <c r="H11" s="18">
        <v>3.1874662344678555E-2</v>
      </c>
      <c r="I11" s="17">
        <v>348</v>
      </c>
      <c r="J11" s="18">
        <v>3.5710620831195486E-2</v>
      </c>
      <c r="K11" s="17">
        <v>346</v>
      </c>
      <c r="L11" s="18">
        <v>3.5266537559881767E-2</v>
      </c>
      <c r="M11" s="17">
        <v>58</v>
      </c>
      <c r="N11" s="30">
        <v>4.1847041847041848E-2</v>
      </c>
      <c r="O11" s="17">
        <v>1223</v>
      </c>
      <c r="P11" s="18">
        <v>3.3356061639165414E-2</v>
      </c>
    </row>
    <row r="12" spans="2:16" ht="22.2" customHeight="1" x14ac:dyDescent="0.25">
      <c r="B12" s="16" t="s">
        <v>19</v>
      </c>
      <c r="C12" s="17">
        <v>4</v>
      </c>
      <c r="D12" s="18">
        <v>1.6736401673640166E-2</v>
      </c>
      <c r="E12" s="17">
        <v>151</v>
      </c>
      <c r="F12" s="18">
        <v>2.424145127628833E-2</v>
      </c>
      <c r="G12" s="17">
        <v>333</v>
      </c>
      <c r="H12" s="18">
        <v>3.5980551053484605E-2</v>
      </c>
      <c r="I12" s="17">
        <v>307</v>
      </c>
      <c r="J12" s="18">
        <v>3.1503335043612107E-2</v>
      </c>
      <c r="K12" s="17">
        <v>285</v>
      </c>
      <c r="L12" s="18">
        <v>2.9049026602792783E-2</v>
      </c>
      <c r="M12" s="17">
        <v>35</v>
      </c>
      <c r="N12" s="30">
        <v>2.5252525252525252E-2</v>
      </c>
      <c r="O12" s="17">
        <v>1115</v>
      </c>
      <c r="P12" s="18">
        <v>3.0410473203327425E-2</v>
      </c>
    </row>
    <row r="13" spans="2:16" ht="22.2" customHeight="1" x14ac:dyDescent="0.25">
      <c r="B13" s="16" t="s">
        <v>20</v>
      </c>
      <c r="C13" s="17">
        <v>9</v>
      </c>
      <c r="D13" s="18">
        <v>3.7656903765690378E-2</v>
      </c>
      <c r="E13" s="17">
        <v>191</v>
      </c>
      <c r="F13" s="18">
        <v>3.0663027773318349E-2</v>
      </c>
      <c r="G13" s="17">
        <v>201</v>
      </c>
      <c r="H13" s="18">
        <v>2.1717990275526743E-2</v>
      </c>
      <c r="I13" s="17">
        <v>240</v>
      </c>
      <c r="J13" s="18">
        <v>2.4628014366341714E-2</v>
      </c>
      <c r="K13" s="17">
        <v>251</v>
      </c>
      <c r="L13" s="18">
        <v>2.5583528692284172E-2</v>
      </c>
      <c r="M13" s="17">
        <v>47</v>
      </c>
      <c r="N13" s="30">
        <v>3.3910533910533912E-2</v>
      </c>
      <c r="O13" s="17">
        <v>939</v>
      </c>
      <c r="P13" s="18">
        <v>2.5610255011591435E-2</v>
      </c>
    </row>
    <row r="14" spans="2:16" ht="22.2" customHeight="1" x14ac:dyDescent="0.25">
      <c r="B14" s="16" t="s">
        <v>21</v>
      </c>
      <c r="C14" s="17">
        <v>1</v>
      </c>
      <c r="D14" s="18">
        <v>4.1841004184100415E-3</v>
      </c>
      <c r="E14" s="17">
        <v>26</v>
      </c>
      <c r="F14" s="18">
        <v>4.1740247230695133E-3</v>
      </c>
      <c r="G14" s="17">
        <v>45</v>
      </c>
      <c r="H14" s="18">
        <v>4.8622366288492711E-3</v>
      </c>
      <c r="I14" s="17">
        <v>25</v>
      </c>
      <c r="J14" s="18">
        <v>2.5654181631605951E-3</v>
      </c>
      <c r="K14" s="17">
        <v>39</v>
      </c>
      <c r="L14" s="18">
        <v>3.9751299561716445E-3</v>
      </c>
      <c r="M14" s="17">
        <v>2</v>
      </c>
      <c r="N14" s="30">
        <v>1.443001443001443E-3</v>
      </c>
      <c r="O14" s="17">
        <v>138</v>
      </c>
      <c r="P14" s="18">
        <v>3.7638074457929907E-3</v>
      </c>
    </row>
    <row r="15" spans="2:16" ht="22.2" customHeight="1" x14ac:dyDescent="0.25">
      <c r="B15" s="16" t="s">
        <v>22</v>
      </c>
      <c r="C15" s="17">
        <v>3</v>
      </c>
      <c r="D15" s="18">
        <v>1.2552301255230125E-2</v>
      </c>
      <c r="E15" s="17">
        <v>56</v>
      </c>
      <c r="F15" s="18">
        <v>8.9902070958420288E-3</v>
      </c>
      <c r="G15" s="17">
        <v>72</v>
      </c>
      <c r="H15" s="18">
        <v>7.7795786061588329E-3</v>
      </c>
      <c r="I15" s="17">
        <v>63</v>
      </c>
      <c r="J15" s="18">
        <v>6.4648537711647002E-3</v>
      </c>
      <c r="K15" s="17">
        <v>67</v>
      </c>
      <c r="L15" s="18">
        <v>6.8290694118846194E-3</v>
      </c>
      <c r="M15" s="17">
        <v>2</v>
      </c>
      <c r="N15" s="30">
        <v>1.443001443001443E-3</v>
      </c>
      <c r="O15" s="17">
        <v>263</v>
      </c>
      <c r="P15" s="18">
        <v>7.1730533206054818E-3</v>
      </c>
    </row>
    <row r="16" spans="2:16" ht="22.2" customHeight="1" x14ac:dyDescent="0.25">
      <c r="B16" s="16" t="s">
        <v>23</v>
      </c>
      <c r="C16" s="17">
        <v>8</v>
      </c>
      <c r="D16" s="18">
        <v>3.3472803347280332E-2</v>
      </c>
      <c r="E16" s="17">
        <v>136</v>
      </c>
      <c r="F16" s="18">
        <v>2.1833360089902071E-2</v>
      </c>
      <c r="G16" s="17">
        <v>149</v>
      </c>
      <c r="H16" s="18">
        <v>1.6099405726634253E-2</v>
      </c>
      <c r="I16" s="17">
        <v>170</v>
      </c>
      <c r="J16" s="18">
        <v>1.7444843509492047E-2</v>
      </c>
      <c r="K16" s="17">
        <v>203</v>
      </c>
      <c r="L16" s="18">
        <v>2.0691061053919071E-2</v>
      </c>
      <c r="M16" s="17">
        <v>17</v>
      </c>
      <c r="N16" s="30">
        <v>1.2265512265512266E-2</v>
      </c>
      <c r="O16" s="17">
        <v>683</v>
      </c>
      <c r="P16" s="18">
        <v>1.8628119459975452E-2</v>
      </c>
    </row>
    <row r="17" spans="2:16" ht="22.2" customHeight="1" x14ac:dyDescent="0.25">
      <c r="B17" s="16" t="s">
        <v>24</v>
      </c>
      <c r="C17" s="17">
        <v>12</v>
      </c>
      <c r="D17" s="18">
        <v>5.0209205020920501E-2</v>
      </c>
      <c r="E17" s="17">
        <v>108</v>
      </c>
      <c r="F17" s="18">
        <v>1.7338256541981057E-2</v>
      </c>
      <c r="G17" s="17">
        <v>110</v>
      </c>
      <c r="H17" s="18">
        <v>1.1885467314964884E-2</v>
      </c>
      <c r="I17" s="17">
        <v>143</v>
      </c>
      <c r="J17" s="18">
        <v>1.4674191893278605E-2</v>
      </c>
      <c r="K17" s="17">
        <v>181</v>
      </c>
      <c r="L17" s="18">
        <v>1.8448680053001733E-2</v>
      </c>
      <c r="M17" s="17">
        <v>23</v>
      </c>
      <c r="N17" s="30">
        <v>1.6594516594516596E-2</v>
      </c>
      <c r="O17" s="17">
        <v>577</v>
      </c>
      <c r="P17" s="18">
        <v>1.5737078958134462E-2</v>
      </c>
    </row>
    <row r="18" spans="2:16" ht="22.2" customHeight="1" x14ac:dyDescent="0.25">
      <c r="B18" s="16" t="s">
        <v>25</v>
      </c>
      <c r="C18" s="17">
        <v>5</v>
      </c>
      <c r="D18" s="18">
        <v>2.0920502092050208E-2</v>
      </c>
      <c r="E18" s="17">
        <v>64</v>
      </c>
      <c r="F18" s="18">
        <v>1.0274522395248033E-2</v>
      </c>
      <c r="G18" s="17">
        <v>101</v>
      </c>
      <c r="H18" s="18">
        <v>1.0913019989195029E-2</v>
      </c>
      <c r="I18" s="17">
        <v>105</v>
      </c>
      <c r="J18" s="18">
        <v>1.07747562852745E-2</v>
      </c>
      <c r="K18" s="17">
        <v>112</v>
      </c>
      <c r="L18" s="18">
        <v>1.1415757822851902E-2</v>
      </c>
      <c r="M18" s="17">
        <v>12</v>
      </c>
      <c r="N18" s="30">
        <v>8.658008658008658E-3</v>
      </c>
      <c r="O18" s="17">
        <v>399</v>
      </c>
      <c r="P18" s="18">
        <v>1.0882312832401472E-2</v>
      </c>
    </row>
    <row r="19" spans="2:16" ht="22.2" customHeight="1" x14ac:dyDescent="0.25">
      <c r="B19" s="16" t="s">
        <v>26</v>
      </c>
      <c r="C19" s="17">
        <v>4</v>
      </c>
      <c r="D19" s="18">
        <v>1.6736401673640166E-2</v>
      </c>
      <c r="E19" s="17">
        <v>45</v>
      </c>
      <c r="F19" s="18">
        <v>7.2242735591587738E-3</v>
      </c>
      <c r="G19" s="17">
        <v>39</v>
      </c>
      <c r="H19" s="18">
        <v>4.2139384116693683E-3</v>
      </c>
      <c r="I19" s="17">
        <v>61</v>
      </c>
      <c r="J19" s="18">
        <v>6.2596203181118524E-3</v>
      </c>
      <c r="K19" s="17">
        <v>48</v>
      </c>
      <c r="L19" s="18">
        <v>4.8924676383651005E-3</v>
      </c>
      <c r="M19" s="17">
        <v>7</v>
      </c>
      <c r="N19" s="30">
        <v>5.0505050505050509E-3</v>
      </c>
      <c r="O19" s="17">
        <v>204</v>
      </c>
      <c r="P19" s="18">
        <v>5.5638892676939857E-3</v>
      </c>
    </row>
    <row r="20" spans="2:16" ht="22.2" customHeight="1" x14ac:dyDescent="0.25">
      <c r="B20" s="16" t="s">
        <v>27</v>
      </c>
      <c r="C20" s="17">
        <v>1</v>
      </c>
      <c r="D20" s="18">
        <v>4.1841004184100415E-3</v>
      </c>
      <c r="E20" s="17">
        <v>39</v>
      </c>
      <c r="F20" s="18">
        <v>6.2610370846042703E-3</v>
      </c>
      <c r="G20" s="17">
        <v>49</v>
      </c>
      <c r="H20" s="18">
        <v>5.2944354403025393E-3</v>
      </c>
      <c r="I20" s="17">
        <v>48</v>
      </c>
      <c r="J20" s="18">
        <v>4.9256028732683425E-3</v>
      </c>
      <c r="K20" s="17">
        <v>57</v>
      </c>
      <c r="L20" s="18">
        <v>5.8098053205585566E-3</v>
      </c>
      <c r="M20" s="17">
        <v>13</v>
      </c>
      <c r="N20" s="30">
        <v>9.3795093795093799E-3</v>
      </c>
      <c r="O20" s="17">
        <v>207</v>
      </c>
      <c r="P20" s="18">
        <v>5.6457111686894863E-3</v>
      </c>
    </row>
    <row r="21" spans="2:16" ht="22.2" customHeight="1" x14ac:dyDescent="0.3">
      <c r="B21" s="16" t="s">
        <v>28</v>
      </c>
      <c r="C21" s="17">
        <v>6</v>
      </c>
      <c r="D21" s="18">
        <v>2.5104602510460251E-2</v>
      </c>
      <c r="E21" s="17">
        <v>161</v>
      </c>
      <c r="F21" s="18">
        <v>2.5846845400545833E-2</v>
      </c>
      <c r="G21" s="17">
        <v>220</v>
      </c>
      <c r="H21" s="18">
        <v>2.3770934629929769E-2</v>
      </c>
      <c r="I21" s="17">
        <v>287</v>
      </c>
      <c r="J21" s="18">
        <v>2.9451000513083633E-2</v>
      </c>
      <c r="K21" s="17">
        <v>280</v>
      </c>
      <c r="L21" s="18">
        <v>2.8539394557129751E-2</v>
      </c>
      <c r="M21" s="17">
        <v>38</v>
      </c>
      <c r="N21" s="30">
        <v>2.7417027417027416E-2</v>
      </c>
      <c r="O21" s="17">
        <v>992</v>
      </c>
      <c r="P21" s="18">
        <v>2.7055775262511933E-2</v>
      </c>
    </row>
    <row r="22" spans="2:16" ht="22.2" customHeight="1" x14ac:dyDescent="0.3">
      <c r="B22" s="16" t="s">
        <v>29</v>
      </c>
      <c r="C22" s="17">
        <v>1</v>
      </c>
      <c r="D22" s="18">
        <v>4.1841004184100415E-3</v>
      </c>
      <c r="E22" s="17">
        <v>89</v>
      </c>
      <c r="F22" s="18">
        <v>1.4288007705891797E-2</v>
      </c>
      <c r="G22" s="17">
        <v>145</v>
      </c>
      <c r="H22" s="18">
        <v>1.5667206915180983E-2</v>
      </c>
      <c r="I22" s="17">
        <v>159</v>
      </c>
      <c r="J22" s="18">
        <v>1.6316059517701386E-2</v>
      </c>
      <c r="K22" s="17">
        <v>179</v>
      </c>
      <c r="L22" s="18">
        <v>1.824482723473652E-2</v>
      </c>
      <c r="M22" s="17">
        <v>23</v>
      </c>
      <c r="N22" s="30">
        <v>1.6594516594516596E-2</v>
      </c>
      <c r="O22" s="17">
        <v>596</v>
      </c>
      <c r="P22" s="18">
        <v>1.625528433110596E-2</v>
      </c>
    </row>
    <row r="23" spans="2:16" ht="22.2" customHeight="1" x14ac:dyDescent="0.3">
      <c r="B23" s="16" t="s">
        <v>30</v>
      </c>
      <c r="C23" s="17">
        <v>1</v>
      </c>
      <c r="D23" s="18">
        <v>4.1841004184100415E-3</v>
      </c>
      <c r="E23" s="17">
        <v>46</v>
      </c>
      <c r="F23" s="18">
        <v>7.3848129715845239E-3</v>
      </c>
      <c r="G23" s="17">
        <v>43</v>
      </c>
      <c r="H23" s="18">
        <v>4.6461372231226365E-3</v>
      </c>
      <c r="I23" s="17">
        <v>52</v>
      </c>
      <c r="J23" s="18">
        <v>5.3360697793740381E-3</v>
      </c>
      <c r="K23" s="17">
        <v>72</v>
      </c>
      <c r="L23" s="18">
        <v>7.3387014575476504E-3</v>
      </c>
      <c r="M23" s="17">
        <v>4</v>
      </c>
      <c r="N23" s="30">
        <v>2.886002886002886E-3</v>
      </c>
      <c r="O23" s="17">
        <v>218</v>
      </c>
      <c r="P23" s="18">
        <v>5.9457248056729852E-3</v>
      </c>
    </row>
    <row r="24" spans="2:16" ht="22.2" customHeight="1" x14ac:dyDescent="0.3">
      <c r="B24" s="16" t="s">
        <v>31</v>
      </c>
      <c r="C24" s="17">
        <v>7</v>
      </c>
      <c r="D24" s="18">
        <v>2.9288702928870293E-2</v>
      </c>
      <c r="E24" s="17">
        <v>284</v>
      </c>
      <c r="F24" s="18">
        <v>4.5593193128913148E-2</v>
      </c>
      <c r="G24" s="17">
        <v>330</v>
      </c>
      <c r="H24" s="18">
        <v>3.5656401944894653E-2</v>
      </c>
      <c r="I24" s="17">
        <v>355</v>
      </c>
      <c r="J24" s="18">
        <v>3.6428937916880448E-2</v>
      </c>
      <c r="K24" s="17">
        <v>408</v>
      </c>
      <c r="L24" s="18">
        <v>4.1585974926103352E-2</v>
      </c>
      <c r="M24" s="17">
        <v>68</v>
      </c>
      <c r="N24" s="30">
        <v>4.9062049062049064E-2</v>
      </c>
      <c r="O24" s="17">
        <v>1452</v>
      </c>
      <c r="P24" s="18">
        <v>3.9601800081821903E-2</v>
      </c>
    </row>
    <row r="25" spans="2:16" ht="22.2" customHeight="1" x14ac:dyDescent="0.3">
      <c r="B25" s="16" t="s">
        <v>32</v>
      </c>
      <c r="C25" s="17">
        <v>1</v>
      </c>
      <c r="D25" s="18">
        <v>4.1841004184100415E-3</v>
      </c>
      <c r="E25" s="17">
        <v>47</v>
      </c>
      <c r="F25" s="18">
        <v>7.5453523840102749E-3</v>
      </c>
      <c r="G25" s="17">
        <v>81</v>
      </c>
      <c r="H25" s="18">
        <v>8.7520259319286871E-3</v>
      </c>
      <c r="I25" s="17">
        <v>85</v>
      </c>
      <c r="J25" s="18">
        <v>8.7224217547460237E-3</v>
      </c>
      <c r="K25" s="17">
        <v>97</v>
      </c>
      <c r="L25" s="18">
        <v>9.8868616858628078E-3</v>
      </c>
      <c r="M25" s="17">
        <v>11</v>
      </c>
      <c r="N25" s="30">
        <v>7.9365079365079361E-3</v>
      </c>
      <c r="O25" s="17">
        <v>322</v>
      </c>
      <c r="P25" s="18">
        <v>8.7822173735169779E-3</v>
      </c>
    </row>
    <row r="26" spans="2:16" ht="22.2" customHeight="1" x14ac:dyDescent="0.3">
      <c r="B26" s="16" t="s">
        <v>33</v>
      </c>
      <c r="C26" s="17">
        <v>4</v>
      </c>
      <c r="D26" s="18">
        <v>1.6736401673640166E-2</v>
      </c>
      <c r="E26" s="17">
        <v>119</v>
      </c>
      <c r="F26" s="18">
        <v>1.9104190078664311E-2</v>
      </c>
      <c r="G26" s="17">
        <v>165</v>
      </c>
      <c r="H26" s="18">
        <v>1.7828200972447326E-2</v>
      </c>
      <c r="I26" s="17">
        <v>178</v>
      </c>
      <c r="J26" s="18">
        <v>1.8265777321703439E-2</v>
      </c>
      <c r="K26" s="17">
        <v>186</v>
      </c>
      <c r="L26" s="18">
        <v>1.8958312098664765E-2</v>
      </c>
      <c r="M26" s="17">
        <v>32</v>
      </c>
      <c r="N26" s="30">
        <v>2.3088023088023088E-2</v>
      </c>
      <c r="O26" s="17">
        <v>684</v>
      </c>
      <c r="P26" s="18">
        <v>1.8655393426973952E-2</v>
      </c>
    </row>
    <row r="27" spans="2:16" ht="22.2" customHeight="1" x14ac:dyDescent="0.3">
      <c r="B27" s="16" t="s">
        <v>34</v>
      </c>
      <c r="C27" s="17">
        <v>4</v>
      </c>
      <c r="D27" s="18">
        <v>1.6736401673640166E-2</v>
      </c>
      <c r="E27" s="17">
        <v>66</v>
      </c>
      <c r="F27" s="18">
        <v>1.0595601220099534E-2</v>
      </c>
      <c r="G27" s="17">
        <v>131</v>
      </c>
      <c r="H27" s="18">
        <v>1.4154511075094543E-2</v>
      </c>
      <c r="I27" s="17">
        <v>162</v>
      </c>
      <c r="J27" s="18">
        <v>1.6623909697280656E-2</v>
      </c>
      <c r="K27" s="17">
        <v>140</v>
      </c>
      <c r="L27" s="18">
        <v>1.4269697278564876E-2</v>
      </c>
      <c r="M27" s="17">
        <v>13</v>
      </c>
      <c r="N27" s="30">
        <v>9.3795093795093799E-3</v>
      </c>
      <c r="O27" s="17">
        <v>516</v>
      </c>
      <c r="P27" s="18">
        <v>1.4073366971225965E-2</v>
      </c>
    </row>
    <row r="28" spans="2:16" ht="22.2" customHeight="1" x14ac:dyDescent="0.3">
      <c r="B28" s="16" t="s">
        <v>35</v>
      </c>
      <c r="C28" s="17">
        <v>6</v>
      </c>
      <c r="D28" s="18">
        <v>2.5104602510460251E-2</v>
      </c>
      <c r="E28" s="17">
        <v>224</v>
      </c>
      <c r="F28" s="18">
        <v>3.5960828383368115E-2</v>
      </c>
      <c r="G28" s="17">
        <v>430</v>
      </c>
      <c r="H28" s="18">
        <v>4.6461372231226365E-2</v>
      </c>
      <c r="I28" s="17">
        <v>455</v>
      </c>
      <c r="J28" s="18">
        <v>4.6690610569522832E-2</v>
      </c>
      <c r="K28" s="17">
        <v>416</v>
      </c>
      <c r="L28" s="18">
        <v>4.2401386199164205E-2</v>
      </c>
      <c r="M28" s="17">
        <v>56</v>
      </c>
      <c r="N28" s="30">
        <v>4.0404040404040407E-2</v>
      </c>
      <c r="O28" s="17">
        <v>1587</v>
      </c>
      <c r="P28" s="18">
        <v>4.3283785626619393E-2</v>
      </c>
    </row>
    <row r="29" spans="2:16" ht="22.2" customHeight="1" x14ac:dyDescent="0.3">
      <c r="B29" s="16" t="s">
        <v>36</v>
      </c>
      <c r="C29" s="17">
        <v>10</v>
      </c>
      <c r="D29" s="18">
        <v>4.1841004184100417E-2</v>
      </c>
      <c r="E29" s="17">
        <v>172</v>
      </c>
      <c r="F29" s="18">
        <v>2.761277893722909E-2</v>
      </c>
      <c r="G29" s="17">
        <v>254</v>
      </c>
      <c r="H29" s="18">
        <v>2.7444624527282548E-2</v>
      </c>
      <c r="I29" s="17">
        <v>282</v>
      </c>
      <c r="J29" s="18">
        <v>2.8937916880451515E-2</v>
      </c>
      <c r="K29" s="17">
        <v>276</v>
      </c>
      <c r="L29" s="18">
        <v>2.8131688920599328E-2</v>
      </c>
      <c r="M29" s="17">
        <v>23</v>
      </c>
      <c r="N29" s="30">
        <v>1.6594516594516596E-2</v>
      </c>
      <c r="O29" s="17">
        <v>1017</v>
      </c>
      <c r="P29" s="18">
        <v>2.7737624437474431E-2</v>
      </c>
    </row>
    <row r="30" spans="2:16" ht="22.2" customHeight="1" x14ac:dyDescent="0.3">
      <c r="B30" s="16" t="s">
        <v>161</v>
      </c>
      <c r="C30" s="17">
        <v>2</v>
      </c>
      <c r="D30" s="18">
        <v>8.368200836820083E-3</v>
      </c>
      <c r="E30" s="17">
        <v>62</v>
      </c>
      <c r="F30" s="18">
        <v>9.9534435703965331E-3</v>
      </c>
      <c r="G30" s="17">
        <v>105</v>
      </c>
      <c r="H30" s="18">
        <v>1.1345218800648298E-2</v>
      </c>
      <c r="I30" s="17">
        <v>134</v>
      </c>
      <c r="J30" s="18">
        <v>1.375064135454079E-2</v>
      </c>
      <c r="K30" s="17">
        <v>100</v>
      </c>
      <c r="L30" s="18">
        <v>1.0192640913260626E-2</v>
      </c>
      <c r="M30" s="17">
        <v>14</v>
      </c>
      <c r="N30" s="30">
        <v>1.0101010101010102E-2</v>
      </c>
      <c r="O30" s="17">
        <v>417</v>
      </c>
      <c r="P30" s="18">
        <v>1.1373244238374472E-2</v>
      </c>
    </row>
    <row r="31" spans="2:16" ht="22.2" customHeight="1" x14ac:dyDescent="0.3">
      <c r="B31" s="16" t="s">
        <v>37</v>
      </c>
      <c r="C31" s="17">
        <v>1</v>
      </c>
      <c r="D31" s="18">
        <v>4.1841004184100415E-3</v>
      </c>
      <c r="E31" s="17">
        <v>85</v>
      </c>
      <c r="F31" s="18">
        <v>1.3645850056188794E-2</v>
      </c>
      <c r="G31" s="17">
        <v>101</v>
      </c>
      <c r="H31" s="18">
        <v>1.0913019989195029E-2</v>
      </c>
      <c r="I31" s="17">
        <v>127</v>
      </c>
      <c r="J31" s="18">
        <v>1.3032324268855823E-2</v>
      </c>
      <c r="K31" s="17">
        <v>99</v>
      </c>
      <c r="L31" s="18">
        <v>1.0090714504128019E-2</v>
      </c>
      <c r="M31" s="17">
        <v>16</v>
      </c>
      <c r="N31" s="30">
        <v>1.1544011544011544E-2</v>
      </c>
      <c r="O31" s="17">
        <v>429</v>
      </c>
      <c r="P31" s="18">
        <v>1.1700531842356471E-2</v>
      </c>
    </row>
    <row r="32" spans="2:16" ht="22.2" customHeight="1" x14ac:dyDescent="0.3">
      <c r="B32" s="16" t="s">
        <v>38</v>
      </c>
      <c r="C32" s="17">
        <v>5</v>
      </c>
      <c r="D32" s="18">
        <v>2.0920502092050208E-2</v>
      </c>
      <c r="E32" s="17">
        <v>62</v>
      </c>
      <c r="F32" s="18">
        <v>9.9534435703965331E-3</v>
      </c>
      <c r="G32" s="17">
        <v>103</v>
      </c>
      <c r="H32" s="18">
        <v>1.1129119394921665E-2</v>
      </c>
      <c r="I32" s="17">
        <v>134</v>
      </c>
      <c r="J32" s="18">
        <v>1.375064135454079E-2</v>
      </c>
      <c r="K32" s="17">
        <v>147</v>
      </c>
      <c r="L32" s="18">
        <v>1.4983182142493119E-2</v>
      </c>
      <c r="M32" s="17">
        <v>14</v>
      </c>
      <c r="N32" s="30">
        <v>1.0101010101010102E-2</v>
      </c>
      <c r="O32" s="17">
        <v>465</v>
      </c>
      <c r="P32" s="18">
        <v>1.2682394654302468E-2</v>
      </c>
    </row>
    <row r="33" spans="2:16" ht="22.2" customHeight="1" x14ac:dyDescent="0.3">
      <c r="B33" s="16" t="s">
        <v>160</v>
      </c>
      <c r="C33" s="17">
        <v>8</v>
      </c>
      <c r="D33" s="18">
        <v>3.3472803347280332E-2</v>
      </c>
      <c r="E33" s="17">
        <v>121</v>
      </c>
      <c r="F33" s="18">
        <v>1.9425268903515813E-2</v>
      </c>
      <c r="G33" s="17">
        <v>201</v>
      </c>
      <c r="H33" s="18">
        <v>2.1717990275526743E-2</v>
      </c>
      <c r="I33" s="17">
        <v>239</v>
      </c>
      <c r="J33" s="18">
        <v>2.4525397639815288E-2</v>
      </c>
      <c r="K33" s="17">
        <v>229</v>
      </c>
      <c r="L33" s="18">
        <v>2.3341147691366831E-2</v>
      </c>
      <c r="M33" s="17">
        <v>30</v>
      </c>
      <c r="N33" s="30">
        <v>2.1645021645021644E-2</v>
      </c>
      <c r="O33" s="17">
        <v>828</v>
      </c>
      <c r="P33" s="18">
        <v>2.2582844674757945E-2</v>
      </c>
    </row>
    <row r="34" spans="2:16" ht="22.2" customHeight="1" x14ac:dyDescent="0.3">
      <c r="B34" s="16" t="s">
        <v>39</v>
      </c>
      <c r="C34" s="17">
        <v>3</v>
      </c>
      <c r="D34" s="18">
        <v>1.2552301255230125E-2</v>
      </c>
      <c r="E34" s="17">
        <v>65</v>
      </c>
      <c r="F34" s="18">
        <v>1.0435061807673784E-2</v>
      </c>
      <c r="G34" s="17">
        <v>141</v>
      </c>
      <c r="H34" s="18">
        <v>1.5235008103727715E-2</v>
      </c>
      <c r="I34" s="17">
        <v>157</v>
      </c>
      <c r="J34" s="18">
        <v>1.6110826064648538E-2</v>
      </c>
      <c r="K34" s="17">
        <v>136</v>
      </c>
      <c r="L34" s="18">
        <v>1.3861991642034451E-2</v>
      </c>
      <c r="M34" s="17">
        <v>27</v>
      </c>
      <c r="N34" s="30">
        <v>1.948051948051948E-2</v>
      </c>
      <c r="O34" s="17">
        <v>529</v>
      </c>
      <c r="P34" s="18">
        <v>1.4427928542206463E-2</v>
      </c>
    </row>
    <row r="35" spans="2:16" ht="22.2" customHeight="1" x14ac:dyDescent="0.3">
      <c r="B35" s="16" t="s">
        <v>40</v>
      </c>
      <c r="C35" s="17">
        <v>13</v>
      </c>
      <c r="D35" s="18">
        <v>5.4393305439330547E-2</v>
      </c>
      <c r="E35" s="17">
        <v>438</v>
      </c>
      <c r="F35" s="18">
        <v>7.0316262642478727E-2</v>
      </c>
      <c r="G35" s="17">
        <v>690</v>
      </c>
      <c r="H35" s="18">
        <v>7.4554294975688815E-2</v>
      </c>
      <c r="I35" s="17">
        <v>716</v>
      </c>
      <c r="J35" s="18">
        <v>7.3473576192919443E-2</v>
      </c>
      <c r="K35" s="17">
        <v>700</v>
      </c>
      <c r="L35" s="18">
        <v>7.1348486392824387E-2</v>
      </c>
      <c r="M35" s="17">
        <v>145</v>
      </c>
      <c r="N35" s="30">
        <v>0.10461760461760462</v>
      </c>
      <c r="O35" s="17">
        <v>2702</v>
      </c>
      <c r="P35" s="18">
        <v>7.3694258829946818E-2</v>
      </c>
    </row>
    <row r="36" spans="2:16" ht="22.2" customHeight="1" x14ac:dyDescent="0.3">
      <c r="B36" s="16" t="s">
        <v>41</v>
      </c>
      <c r="C36" s="17">
        <v>10</v>
      </c>
      <c r="D36" s="18">
        <v>4.1841004184100417E-2</v>
      </c>
      <c r="E36" s="17">
        <v>159</v>
      </c>
      <c r="F36" s="18">
        <v>2.5525766575694334E-2</v>
      </c>
      <c r="G36" s="17">
        <v>252</v>
      </c>
      <c r="H36" s="18">
        <v>2.7228525121555915E-2</v>
      </c>
      <c r="I36" s="17">
        <v>254</v>
      </c>
      <c r="J36" s="18">
        <v>2.6064648537711645E-2</v>
      </c>
      <c r="K36" s="17">
        <v>265</v>
      </c>
      <c r="L36" s="18">
        <v>2.7010498420140659E-2</v>
      </c>
      <c r="M36" s="17">
        <v>36</v>
      </c>
      <c r="N36" s="30">
        <v>2.5974025974025976E-2</v>
      </c>
      <c r="O36" s="17">
        <v>976</v>
      </c>
      <c r="P36" s="18">
        <v>2.6619391790535935E-2</v>
      </c>
    </row>
    <row r="37" spans="2:16" ht="22.2" customHeight="1" x14ac:dyDescent="0.3">
      <c r="B37" s="16" t="s">
        <v>42</v>
      </c>
      <c r="C37" s="17">
        <v>1</v>
      </c>
      <c r="D37" s="18">
        <v>4.1841004184100415E-3</v>
      </c>
      <c r="E37" s="17">
        <v>68</v>
      </c>
      <c r="F37" s="18">
        <v>1.0916680044951036E-2</v>
      </c>
      <c r="G37" s="17">
        <v>119</v>
      </c>
      <c r="H37" s="18">
        <v>1.2857914640734738E-2</v>
      </c>
      <c r="I37" s="17">
        <v>132</v>
      </c>
      <c r="J37" s="18">
        <v>1.3545407901487942E-2</v>
      </c>
      <c r="K37" s="17">
        <v>116</v>
      </c>
      <c r="L37" s="18">
        <v>1.1823463459382327E-2</v>
      </c>
      <c r="M37" s="17">
        <v>18</v>
      </c>
      <c r="N37" s="30">
        <v>1.2987012987012988E-2</v>
      </c>
      <c r="O37" s="17">
        <v>454</v>
      </c>
      <c r="P37" s="18">
        <v>1.2382381017318969E-2</v>
      </c>
    </row>
    <row r="38" spans="2:16" ht="22.2" customHeight="1" x14ac:dyDescent="0.3">
      <c r="B38" s="16" t="s">
        <v>43</v>
      </c>
      <c r="C38" s="17">
        <v>6</v>
      </c>
      <c r="D38" s="18">
        <v>2.5104602510460251E-2</v>
      </c>
      <c r="E38" s="17">
        <v>178</v>
      </c>
      <c r="F38" s="18">
        <v>2.8576015411783593E-2</v>
      </c>
      <c r="G38" s="17">
        <v>266</v>
      </c>
      <c r="H38" s="18">
        <v>2.8741220961642354E-2</v>
      </c>
      <c r="I38" s="17">
        <v>329</v>
      </c>
      <c r="J38" s="18">
        <v>3.376090302719343E-2</v>
      </c>
      <c r="K38" s="17">
        <v>345</v>
      </c>
      <c r="L38" s="18">
        <v>3.5164611150749162E-2</v>
      </c>
      <c r="M38" s="17">
        <v>49</v>
      </c>
      <c r="N38" s="30">
        <v>3.5353535353535352E-2</v>
      </c>
      <c r="O38" s="17">
        <v>1173</v>
      </c>
      <c r="P38" s="18">
        <v>3.1992363289240419E-2</v>
      </c>
    </row>
    <row r="39" spans="2:16" ht="22.2" customHeight="1" x14ac:dyDescent="0.3">
      <c r="B39" s="16" t="s">
        <v>44</v>
      </c>
      <c r="C39" s="17">
        <v>7</v>
      </c>
      <c r="D39" s="18">
        <v>2.9288702928870293E-2</v>
      </c>
      <c r="E39" s="17">
        <v>91</v>
      </c>
      <c r="F39" s="18">
        <v>1.4609086530743297E-2</v>
      </c>
      <c r="G39" s="17">
        <v>132</v>
      </c>
      <c r="H39" s="18">
        <v>1.426256077795786E-2</v>
      </c>
      <c r="I39" s="17">
        <v>120</v>
      </c>
      <c r="J39" s="18">
        <v>1.2314007183170857E-2</v>
      </c>
      <c r="K39" s="17">
        <v>162</v>
      </c>
      <c r="L39" s="18">
        <v>1.6512078279482215E-2</v>
      </c>
      <c r="M39" s="17">
        <v>23</v>
      </c>
      <c r="N39" s="30">
        <v>1.6594516594516596E-2</v>
      </c>
      <c r="O39" s="17">
        <v>535</v>
      </c>
      <c r="P39" s="18">
        <v>1.4591572344197463E-2</v>
      </c>
    </row>
    <row r="40" spans="2:16" ht="22.2" customHeight="1" x14ac:dyDescent="0.3">
      <c r="B40" s="16" t="s">
        <v>45</v>
      </c>
      <c r="C40" s="17">
        <v>2</v>
      </c>
      <c r="D40" s="18">
        <v>8.368200836820083E-3</v>
      </c>
      <c r="E40" s="17">
        <v>82</v>
      </c>
      <c r="F40" s="18">
        <v>1.3164231818911543E-2</v>
      </c>
      <c r="G40" s="17">
        <v>127</v>
      </c>
      <c r="H40" s="18">
        <v>1.3722312263641274E-2</v>
      </c>
      <c r="I40" s="17">
        <v>122</v>
      </c>
      <c r="J40" s="18">
        <v>1.2519240636223705E-2</v>
      </c>
      <c r="K40" s="17">
        <v>175</v>
      </c>
      <c r="L40" s="18">
        <v>1.7837121598206097E-2</v>
      </c>
      <c r="M40" s="17">
        <v>24</v>
      </c>
      <c r="N40" s="30">
        <v>1.7316017316017316E-2</v>
      </c>
      <c r="O40" s="17">
        <v>532</v>
      </c>
      <c r="P40" s="18">
        <v>1.4509750443201963E-2</v>
      </c>
    </row>
    <row r="41" spans="2:16" ht="22.2" customHeight="1" x14ac:dyDescent="0.3">
      <c r="B41" s="16" t="s">
        <v>46</v>
      </c>
      <c r="C41" s="17">
        <v>2</v>
      </c>
      <c r="D41" s="18">
        <v>8.368200836820083E-3</v>
      </c>
      <c r="E41" s="17">
        <v>14</v>
      </c>
      <c r="F41" s="18">
        <v>2.2475517739605072E-3</v>
      </c>
      <c r="G41" s="17">
        <v>25</v>
      </c>
      <c r="H41" s="18">
        <v>2.7012425715829281E-3</v>
      </c>
      <c r="I41" s="17">
        <v>36</v>
      </c>
      <c r="J41" s="18">
        <v>3.6942021549512568E-3</v>
      </c>
      <c r="K41" s="17">
        <v>29</v>
      </c>
      <c r="L41" s="18">
        <v>2.9558658648455817E-3</v>
      </c>
      <c r="M41" s="17">
        <v>4</v>
      </c>
      <c r="N41" s="30">
        <v>2.886002886002886E-3</v>
      </c>
      <c r="O41" s="17">
        <v>110</v>
      </c>
      <c r="P41" s="18">
        <v>3.0001363698349925E-3</v>
      </c>
    </row>
    <row r="42" spans="2:16" ht="22.2" customHeight="1" x14ac:dyDescent="0.3">
      <c r="B42" s="16" t="s">
        <v>47</v>
      </c>
      <c r="C42" s="17">
        <v>0</v>
      </c>
      <c r="D42" s="18">
        <v>0</v>
      </c>
      <c r="E42" s="17">
        <v>37</v>
      </c>
      <c r="F42" s="18">
        <v>5.9399582597527692E-3</v>
      </c>
      <c r="G42" s="17">
        <v>37</v>
      </c>
      <c r="H42" s="18">
        <v>3.9978390059427337E-3</v>
      </c>
      <c r="I42" s="17">
        <v>42</v>
      </c>
      <c r="J42" s="18">
        <v>4.3099025141097999E-3</v>
      </c>
      <c r="K42" s="17">
        <v>41</v>
      </c>
      <c r="L42" s="18">
        <v>4.178982774436857E-3</v>
      </c>
      <c r="M42" s="17">
        <v>4</v>
      </c>
      <c r="N42" s="30">
        <v>2.886002886002886E-3</v>
      </c>
      <c r="O42" s="17">
        <v>161</v>
      </c>
      <c r="P42" s="18">
        <v>4.391108686758489E-3</v>
      </c>
    </row>
    <row r="43" spans="2:16" ht="22.2" customHeight="1" x14ac:dyDescent="0.3">
      <c r="B43" s="16" t="s">
        <v>48</v>
      </c>
      <c r="C43" s="17">
        <v>5</v>
      </c>
      <c r="D43" s="18">
        <v>2.0920502092050208E-2</v>
      </c>
      <c r="E43" s="17">
        <v>43</v>
      </c>
      <c r="F43" s="18">
        <v>6.9031947343072726E-3</v>
      </c>
      <c r="G43" s="17">
        <v>56</v>
      </c>
      <c r="H43" s="18">
        <v>6.050783360345759E-3</v>
      </c>
      <c r="I43" s="17">
        <v>88</v>
      </c>
      <c r="J43" s="18">
        <v>9.0302719343252954E-3</v>
      </c>
      <c r="K43" s="17">
        <v>66</v>
      </c>
      <c r="L43" s="18">
        <v>6.7271430027520127E-3</v>
      </c>
      <c r="M43" s="17">
        <v>9</v>
      </c>
      <c r="N43" s="30">
        <v>6.4935064935064939E-3</v>
      </c>
      <c r="O43" s="17">
        <v>267</v>
      </c>
      <c r="P43" s="18">
        <v>7.2821491885994814E-3</v>
      </c>
    </row>
    <row r="44" spans="2:16" ht="22.2" customHeight="1" x14ac:dyDescent="0.3">
      <c r="B44" s="16" t="s">
        <v>49</v>
      </c>
      <c r="C44" s="17">
        <v>2</v>
      </c>
      <c r="D44" s="18">
        <v>8.368200836820083E-3</v>
      </c>
      <c r="E44" s="17">
        <v>29</v>
      </c>
      <c r="F44" s="18">
        <v>4.6556429603467654E-3</v>
      </c>
      <c r="G44" s="17">
        <v>55</v>
      </c>
      <c r="H44" s="18">
        <v>5.9427336574824421E-3</v>
      </c>
      <c r="I44" s="17">
        <v>58</v>
      </c>
      <c r="J44" s="18">
        <v>5.9517701385325807E-3</v>
      </c>
      <c r="K44" s="17">
        <v>76</v>
      </c>
      <c r="L44" s="18">
        <v>7.7464070940780755E-3</v>
      </c>
      <c r="M44" s="17">
        <v>8</v>
      </c>
      <c r="N44" s="30">
        <v>5.772005772005772E-3</v>
      </c>
      <c r="O44" s="17">
        <v>228</v>
      </c>
      <c r="P44" s="18">
        <v>6.2184644756579843E-3</v>
      </c>
    </row>
    <row r="45" spans="2:16" ht="22.2" customHeight="1" x14ac:dyDescent="0.3">
      <c r="B45" s="16" t="s">
        <v>50</v>
      </c>
      <c r="C45" s="17">
        <v>0</v>
      </c>
      <c r="D45" s="18">
        <v>0</v>
      </c>
      <c r="E45" s="17">
        <v>30</v>
      </c>
      <c r="F45" s="18">
        <v>4.8161823727725156E-3</v>
      </c>
      <c r="G45" s="17">
        <v>53</v>
      </c>
      <c r="H45" s="18">
        <v>5.7266342517558076E-3</v>
      </c>
      <c r="I45" s="17">
        <v>30</v>
      </c>
      <c r="J45" s="18">
        <v>3.0785017957927143E-3</v>
      </c>
      <c r="K45" s="17">
        <v>42</v>
      </c>
      <c r="L45" s="18">
        <v>4.2809091835694629E-3</v>
      </c>
      <c r="M45" s="17">
        <v>3</v>
      </c>
      <c r="N45" s="30">
        <v>2.1645021645021645E-3</v>
      </c>
      <c r="O45" s="17">
        <v>158</v>
      </c>
      <c r="P45" s="18">
        <v>4.3092867857629892E-3</v>
      </c>
    </row>
    <row r="46" spans="2:16" ht="22.2" customHeight="1" x14ac:dyDescent="0.3">
      <c r="B46" s="16" t="s">
        <v>51</v>
      </c>
      <c r="C46" s="17">
        <v>3</v>
      </c>
      <c r="D46" s="18">
        <v>1.2552301255230125E-2</v>
      </c>
      <c r="E46" s="17">
        <v>62</v>
      </c>
      <c r="F46" s="18">
        <v>9.9534435703965331E-3</v>
      </c>
      <c r="G46" s="17">
        <v>108</v>
      </c>
      <c r="H46" s="18">
        <v>1.1669367909238249E-2</v>
      </c>
      <c r="I46" s="17">
        <v>114</v>
      </c>
      <c r="J46" s="18">
        <v>1.1698306824012314E-2</v>
      </c>
      <c r="K46" s="17">
        <v>158</v>
      </c>
      <c r="L46" s="18">
        <v>1.6104372642951788E-2</v>
      </c>
      <c r="M46" s="17">
        <v>16</v>
      </c>
      <c r="N46" s="30">
        <v>1.1544011544011544E-2</v>
      </c>
      <c r="O46" s="17">
        <v>461</v>
      </c>
      <c r="P46" s="18">
        <v>1.2573298786308468E-2</v>
      </c>
    </row>
    <row r="47" spans="2:16" ht="22.2" customHeight="1" x14ac:dyDescent="0.3">
      <c r="B47" s="16" t="s">
        <v>52</v>
      </c>
      <c r="C47" s="17">
        <v>8</v>
      </c>
      <c r="D47" s="18">
        <v>3.3472803347280332E-2</v>
      </c>
      <c r="E47" s="17">
        <v>187</v>
      </c>
      <c r="F47" s="18">
        <v>3.0020870123615349E-2</v>
      </c>
      <c r="G47" s="17">
        <v>334</v>
      </c>
      <c r="H47" s="18">
        <v>3.608860075634792E-2</v>
      </c>
      <c r="I47" s="17">
        <v>342</v>
      </c>
      <c r="J47" s="18">
        <v>3.5094920472036939E-2</v>
      </c>
      <c r="K47" s="17">
        <v>352</v>
      </c>
      <c r="L47" s="18">
        <v>3.5878096014677403E-2</v>
      </c>
      <c r="M47" s="17">
        <v>46</v>
      </c>
      <c r="N47" s="30">
        <v>3.3189033189033192E-2</v>
      </c>
      <c r="O47" s="17">
        <v>1269</v>
      </c>
      <c r="P47" s="18">
        <v>3.4610664121096417E-2</v>
      </c>
    </row>
    <row r="48" spans="2:16" ht="22.2" customHeight="1" x14ac:dyDescent="0.3">
      <c r="B48" s="16" t="s">
        <v>53</v>
      </c>
      <c r="C48" s="17">
        <v>4</v>
      </c>
      <c r="D48" s="18">
        <v>1.6736401673640166E-2</v>
      </c>
      <c r="E48" s="17">
        <v>41</v>
      </c>
      <c r="F48" s="18">
        <v>6.5821159094557715E-3</v>
      </c>
      <c r="G48" s="17">
        <v>81</v>
      </c>
      <c r="H48" s="18">
        <v>8.7520259319286871E-3</v>
      </c>
      <c r="I48" s="17">
        <v>87</v>
      </c>
      <c r="J48" s="18">
        <v>8.9276552077988715E-3</v>
      </c>
      <c r="K48" s="17">
        <v>107</v>
      </c>
      <c r="L48" s="18">
        <v>1.090612577718887E-2</v>
      </c>
      <c r="M48" s="17">
        <v>6</v>
      </c>
      <c r="N48" s="30">
        <v>4.329004329004329E-3</v>
      </c>
      <c r="O48" s="17">
        <v>326</v>
      </c>
      <c r="P48" s="18">
        <v>8.8913132415109775E-3</v>
      </c>
    </row>
    <row r="49" spans="2:16" ht="22.2" customHeight="1" x14ac:dyDescent="0.3">
      <c r="B49" s="16" t="s">
        <v>54</v>
      </c>
      <c r="C49" s="17">
        <v>1</v>
      </c>
      <c r="D49" s="18">
        <v>4.1841004184100415E-3</v>
      </c>
      <c r="E49" s="17">
        <v>107</v>
      </c>
      <c r="F49" s="18">
        <v>1.7177717129555306E-2</v>
      </c>
      <c r="G49" s="17">
        <v>143</v>
      </c>
      <c r="H49" s="18">
        <v>1.5451107509454349E-2</v>
      </c>
      <c r="I49" s="17">
        <v>138</v>
      </c>
      <c r="J49" s="18">
        <v>1.4161108260646486E-2</v>
      </c>
      <c r="K49" s="17">
        <v>192</v>
      </c>
      <c r="L49" s="18">
        <v>1.9569870553460402E-2</v>
      </c>
      <c r="M49" s="17">
        <v>13</v>
      </c>
      <c r="N49" s="30">
        <v>9.3795093795093799E-3</v>
      </c>
      <c r="O49" s="17">
        <v>594</v>
      </c>
      <c r="P49" s="18">
        <v>1.6200736397108961E-2</v>
      </c>
    </row>
    <row r="50" spans="2:16" ht="22.2" customHeight="1" x14ac:dyDescent="0.3">
      <c r="B50" s="16" t="s">
        <v>55</v>
      </c>
      <c r="C50" s="17">
        <v>2</v>
      </c>
      <c r="D50" s="18">
        <v>8.368200836820083E-3</v>
      </c>
      <c r="E50" s="17">
        <v>362</v>
      </c>
      <c r="F50" s="18">
        <v>5.8115267298121692E-2</v>
      </c>
      <c r="G50" s="17">
        <v>592</v>
      </c>
      <c r="H50" s="18">
        <v>6.3965424095083739E-2</v>
      </c>
      <c r="I50" s="17">
        <v>573</v>
      </c>
      <c r="J50" s="18">
        <v>5.8799384299640843E-2</v>
      </c>
      <c r="K50" s="17">
        <v>376</v>
      </c>
      <c r="L50" s="18">
        <v>3.8324329833859951E-2</v>
      </c>
      <c r="M50" s="17">
        <v>40</v>
      </c>
      <c r="N50" s="30">
        <v>2.886002886002886E-2</v>
      </c>
      <c r="O50" s="17">
        <v>1945</v>
      </c>
      <c r="P50" s="18">
        <v>5.3047865812082366E-2</v>
      </c>
    </row>
    <row r="51" spans="2:16" ht="30.75" customHeight="1" thickBot="1" x14ac:dyDescent="0.35">
      <c r="B51" s="16" t="s">
        <v>56</v>
      </c>
      <c r="C51" s="17">
        <v>0</v>
      </c>
      <c r="D51" s="18">
        <v>0</v>
      </c>
      <c r="E51" s="17">
        <v>48</v>
      </c>
      <c r="F51" s="18">
        <v>7.7058917964360251E-3</v>
      </c>
      <c r="G51" s="17">
        <v>32</v>
      </c>
      <c r="H51" s="18">
        <v>3.4575904916261482E-3</v>
      </c>
      <c r="I51" s="17">
        <v>25</v>
      </c>
      <c r="J51" s="18">
        <v>2.5654181631605951E-3</v>
      </c>
      <c r="K51" s="17">
        <v>16</v>
      </c>
      <c r="L51" s="18">
        <v>1.6308225461217E-3</v>
      </c>
      <c r="M51" s="17">
        <v>2</v>
      </c>
      <c r="N51" s="30">
        <v>1.443001443001443E-3</v>
      </c>
      <c r="O51" s="17">
        <v>123</v>
      </c>
      <c r="P51" s="18">
        <v>3.3546979408154917E-3</v>
      </c>
    </row>
    <row r="52" spans="2:16" ht="22.2" customHeight="1" thickTop="1" thickBot="1" x14ac:dyDescent="0.35">
      <c r="B52" s="19" t="s">
        <v>58</v>
      </c>
      <c r="C52" s="20">
        <v>239</v>
      </c>
      <c r="D52" s="21">
        <v>0.99999999999999978</v>
      </c>
      <c r="E52" s="20">
        <v>6229</v>
      </c>
      <c r="F52" s="21">
        <v>0.99999999999999989</v>
      </c>
      <c r="G52" s="20">
        <v>9255</v>
      </c>
      <c r="H52" s="21">
        <v>1</v>
      </c>
      <c r="I52" s="20">
        <v>9745</v>
      </c>
      <c r="J52" s="21">
        <v>1</v>
      </c>
      <c r="K52" s="20">
        <v>9811</v>
      </c>
      <c r="L52" s="21">
        <v>1.0000000000000002</v>
      </c>
      <c r="M52" s="20">
        <v>1386</v>
      </c>
      <c r="N52" s="34">
        <v>0.99999999999999978</v>
      </c>
      <c r="O52" s="20">
        <v>36665</v>
      </c>
      <c r="P52" s="21">
        <v>0.99999999999999967</v>
      </c>
    </row>
    <row r="53" spans="2:16" ht="15" thickTop="1" x14ac:dyDescent="0.3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2:16" x14ac:dyDescent="0.3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2:16" x14ac:dyDescent="0.3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2:16" x14ac:dyDescent="0.3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2:16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2:16" x14ac:dyDescent="0.3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2:16" x14ac:dyDescent="0.3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2:16" x14ac:dyDescent="0.3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2:16" x14ac:dyDescent="0.3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2:16" x14ac:dyDescent="0.3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2:16" x14ac:dyDescent="0.3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2:16" x14ac:dyDescent="0.3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2:16" x14ac:dyDescent="0.3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2:16" x14ac:dyDescent="0.3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2:16" x14ac:dyDescent="0.3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2:16" x14ac:dyDescent="0.3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2:16" x14ac:dyDescent="0.3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2:16" x14ac:dyDescent="0.3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2:16" x14ac:dyDescent="0.3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2:16" x14ac:dyDescent="0.3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2:16" x14ac:dyDescent="0.3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2:16" x14ac:dyDescent="0.3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2:16" x14ac:dyDescent="0.3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2:16" x14ac:dyDescent="0.3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2:16" x14ac:dyDescent="0.3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2:16" x14ac:dyDescent="0.3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2:16" x14ac:dyDescent="0.3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2:16" x14ac:dyDescent="0.3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2:16" x14ac:dyDescent="0.3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2:16" x14ac:dyDescent="0.3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2:16" x14ac:dyDescent="0.3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2:16" x14ac:dyDescent="0.3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2:16" x14ac:dyDescent="0.3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2:16" x14ac:dyDescent="0.3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2:16" x14ac:dyDescent="0.3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2:16" x14ac:dyDescent="0.3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2:16" x14ac:dyDescent="0.3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2:16" x14ac:dyDescent="0.3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2:16" x14ac:dyDescent="0.3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2:16" x14ac:dyDescent="0.3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2:16" x14ac:dyDescent="0.3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2:16" x14ac:dyDescent="0.3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2:16" x14ac:dyDescent="0.3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2:16" x14ac:dyDescent="0.3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2:16" x14ac:dyDescent="0.3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2:16" x14ac:dyDescent="0.3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2:16" x14ac:dyDescent="0.3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2:16" x14ac:dyDescent="0.3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2:16" x14ac:dyDescent="0.3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2:16" x14ac:dyDescent="0.3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2:16" x14ac:dyDescent="0.3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2:16" x14ac:dyDescent="0.3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2:16" x14ac:dyDescent="0.3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2:16" x14ac:dyDescent="0.3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2:16" x14ac:dyDescent="0.3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2:16" x14ac:dyDescent="0.3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2:16" x14ac:dyDescent="0.3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2:16" x14ac:dyDescent="0.3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2:16" x14ac:dyDescent="0.3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2:16" x14ac:dyDescent="0.3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2:16" x14ac:dyDescent="0.3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2:16" x14ac:dyDescent="0.3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2:16" x14ac:dyDescent="0.3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2:16" x14ac:dyDescent="0.3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2:16" x14ac:dyDescent="0.3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2:16" x14ac:dyDescent="0.3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2:16" x14ac:dyDescent="0.3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2:16" x14ac:dyDescent="0.3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2:16" x14ac:dyDescent="0.3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2:16" x14ac:dyDescent="0.3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2:16" x14ac:dyDescent="0.3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2:16" x14ac:dyDescent="0.3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2:16" x14ac:dyDescent="0.3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2:16" x14ac:dyDescent="0.3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2:16" x14ac:dyDescent="0.3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2:16" x14ac:dyDescent="0.3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2:16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2:16" x14ac:dyDescent="0.3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2:16" x14ac:dyDescent="0.3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2:16" x14ac:dyDescent="0.3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2:16" x14ac:dyDescent="0.3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2:16" x14ac:dyDescent="0.3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2:16" x14ac:dyDescent="0.3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2:16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2:16" x14ac:dyDescent="0.3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2:16" x14ac:dyDescent="0.3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2:16" x14ac:dyDescent="0.3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2:16" x14ac:dyDescent="0.3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2:16" x14ac:dyDescent="0.3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2:16" x14ac:dyDescent="0.3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2:16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2:16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2:16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2:16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2:16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2:16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2:16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2:16" x14ac:dyDescent="0.3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2:16" x14ac:dyDescent="0.3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2:16" x14ac:dyDescent="0.3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x14ac:dyDescent="0.3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x14ac:dyDescent="0.3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x14ac:dyDescent="0.3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2:16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2:16" x14ac:dyDescent="0.3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2:16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2:16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2:16" x14ac:dyDescent="0.3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2:16" x14ac:dyDescent="0.3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2:16" x14ac:dyDescent="0.3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2:16" x14ac:dyDescent="0.3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2:16" x14ac:dyDescent="0.3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2:16" x14ac:dyDescent="0.3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2:16" x14ac:dyDescent="0.3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2:16" x14ac:dyDescent="0.3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2:16" x14ac:dyDescent="0.3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2:16" x14ac:dyDescent="0.3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2:16" x14ac:dyDescent="0.3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2:16" x14ac:dyDescent="0.3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2:16" x14ac:dyDescent="0.3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2:16" x14ac:dyDescent="0.3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2:16" x14ac:dyDescent="0.3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2:16" x14ac:dyDescent="0.3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2:16" x14ac:dyDescent="0.3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2:16" x14ac:dyDescent="0.3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2:16" x14ac:dyDescent="0.3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2:16" x14ac:dyDescent="0.3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2:16" x14ac:dyDescent="0.3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2:16" x14ac:dyDescent="0.3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2:16" x14ac:dyDescent="0.3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2:16" x14ac:dyDescent="0.3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2:16" x14ac:dyDescent="0.3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2:16" x14ac:dyDescent="0.3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2:16" x14ac:dyDescent="0.3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2:16" x14ac:dyDescent="0.3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2:16" x14ac:dyDescent="0.3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2:16" x14ac:dyDescent="0.3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2:16" x14ac:dyDescent="0.3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2:16" x14ac:dyDescent="0.3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2:16" x14ac:dyDescent="0.3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2:16" x14ac:dyDescent="0.3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2:16" x14ac:dyDescent="0.3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2:16" x14ac:dyDescent="0.3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2:16" x14ac:dyDescent="0.3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2:16" x14ac:dyDescent="0.3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2:16" x14ac:dyDescent="0.3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2:16" x14ac:dyDescent="0.3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2:16" x14ac:dyDescent="0.3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2:16" x14ac:dyDescent="0.3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2:16" x14ac:dyDescent="0.3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2:16" x14ac:dyDescent="0.3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2:16" x14ac:dyDescent="0.3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2:16" x14ac:dyDescent="0.3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2:16" x14ac:dyDescent="0.3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2:16" x14ac:dyDescent="0.3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2:16" x14ac:dyDescent="0.3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2:16" x14ac:dyDescent="0.3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2:16" x14ac:dyDescent="0.3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2:16" x14ac:dyDescent="0.3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2:16" x14ac:dyDescent="0.3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2:16" x14ac:dyDescent="0.3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2:16" x14ac:dyDescent="0.3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2:16" x14ac:dyDescent="0.3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2:16" x14ac:dyDescent="0.3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2:16" x14ac:dyDescent="0.3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2:16" x14ac:dyDescent="0.3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2:16" x14ac:dyDescent="0.3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2:16" x14ac:dyDescent="0.3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2:16" x14ac:dyDescent="0.3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2:16" x14ac:dyDescent="0.3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2:16" x14ac:dyDescent="0.3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2:16" x14ac:dyDescent="0.3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2:16" x14ac:dyDescent="0.3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2:16" x14ac:dyDescent="0.3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2:16" x14ac:dyDescent="0.3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2:16" x14ac:dyDescent="0.3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2:16" x14ac:dyDescent="0.3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2:16" x14ac:dyDescent="0.3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2:16" x14ac:dyDescent="0.3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2:16" x14ac:dyDescent="0.3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2:16" x14ac:dyDescent="0.3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2:16" x14ac:dyDescent="0.3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2:16" x14ac:dyDescent="0.3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2:16" x14ac:dyDescent="0.3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2:16" x14ac:dyDescent="0.3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2:16" x14ac:dyDescent="0.3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2:16" x14ac:dyDescent="0.3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2:16" x14ac:dyDescent="0.3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2:16" x14ac:dyDescent="0.3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2:16" x14ac:dyDescent="0.3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2:16" x14ac:dyDescent="0.3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2:16" x14ac:dyDescent="0.3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2:16" x14ac:dyDescent="0.3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2:16" x14ac:dyDescent="0.3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2:16" x14ac:dyDescent="0.3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2:16" x14ac:dyDescent="0.3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2:16" x14ac:dyDescent="0.3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2:16" x14ac:dyDescent="0.3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2:16" x14ac:dyDescent="0.3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2:16" x14ac:dyDescent="0.3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2:16" x14ac:dyDescent="0.3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2:16" x14ac:dyDescent="0.3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2:16" x14ac:dyDescent="0.3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2:16" x14ac:dyDescent="0.3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2:16" x14ac:dyDescent="0.3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2:16" x14ac:dyDescent="0.3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2:16" x14ac:dyDescent="0.3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2:16" x14ac:dyDescent="0.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2:16" x14ac:dyDescent="0.3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2:16" x14ac:dyDescent="0.3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2:16" x14ac:dyDescent="0.3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2:16" x14ac:dyDescent="0.3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2:16" x14ac:dyDescent="0.3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2:16" x14ac:dyDescent="0.3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2:16" x14ac:dyDescent="0.3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2:16" x14ac:dyDescent="0.3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2:16" x14ac:dyDescent="0.3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2:16" x14ac:dyDescent="0.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2:16" x14ac:dyDescent="0.3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2:16" x14ac:dyDescent="0.3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2:16" x14ac:dyDescent="0.3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2:16" x14ac:dyDescent="0.3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2:16" x14ac:dyDescent="0.3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2:16" x14ac:dyDescent="0.3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2:16" x14ac:dyDescent="0.3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2:16" x14ac:dyDescent="0.3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2:16" x14ac:dyDescent="0.3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2:16" x14ac:dyDescent="0.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2:16" x14ac:dyDescent="0.3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2:16" x14ac:dyDescent="0.3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2:16" x14ac:dyDescent="0.3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2:16" x14ac:dyDescent="0.3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2:16" x14ac:dyDescent="0.3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2:16" x14ac:dyDescent="0.3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2:16" x14ac:dyDescent="0.3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2:16" x14ac:dyDescent="0.3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2:16" x14ac:dyDescent="0.3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2:16" x14ac:dyDescent="0.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2:16" x14ac:dyDescent="0.3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2:16" x14ac:dyDescent="0.3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2:16" x14ac:dyDescent="0.3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2:16" x14ac:dyDescent="0.3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2:16" x14ac:dyDescent="0.3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2:16" x14ac:dyDescent="0.3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2:16" x14ac:dyDescent="0.3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2:16" x14ac:dyDescent="0.3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2:16" x14ac:dyDescent="0.3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2:16" x14ac:dyDescent="0.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2:16" x14ac:dyDescent="0.3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2:16" x14ac:dyDescent="0.3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2:16" x14ac:dyDescent="0.3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2:16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2:16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2:16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2:16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2:16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2:16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2:16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2:16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2:16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2:16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2:16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2:16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2:16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2:16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2:16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2:16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2:16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2:16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2:16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2:16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2:16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2:16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2:16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2:16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2:16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2:16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2:16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2:16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2:16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2:16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2:16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2:16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2:16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2:16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2:16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2:16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2:16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2:16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2:16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2:16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2:16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2:16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2:16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2:16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2:16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2:16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2:16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2:16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2:16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2:16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2:16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2:16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2:16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2:16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2:16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2:16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2:16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2:16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2:16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2:16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2:16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2:16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2:16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2:16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2:16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2:16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2:16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2:16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2:16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2:16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2:16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2:16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2:16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2:16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2:16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2:16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2:16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2:16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2:16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2:16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2:16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2:16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2:16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2:16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2:16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2:16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2:16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2:16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2:16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2:16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2:16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2:16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2:16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2:16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2:16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2:16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2:16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2:16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2:16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2:16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2:16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2:16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2:16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2:16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2:16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2:16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2:16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2:16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2:16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2:16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2:16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2:16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2:16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2:16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2:16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2:16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2:16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2:16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2:16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2:16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2:16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2:16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2:16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2:16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2:16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2:16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2:16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2:16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2:16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2:16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2:16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2:16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2:16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2:16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2:16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2:16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2:16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2:16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2:16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2:16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2:16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2:16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2:16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2:16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2:16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2:16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2:16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2:16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2:16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2:16" x14ac:dyDescent="0.3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2:16" x14ac:dyDescent="0.3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2:16" x14ac:dyDescent="0.3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2:16" x14ac:dyDescent="0.3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2:16" x14ac:dyDescent="0.3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2:16" x14ac:dyDescent="0.3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2:16" x14ac:dyDescent="0.3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2:16" x14ac:dyDescent="0.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2:16" x14ac:dyDescent="0.3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2:16" x14ac:dyDescent="0.3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2:16" x14ac:dyDescent="0.3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2:16" x14ac:dyDescent="0.3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2:16" x14ac:dyDescent="0.3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2:16" x14ac:dyDescent="0.3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2:16" x14ac:dyDescent="0.3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2:16" x14ac:dyDescent="0.3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2:16" x14ac:dyDescent="0.3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2:16" x14ac:dyDescent="0.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2:16" x14ac:dyDescent="0.3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2:16" x14ac:dyDescent="0.3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2:16" x14ac:dyDescent="0.3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2:16" x14ac:dyDescent="0.3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2:16" x14ac:dyDescent="0.3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2:16" x14ac:dyDescent="0.3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2:16" x14ac:dyDescent="0.3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2:16" x14ac:dyDescent="0.3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2:16" x14ac:dyDescent="0.3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2:16" x14ac:dyDescent="0.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2:16" x14ac:dyDescent="0.3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2:16" x14ac:dyDescent="0.3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2:16" x14ac:dyDescent="0.3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2:16" x14ac:dyDescent="0.3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2:16" x14ac:dyDescent="0.3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2:16" x14ac:dyDescent="0.3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2:16" x14ac:dyDescent="0.3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2:16" x14ac:dyDescent="0.3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2:16" x14ac:dyDescent="0.3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536"/>
  <sheetViews>
    <sheetView topLeftCell="P44" zoomScaleNormal="100" workbookViewId="0">
      <selection activeCell="P52" sqref="P52"/>
    </sheetView>
  </sheetViews>
  <sheetFormatPr defaultColWidth="8.88671875" defaultRowHeight="14.4" x14ac:dyDescent="0.3"/>
  <cols>
    <col min="1" max="1" width="2.6640625" style="13" customWidth="1"/>
    <col min="2" max="2" width="50" style="1" customWidth="1"/>
    <col min="3" max="20" width="10.6640625" style="1" customWidth="1"/>
    <col min="21" max="16384" width="8.88671875" style="13"/>
  </cols>
  <sheetData>
    <row r="1" spans="2:20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2:20" ht="22.2" customHeight="1" thickTop="1" thickBot="1" x14ac:dyDescent="0.35">
      <c r="B2" s="64" t="s">
        <v>153</v>
      </c>
      <c r="C2" s="65"/>
      <c r="D2" s="65"/>
      <c r="E2" s="65"/>
      <c r="F2" s="65"/>
      <c r="G2" s="65"/>
      <c r="H2" s="65"/>
      <c r="I2" s="65"/>
      <c r="J2" s="65"/>
      <c r="K2" s="65"/>
      <c r="L2" s="96"/>
      <c r="M2" s="103"/>
      <c r="N2" s="103"/>
      <c r="O2" s="103"/>
      <c r="P2" s="103"/>
      <c r="Q2" s="103"/>
      <c r="R2" s="103"/>
      <c r="S2" s="103"/>
      <c r="T2" s="104"/>
    </row>
    <row r="3" spans="2:20" ht="22.2" customHeight="1" thickTop="1" thickBot="1" x14ac:dyDescent="0.35">
      <c r="B3" s="67" t="s">
        <v>136</v>
      </c>
      <c r="C3" s="74" t="s">
        <v>76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2.2" customHeight="1" thickTop="1" thickBot="1" x14ac:dyDescent="0.35">
      <c r="B4" s="68"/>
      <c r="C4" s="74" t="s">
        <v>77</v>
      </c>
      <c r="D4" s="75"/>
      <c r="E4" s="74" t="s">
        <v>78</v>
      </c>
      <c r="F4" s="75"/>
      <c r="G4" s="74" t="s">
        <v>79</v>
      </c>
      <c r="H4" s="75"/>
      <c r="I4" s="74" t="s">
        <v>80</v>
      </c>
      <c r="J4" s="75"/>
      <c r="K4" s="74" t="s">
        <v>81</v>
      </c>
      <c r="L4" s="75"/>
      <c r="M4" s="74" t="s">
        <v>82</v>
      </c>
      <c r="N4" s="75"/>
      <c r="O4" s="74" t="s">
        <v>83</v>
      </c>
      <c r="P4" s="75"/>
      <c r="Q4" s="74" t="s">
        <v>84</v>
      </c>
      <c r="R4" s="75"/>
      <c r="S4" s="101" t="s">
        <v>58</v>
      </c>
      <c r="T4" s="102"/>
    </row>
    <row r="5" spans="2:20" ht="22.2" customHeight="1" thickTop="1" thickBot="1" x14ac:dyDescent="0.35">
      <c r="B5" s="69"/>
      <c r="C5" s="40" t="s">
        <v>11</v>
      </c>
      <c r="D5" s="41" t="s">
        <v>12</v>
      </c>
      <c r="E5" s="40" t="s">
        <v>11</v>
      </c>
      <c r="F5" s="41" t="s">
        <v>12</v>
      </c>
      <c r="G5" s="40" t="s">
        <v>11</v>
      </c>
      <c r="H5" s="41" t="s">
        <v>12</v>
      </c>
      <c r="I5" s="40" t="s">
        <v>11</v>
      </c>
      <c r="J5" s="41" t="s">
        <v>12</v>
      </c>
      <c r="K5" s="40" t="s">
        <v>11</v>
      </c>
      <c r="L5" s="41" t="s">
        <v>12</v>
      </c>
      <c r="M5" s="40" t="s">
        <v>11</v>
      </c>
      <c r="N5" s="41" t="s">
        <v>12</v>
      </c>
      <c r="O5" s="40" t="s">
        <v>11</v>
      </c>
      <c r="P5" s="41" t="s">
        <v>12</v>
      </c>
      <c r="Q5" s="40" t="s">
        <v>11</v>
      </c>
      <c r="R5" s="41" t="s">
        <v>12</v>
      </c>
      <c r="S5" s="40" t="s">
        <v>11</v>
      </c>
      <c r="T5" s="41" t="s">
        <v>12</v>
      </c>
    </row>
    <row r="6" spans="2:20" ht="22.2" customHeight="1" thickTop="1" x14ac:dyDescent="0.25">
      <c r="B6" s="16" t="s">
        <v>13</v>
      </c>
      <c r="C6" s="17">
        <v>787</v>
      </c>
      <c r="D6" s="18">
        <v>5.5681335786047829E-2</v>
      </c>
      <c r="E6" s="17">
        <v>479</v>
      </c>
      <c r="F6" s="18">
        <v>0.10785859040756586</v>
      </c>
      <c r="G6" s="17">
        <v>374</v>
      </c>
      <c r="H6" s="18">
        <v>8.5096700796359503E-2</v>
      </c>
      <c r="I6" s="17">
        <v>361</v>
      </c>
      <c r="J6" s="18">
        <v>7.6580398812049214E-2</v>
      </c>
      <c r="K6" s="17">
        <v>205</v>
      </c>
      <c r="L6" s="18">
        <v>7.1728481455563334E-2</v>
      </c>
      <c r="M6" s="17">
        <v>221</v>
      </c>
      <c r="N6" s="18">
        <v>6.1731843575418992E-2</v>
      </c>
      <c r="O6" s="17">
        <v>85</v>
      </c>
      <c r="P6" s="18">
        <v>6.5738592420726993E-2</v>
      </c>
      <c r="Q6" s="17">
        <v>66</v>
      </c>
      <c r="R6" s="18">
        <v>5.28E-2</v>
      </c>
      <c r="S6" s="17">
        <v>2578</v>
      </c>
      <c r="T6" s="18">
        <v>7.031228692213283E-2</v>
      </c>
    </row>
    <row r="7" spans="2:20" ht="22.2" customHeight="1" x14ac:dyDescent="0.25">
      <c r="B7" s="16" t="s">
        <v>14</v>
      </c>
      <c r="C7" s="17">
        <v>295</v>
      </c>
      <c r="D7" s="18">
        <v>2.0871656997311448E-2</v>
      </c>
      <c r="E7" s="17">
        <v>119</v>
      </c>
      <c r="F7" s="18">
        <v>2.6795766719207387E-2</v>
      </c>
      <c r="G7" s="17">
        <v>75</v>
      </c>
      <c r="H7" s="18">
        <v>1.7064846416382253E-2</v>
      </c>
      <c r="I7" s="17">
        <v>78</v>
      </c>
      <c r="J7" s="18">
        <v>1.6546457361052185E-2</v>
      </c>
      <c r="K7" s="17">
        <v>52</v>
      </c>
      <c r="L7" s="18">
        <v>1.8194541637508749E-2</v>
      </c>
      <c r="M7" s="17">
        <v>84</v>
      </c>
      <c r="N7" s="18">
        <v>2.3463687150837988E-2</v>
      </c>
      <c r="O7" s="17">
        <v>23</v>
      </c>
      <c r="P7" s="18">
        <v>1.7788089713843776E-2</v>
      </c>
      <c r="Q7" s="17">
        <v>18</v>
      </c>
      <c r="R7" s="18">
        <v>1.44E-2</v>
      </c>
      <c r="S7" s="17">
        <v>744</v>
      </c>
      <c r="T7" s="18">
        <v>2.029183144688395E-2</v>
      </c>
    </row>
    <row r="8" spans="2:20" ht="22.2" customHeight="1" x14ac:dyDescent="0.25">
      <c r="B8" s="16" t="s">
        <v>15</v>
      </c>
      <c r="C8" s="17">
        <v>459</v>
      </c>
      <c r="D8" s="18">
        <v>3.2474883260223575E-2</v>
      </c>
      <c r="E8" s="17">
        <v>164</v>
      </c>
      <c r="F8" s="18">
        <v>3.6928619680252198E-2</v>
      </c>
      <c r="G8" s="17">
        <v>131</v>
      </c>
      <c r="H8" s="18">
        <v>2.9806598407281001E-2</v>
      </c>
      <c r="I8" s="17">
        <v>161</v>
      </c>
      <c r="J8" s="18">
        <v>3.4153585065761563E-2</v>
      </c>
      <c r="K8" s="17">
        <v>105</v>
      </c>
      <c r="L8" s="18">
        <v>3.6738978306508047E-2</v>
      </c>
      <c r="M8" s="17">
        <v>110</v>
      </c>
      <c r="N8" s="18">
        <v>3.0726256983240222E-2</v>
      </c>
      <c r="O8" s="17">
        <v>31</v>
      </c>
      <c r="P8" s="18">
        <v>2.3975251353441609E-2</v>
      </c>
      <c r="Q8" s="17">
        <v>35</v>
      </c>
      <c r="R8" s="18">
        <v>2.8000000000000001E-2</v>
      </c>
      <c r="S8" s="17">
        <v>1196</v>
      </c>
      <c r="T8" s="18">
        <v>3.261966453020592E-2</v>
      </c>
    </row>
    <row r="9" spans="2:20" ht="22.2" customHeight="1" x14ac:dyDescent="0.25">
      <c r="B9" s="16" t="s">
        <v>16</v>
      </c>
      <c r="C9" s="17">
        <v>737</v>
      </c>
      <c r="D9" s="18">
        <v>5.2143766803452667E-2</v>
      </c>
      <c r="E9" s="17">
        <v>345</v>
      </c>
      <c r="F9" s="18">
        <v>7.7685206034676879E-2</v>
      </c>
      <c r="G9" s="17">
        <v>381</v>
      </c>
      <c r="H9" s="18">
        <v>8.6689419795221836E-2</v>
      </c>
      <c r="I9" s="17">
        <v>395</v>
      </c>
      <c r="J9" s="18">
        <v>8.3792957148918115E-2</v>
      </c>
      <c r="K9" s="17">
        <v>232</v>
      </c>
      <c r="L9" s="18">
        <v>8.1175647305808257E-2</v>
      </c>
      <c r="M9" s="17">
        <v>264</v>
      </c>
      <c r="N9" s="18">
        <v>7.3743016759776542E-2</v>
      </c>
      <c r="O9" s="17">
        <v>118</v>
      </c>
      <c r="P9" s="18">
        <v>9.126063418406806E-2</v>
      </c>
      <c r="Q9" s="17">
        <v>116</v>
      </c>
      <c r="R9" s="18">
        <v>9.2799999999999994E-2</v>
      </c>
      <c r="S9" s="17">
        <v>2588</v>
      </c>
      <c r="T9" s="18">
        <v>7.0585026592117822E-2</v>
      </c>
    </row>
    <row r="10" spans="2:20" ht="22.2" customHeight="1" x14ac:dyDescent="0.25">
      <c r="B10" s="16" t="s">
        <v>17</v>
      </c>
      <c r="C10" s="17">
        <v>571</v>
      </c>
      <c r="D10" s="18">
        <v>4.0399037781236734E-2</v>
      </c>
      <c r="E10" s="17">
        <v>226</v>
      </c>
      <c r="F10" s="18">
        <v>5.0889439315469485E-2</v>
      </c>
      <c r="G10" s="17">
        <v>223</v>
      </c>
      <c r="H10" s="18">
        <v>5.0739476678043231E-2</v>
      </c>
      <c r="I10" s="17">
        <v>241</v>
      </c>
      <c r="J10" s="18">
        <v>5.1124310564276625E-2</v>
      </c>
      <c r="K10" s="17">
        <v>150</v>
      </c>
      <c r="L10" s="18">
        <v>5.2484254723582924E-2</v>
      </c>
      <c r="M10" s="17">
        <v>202</v>
      </c>
      <c r="N10" s="18">
        <v>5.6424581005586595E-2</v>
      </c>
      <c r="O10" s="17">
        <v>67</v>
      </c>
      <c r="P10" s="18">
        <v>5.1817478731631866E-2</v>
      </c>
      <c r="Q10" s="17">
        <v>65</v>
      </c>
      <c r="R10" s="18">
        <v>5.1999999999999998E-2</v>
      </c>
      <c r="S10" s="17">
        <v>1745</v>
      </c>
      <c r="T10" s="18">
        <v>4.7593072412382378E-2</v>
      </c>
    </row>
    <row r="11" spans="2:20" ht="22.2" customHeight="1" x14ac:dyDescent="0.25">
      <c r="B11" s="16" t="s">
        <v>18</v>
      </c>
      <c r="C11" s="17">
        <v>496</v>
      </c>
      <c r="D11" s="18">
        <v>3.5092684307343996E-2</v>
      </c>
      <c r="E11" s="17">
        <v>145</v>
      </c>
      <c r="F11" s="18">
        <v>3.2650303985588831E-2</v>
      </c>
      <c r="G11" s="17">
        <v>146</v>
      </c>
      <c r="H11" s="18">
        <v>3.321956769055745E-2</v>
      </c>
      <c r="I11" s="17">
        <v>154</v>
      </c>
      <c r="J11" s="18">
        <v>3.2668646584641491E-2</v>
      </c>
      <c r="K11" s="17">
        <v>89</v>
      </c>
      <c r="L11" s="18">
        <v>3.1140657802659202E-2</v>
      </c>
      <c r="M11" s="17">
        <v>129</v>
      </c>
      <c r="N11" s="18">
        <v>3.6033519553072622E-2</v>
      </c>
      <c r="O11" s="17">
        <v>33</v>
      </c>
      <c r="P11" s="18">
        <v>2.5522041763341066E-2</v>
      </c>
      <c r="Q11" s="17">
        <v>31</v>
      </c>
      <c r="R11" s="18">
        <v>2.4799999999999999E-2</v>
      </c>
      <c r="S11" s="17">
        <v>1223</v>
      </c>
      <c r="T11" s="18">
        <v>3.3356061639165414E-2</v>
      </c>
    </row>
    <row r="12" spans="2:20" ht="22.2" customHeight="1" x14ac:dyDescent="0.25">
      <c r="B12" s="16" t="s">
        <v>19</v>
      </c>
      <c r="C12" s="17">
        <v>354</v>
      </c>
      <c r="D12" s="18">
        <v>2.5045988396773737E-2</v>
      </c>
      <c r="E12" s="17">
        <v>129</v>
      </c>
      <c r="F12" s="18">
        <v>2.9047511821661789E-2</v>
      </c>
      <c r="G12" s="17">
        <v>167</v>
      </c>
      <c r="H12" s="18">
        <v>3.7997724687144484E-2</v>
      </c>
      <c r="I12" s="17">
        <v>175</v>
      </c>
      <c r="J12" s="18">
        <v>3.7123462028001694E-2</v>
      </c>
      <c r="K12" s="17">
        <v>106</v>
      </c>
      <c r="L12" s="18">
        <v>3.7088873337998603E-2</v>
      </c>
      <c r="M12" s="17">
        <v>99</v>
      </c>
      <c r="N12" s="18">
        <v>2.76536312849162E-2</v>
      </c>
      <c r="O12" s="17">
        <v>34</v>
      </c>
      <c r="P12" s="18">
        <v>2.6295436968290797E-2</v>
      </c>
      <c r="Q12" s="17">
        <v>51</v>
      </c>
      <c r="R12" s="18">
        <v>4.0800000000000003E-2</v>
      </c>
      <c r="S12" s="17">
        <v>1115</v>
      </c>
      <c r="T12" s="18">
        <v>3.0410473203327425E-2</v>
      </c>
    </row>
    <row r="13" spans="2:20" ht="22.2" customHeight="1" x14ac:dyDescent="0.25">
      <c r="B13" s="16" t="s">
        <v>20</v>
      </c>
      <c r="C13" s="17">
        <v>432</v>
      </c>
      <c r="D13" s="18">
        <v>3.0564596009622188E-2</v>
      </c>
      <c r="E13" s="17">
        <v>129</v>
      </c>
      <c r="F13" s="18">
        <v>2.9047511821661789E-2</v>
      </c>
      <c r="G13" s="17">
        <v>99</v>
      </c>
      <c r="H13" s="18">
        <v>2.2525597269624574E-2</v>
      </c>
      <c r="I13" s="17">
        <v>109</v>
      </c>
      <c r="J13" s="18">
        <v>2.3122613491726771E-2</v>
      </c>
      <c r="K13" s="17">
        <v>52</v>
      </c>
      <c r="L13" s="18">
        <v>1.8194541637508749E-2</v>
      </c>
      <c r="M13" s="17">
        <v>78</v>
      </c>
      <c r="N13" s="18">
        <v>2.1787709497206705E-2</v>
      </c>
      <c r="O13" s="17">
        <v>25</v>
      </c>
      <c r="P13" s="18">
        <v>1.9334880123743233E-2</v>
      </c>
      <c r="Q13" s="17">
        <v>15</v>
      </c>
      <c r="R13" s="18">
        <v>1.2E-2</v>
      </c>
      <c r="S13" s="17">
        <v>939</v>
      </c>
      <c r="T13" s="18">
        <v>2.5610255011591435E-2</v>
      </c>
    </row>
    <row r="14" spans="2:20" ht="22.2" customHeight="1" x14ac:dyDescent="0.25">
      <c r="B14" s="16" t="s">
        <v>21</v>
      </c>
      <c r="C14" s="17">
        <v>64</v>
      </c>
      <c r="D14" s="18">
        <v>4.528088297721806E-3</v>
      </c>
      <c r="E14" s="17">
        <v>18</v>
      </c>
      <c r="F14" s="18">
        <v>4.0531411844179242E-3</v>
      </c>
      <c r="G14" s="17">
        <v>12</v>
      </c>
      <c r="H14" s="18">
        <v>2.7303754266211604E-3</v>
      </c>
      <c r="I14" s="17">
        <v>16</v>
      </c>
      <c r="J14" s="18">
        <v>3.3941450997030122E-3</v>
      </c>
      <c r="K14" s="17">
        <v>8</v>
      </c>
      <c r="L14" s="18">
        <v>2.7991602519244225E-3</v>
      </c>
      <c r="M14" s="17">
        <v>11</v>
      </c>
      <c r="N14" s="18">
        <v>3.0726256983240221E-3</v>
      </c>
      <c r="O14" s="17">
        <v>3</v>
      </c>
      <c r="P14" s="18">
        <v>2.3201856148491878E-3</v>
      </c>
      <c r="Q14" s="17">
        <v>6</v>
      </c>
      <c r="R14" s="18">
        <v>4.7999999999999996E-3</v>
      </c>
      <c r="S14" s="17">
        <v>138</v>
      </c>
      <c r="T14" s="18">
        <v>3.7638074457929907E-3</v>
      </c>
    </row>
    <row r="15" spans="2:20" ht="22.2" customHeight="1" x14ac:dyDescent="0.25">
      <c r="B15" s="16" t="s">
        <v>22</v>
      </c>
      <c r="C15" s="17">
        <v>135</v>
      </c>
      <c r="D15" s="18">
        <v>9.5514362530069331E-3</v>
      </c>
      <c r="E15" s="17">
        <v>36</v>
      </c>
      <c r="F15" s="18">
        <v>8.1062823688358484E-3</v>
      </c>
      <c r="G15" s="17">
        <v>27</v>
      </c>
      <c r="H15" s="18">
        <v>6.1433447098976105E-3</v>
      </c>
      <c r="I15" s="17">
        <v>15</v>
      </c>
      <c r="J15" s="18">
        <v>3.182011030971574E-3</v>
      </c>
      <c r="K15" s="17">
        <v>15</v>
      </c>
      <c r="L15" s="18">
        <v>5.2484254723582924E-3</v>
      </c>
      <c r="M15" s="17">
        <v>28</v>
      </c>
      <c r="N15" s="18">
        <v>7.82122905027933E-3</v>
      </c>
      <c r="O15" s="17">
        <v>5</v>
      </c>
      <c r="P15" s="18">
        <v>3.8669760247486465E-3</v>
      </c>
      <c r="Q15" s="17">
        <v>2</v>
      </c>
      <c r="R15" s="18">
        <v>1.6000000000000001E-3</v>
      </c>
      <c r="S15" s="17">
        <v>263</v>
      </c>
      <c r="T15" s="18">
        <v>7.1730533206054818E-3</v>
      </c>
    </row>
    <row r="16" spans="2:20" ht="22.2" customHeight="1" x14ac:dyDescent="0.25">
      <c r="B16" s="16" t="s">
        <v>23</v>
      </c>
      <c r="C16" s="17">
        <v>298</v>
      </c>
      <c r="D16" s="18">
        <v>2.1083911136267158E-2</v>
      </c>
      <c r="E16" s="17">
        <v>100</v>
      </c>
      <c r="F16" s="18">
        <v>2.251745102454402E-2</v>
      </c>
      <c r="G16" s="17">
        <v>91</v>
      </c>
      <c r="H16" s="18">
        <v>2.0705346985210465E-2</v>
      </c>
      <c r="I16" s="17">
        <v>71</v>
      </c>
      <c r="J16" s="18">
        <v>1.5061518879932118E-2</v>
      </c>
      <c r="K16" s="17">
        <v>46</v>
      </c>
      <c r="L16" s="18">
        <v>1.609517144856543E-2</v>
      </c>
      <c r="M16" s="17">
        <v>52</v>
      </c>
      <c r="N16" s="18">
        <v>1.452513966480447E-2</v>
      </c>
      <c r="O16" s="17">
        <v>13</v>
      </c>
      <c r="P16" s="18">
        <v>1.0054137664346482E-2</v>
      </c>
      <c r="Q16" s="17">
        <v>12</v>
      </c>
      <c r="R16" s="18">
        <v>9.5999999999999992E-3</v>
      </c>
      <c r="S16" s="17">
        <v>683</v>
      </c>
      <c r="T16" s="18">
        <v>1.8628119459975452E-2</v>
      </c>
    </row>
    <row r="17" spans="2:20" ht="22.2" customHeight="1" x14ac:dyDescent="0.25">
      <c r="B17" s="16" t="s">
        <v>24</v>
      </c>
      <c r="C17" s="17">
        <v>269</v>
      </c>
      <c r="D17" s="18">
        <v>1.9032121126361965E-2</v>
      </c>
      <c r="E17" s="17">
        <v>78</v>
      </c>
      <c r="F17" s="18">
        <v>1.7563611799144337E-2</v>
      </c>
      <c r="G17" s="17">
        <v>57</v>
      </c>
      <c r="H17" s="18">
        <v>1.2969283276450512E-2</v>
      </c>
      <c r="I17" s="17">
        <v>59</v>
      </c>
      <c r="J17" s="18">
        <v>1.2515910055154858E-2</v>
      </c>
      <c r="K17" s="17">
        <v>34</v>
      </c>
      <c r="L17" s="18">
        <v>1.1896431070678797E-2</v>
      </c>
      <c r="M17" s="17">
        <v>48</v>
      </c>
      <c r="N17" s="18">
        <v>1.3407821229050279E-2</v>
      </c>
      <c r="O17" s="17">
        <v>14</v>
      </c>
      <c r="P17" s="18">
        <v>1.082753286929621E-2</v>
      </c>
      <c r="Q17" s="17">
        <v>18</v>
      </c>
      <c r="R17" s="18">
        <v>1.44E-2</v>
      </c>
      <c r="S17" s="17">
        <v>577</v>
      </c>
      <c r="T17" s="18">
        <v>1.5737078958134462E-2</v>
      </c>
    </row>
    <row r="18" spans="2:20" ht="22.2" customHeight="1" x14ac:dyDescent="0.25">
      <c r="B18" s="16" t="s">
        <v>25</v>
      </c>
      <c r="C18" s="17">
        <v>193</v>
      </c>
      <c r="D18" s="18">
        <v>1.365501627281732E-2</v>
      </c>
      <c r="E18" s="17">
        <v>46</v>
      </c>
      <c r="F18" s="18">
        <v>1.035802747129025E-2</v>
      </c>
      <c r="G18" s="17">
        <v>48</v>
      </c>
      <c r="H18" s="18">
        <v>1.0921501706484642E-2</v>
      </c>
      <c r="I18" s="17">
        <v>39</v>
      </c>
      <c r="J18" s="18">
        <v>8.2732286805260926E-3</v>
      </c>
      <c r="K18" s="17">
        <v>26</v>
      </c>
      <c r="L18" s="18">
        <v>9.0972708187543744E-3</v>
      </c>
      <c r="M18" s="17">
        <v>27</v>
      </c>
      <c r="N18" s="18">
        <v>7.541899441340782E-3</v>
      </c>
      <c r="O18" s="17">
        <v>11</v>
      </c>
      <c r="P18" s="18">
        <v>8.5073472544470227E-3</v>
      </c>
      <c r="Q18" s="17">
        <v>9</v>
      </c>
      <c r="R18" s="18">
        <v>7.1999999999999998E-3</v>
      </c>
      <c r="S18" s="17">
        <v>399</v>
      </c>
      <c r="T18" s="18">
        <v>1.0882312832401472E-2</v>
      </c>
    </row>
    <row r="19" spans="2:20" ht="22.2" customHeight="1" x14ac:dyDescent="0.25">
      <c r="B19" s="16" t="s">
        <v>26</v>
      </c>
      <c r="C19" s="17">
        <v>97</v>
      </c>
      <c r="D19" s="18">
        <v>6.8628838262346113E-3</v>
      </c>
      <c r="E19" s="17">
        <v>24</v>
      </c>
      <c r="F19" s="18">
        <v>5.4041882458905656E-3</v>
      </c>
      <c r="G19" s="17">
        <v>21</v>
      </c>
      <c r="H19" s="18">
        <v>4.7781569965870303E-3</v>
      </c>
      <c r="I19" s="17">
        <v>25</v>
      </c>
      <c r="J19" s="18">
        <v>5.3033517182859563E-3</v>
      </c>
      <c r="K19" s="17">
        <v>18</v>
      </c>
      <c r="L19" s="18">
        <v>6.298110566829951E-3</v>
      </c>
      <c r="M19" s="17">
        <v>12</v>
      </c>
      <c r="N19" s="18">
        <v>3.3519553072625698E-3</v>
      </c>
      <c r="O19" s="17">
        <v>3</v>
      </c>
      <c r="P19" s="18">
        <v>2.3201856148491878E-3</v>
      </c>
      <c r="Q19" s="17">
        <v>4</v>
      </c>
      <c r="R19" s="18">
        <v>3.2000000000000002E-3</v>
      </c>
      <c r="S19" s="17">
        <v>204</v>
      </c>
      <c r="T19" s="18">
        <v>5.5638892676939857E-3</v>
      </c>
    </row>
    <row r="20" spans="2:20" ht="22.2" customHeight="1" x14ac:dyDescent="0.25">
      <c r="B20" s="16" t="s">
        <v>27</v>
      </c>
      <c r="C20" s="17">
        <v>97</v>
      </c>
      <c r="D20" s="18">
        <v>6.8628838262346113E-3</v>
      </c>
      <c r="E20" s="17">
        <v>28</v>
      </c>
      <c r="F20" s="18">
        <v>6.3048862868723262E-3</v>
      </c>
      <c r="G20" s="17">
        <v>28</v>
      </c>
      <c r="H20" s="18">
        <v>6.3708759954493746E-3</v>
      </c>
      <c r="I20" s="17">
        <v>20</v>
      </c>
      <c r="J20" s="18">
        <v>4.2426813746287654E-3</v>
      </c>
      <c r="K20" s="17">
        <v>13</v>
      </c>
      <c r="L20" s="18">
        <v>4.5486354093771872E-3</v>
      </c>
      <c r="M20" s="17">
        <v>11</v>
      </c>
      <c r="N20" s="18">
        <v>3.0726256983240221E-3</v>
      </c>
      <c r="O20" s="17">
        <v>5</v>
      </c>
      <c r="P20" s="18">
        <v>3.8669760247486465E-3</v>
      </c>
      <c r="Q20" s="17">
        <v>5</v>
      </c>
      <c r="R20" s="18">
        <v>4.0000000000000001E-3</v>
      </c>
      <c r="S20" s="17">
        <v>207</v>
      </c>
      <c r="T20" s="18">
        <v>5.6457111686894863E-3</v>
      </c>
    </row>
    <row r="21" spans="2:20" ht="22.2" customHeight="1" x14ac:dyDescent="0.3">
      <c r="B21" s="16" t="s">
        <v>28</v>
      </c>
      <c r="C21" s="17">
        <v>353</v>
      </c>
      <c r="D21" s="18">
        <v>2.4975237017121833E-2</v>
      </c>
      <c r="E21" s="17">
        <v>141</v>
      </c>
      <c r="F21" s="18">
        <v>3.1749605944607073E-2</v>
      </c>
      <c r="G21" s="17">
        <v>134</v>
      </c>
      <c r="H21" s="18">
        <v>3.0489192263936291E-2</v>
      </c>
      <c r="I21" s="17">
        <v>125</v>
      </c>
      <c r="J21" s="18">
        <v>2.6516758591429785E-2</v>
      </c>
      <c r="K21" s="17">
        <v>72</v>
      </c>
      <c r="L21" s="18">
        <v>2.5192442267319804E-2</v>
      </c>
      <c r="M21" s="17">
        <v>96</v>
      </c>
      <c r="N21" s="18">
        <v>2.6815642458100558E-2</v>
      </c>
      <c r="O21" s="17">
        <v>39</v>
      </c>
      <c r="P21" s="18">
        <v>3.0162412993039442E-2</v>
      </c>
      <c r="Q21" s="17">
        <v>32</v>
      </c>
      <c r="R21" s="18">
        <v>2.5600000000000001E-2</v>
      </c>
      <c r="S21" s="17">
        <v>992</v>
      </c>
      <c r="T21" s="18">
        <v>2.7055775262511933E-2</v>
      </c>
    </row>
    <row r="22" spans="2:20" ht="22.2" customHeight="1" x14ac:dyDescent="0.3">
      <c r="B22" s="16" t="s">
        <v>29</v>
      </c>
      <c r="C22" s="17">
        <v>249</v>
      </c>
      <c r="D22" s="18">
        <v>1.7617093533323899E-2</v>
      </c>
      <c r="E22" s="17">
        <v>71</v>
      </c>
      <c r="F22" s="18">
        <v>1.5987390227426256E-2</v>
      </c>
      <c r="G22" s="17">
        <v>68</v>
      </c>
      <c r="H22" s="18">
        <v>1.547212741751991E-2</v>
      </c>
      <c r="I22" s="17">
        <v>86</v>
      </c>
      <c r="J22" s="18">
        <v>1.8243529910903691E-2</v>
      </c>
      <c r="K22" s="17">
        <v>40</v>
      </c>
      <c r="L22" s="18">
        <v>1.3995801259622114E-2</v>
      </c>
      <c r="M22" s="17">
        <v>54</v>
      </c>
      <c r="N22" s="18">
        <v>1.5083798882681564E-2</v>
      </c>
      <c r="O22" s="17">
        <v>16</v>
      </c>
      <c r="P22" s="18">
        <v>1.237432327919567E-2</v>
      </c>
      <c r="Q22" s="17">
        <v>12</v>
      </c>
      <c r="R22" s="18">
        <v>9.5999999999999992E-3</v>
      </c>
      <c r="S22" s="17">
        <v>596</v>
      </c>
      <c r="T22" s="18">
        <v>1.625528433110596E-2</v>
      </c>
    </row>
    <row r="23" spans="2:20" ht="22.2" customHeight="1" x14ac:dyDescent="0.3">
      <c r="B23" s="16" t="s">
        <v>30</v>
      </c>
      <c r="C23" s="17">
        <v>74</v>
      </c>
      <c r="D23" s="18">
        <v>5.235602094240838E-3</v>
      </c>
      <c r="E23" s="17">
        <v>34</v>
      </c>
      <c r="F23" s="18">
        <v>7.6559333483449676E-3</v>
      </c>
      <c r="G23" s="17">
        <v>28</v>
      </c>
      <c r="H23" s="18">
        <v>6.3708759954493746E-3</v>
      </c>
      <c r="I23" s="17">
        <v>27</v>
      </c>
      <c r="J23" s="18">
        <v>5.7276198557488335E-3</v>
      </c>
      <c r="K23" s="17">
        <v>20</v>
      </c>
      <c r="L23" s="18">
        <v>6.9979006298110571E-3</v>
      </c>
      <c r="M23" s="17">
        <v>23</v>
      </c>
      <c r="N23" s="18">
        <v>6.4245810055865923E-3</v>
      </c>
      <c r="O23" s="17">
        <v>10</v>
      </c>
      <c r="P23" s="18">
        <v>7.7339520494972931E-3</v>
      </c>
      <c r="Q23" s="17">
        <v>2</v>
      </c>
      <c r="R23" s="18">
        <v>1.6000000000000001E-3</v>
      </c>
      <c r="S23" s="17">
        <v>218</v>
      </c>
      <c r="T23" s="18">
        <v>5.9457248056729852E-3</v>
      </c>
    </row>
    <row r="24" spans="2:20" ht="22.2" customHeight="1" x14ac:dyDescent="0.3">
      <c r="B24" s="16" t="s">
        <v>31</v>
      </c>
      <c r="C24" s="17">
        <v>611</v>
      </c>
      <c r="D24" s="18">
        <v>4.3229092967312865E-2</v>
      </c>
      <c r="E24" s="17">
        <v>256</v>
      </c>
      <c r="F24" s="18">
        <v>5.7644674622832695E-2</v>
      </c>
      <c r="G24" s="17">
        <v>178</v>
      </c>
      <c r="H24" s="18">
        <v>4.050056882821388E-2</v>
      </c>
      <c r="I24" s="17">
        <v>136</v>
      </c>
      <c r="J24" s="18">
        <v>2.8850233347475603E-2</v>
      </c>
      <c r="K24" s="17">
        <v>88</v>
      </c>
      <c r="L24" s="18">
        <v>3.0790762771168649E-2</v>
      </c>
      <c r="M24" s="17">
        <v>113</v>
      </c>
      <c r="N24" s="18">
        <v>3.1564245810055867E-2</v>
      </c>
      <c r="O24" s="17">
        <v>44</v>
      </c>
      <c r="P24" s="18">
        <v>3.4029389017788091E-2</v>
      </c>
      <c r="Q24" s="17">
        <v>26</v>
      </c>
      <c r="R24" s="18">
        <v>2.0799999999999999E-2</v>
      </c>
      <c r="S24" s="17">
        <v>1452</v>
      </c>
      <c r="T24" s="18">
        <v>3.9601800081821903E-2</v>
      </c>
    </row>
    <row r="25" spans="2:20" ht="22.2" customHeight="1" x14ac:dyDescent="0.3">
      <c r="B25" s="16" t="s">
        <v>32</v>
      </c>
      <c r="C25" s="17">
        <v>135</v>
      </c>
      <c r="D25" s="18">
        <v>9.5514362530069331E-3</v>
      </c>
      <c r="E25" s="17">
        <v>40</v>
      </c>
      <c r="F25" s="18">
        <v>9.0069804098176082E-3</v>
      </c>
      <c r="G25" s="17">
        <v>40</v>
      </c>
      <c r="H25" s="18">
        <v>9.1012514220705342E-3</v>
      </c>
      <c r="I25" s="17">
        <v>39</v>
      </c>
      <c r="J25" s="18">
        <v>8.2732286805260926E-3</v>
      </c>
      <c r="K25" s="17">
        <v>23</v>
      </c>
      <c r="L25" s="18">
        <v>8.0475857242827149E-3</v>
      </c>
      <c r="M25" s="17">
        <v>29</v>
      </c>
      <c r="N25" s="18">
        <v>8.1005586592178772E-3</v>
      </c>
      <c r="O25" s="17">
        <v>8</v>
      </c>
      <c r="P25" s="18">
        <v>6.1871616395978348E-3</v>
      </c>
      <c r="Q25" s="17">
        <v>8</v>
      </c>
      <c r="R25" s="18">
        <v>6.4000000000000003E-3</v>
      </c>
      <c r="S25" s="17">
        <v>322</v>
      </c>
      <c r="T25" s="18">
        <v>8.7822173735169779E-3</v>
      </c>
    </row>
    <row r="26" spans="2:20" ht="22.2" customHeight="1" x14ac:dyDescent="0.3">
      <c r="B26" s="16" t="s">
        <v>33</v>
      </c>
      <c r="C26" s="17">
        <v>271</v>
      </c>
      <c r="D26" s="18">
        <v>1.9173623885665771E-2</v>
      </c>
      <c r="E26" s="17">
        <v>107</v>
      </c>
      <c r="F26" s="18">
        <v>2.4093672596262102E-2</v>
      </c>
      <c r="G26" s="17">
        <v>90</v>
      </c>
      <c r="H26" s="18">
        <v>2.0477815699658702E-2</v>
      </c>
      <c r="I26" s="17">
        <v>92</v>
      </c>
      <c r="J26" s="18">
        <v>1.951633432329232E-2</v>
      </c>
      <c r="K26" s="17">
        <v>45</v>
      </c>
      <c r="L26" s="18">
        <v>1.5745276417074877E-2</v>
      </c>
      <c r="M26" s="17">
        <v>42</v>
      </c>
      <c r="N26" s="18">
        <v>1.1731843575418994E-2</v>
      </c>
      <c r="O26" s="17">
        <v>24</v>
      </c>
      <c r="P26" s="18">
        <v>1.8561484918793503E-2</v>
      </c>
      <c r="Q26" s="17">
        <v>13</v>
      </c>
      <c r="R26" s="18">
        <v>1.04E-2</v>
      </c>
      <c r="S26" s="17">
        <v>684</v>
      </c>
      <c r="T26" s="18">
        <v>1.8655393426973952E-2</v>
      </c>
    </row>
    <row r="27" spans="2:20" ht="22.2" customHeight="1" x14ac:dyDescent="0.3">
      <c r="B27" s="16" t="s">
        <v>34</v>
      </c>
      <c r="C27" s="17">
        <v>162</v>
      </c>
      <c r="D27" s="18">
        <v>1.146172350360832E-2</v>
      </c>
      <c r="E27" s="17">
        <v>60</v>
      </c>
      <c r="F27" s="18">
        <v>1.3510470614726412E-2</v>
      </c>
      <c r="G27" s="17">
        <v>63</v>
      </c>
      <c r="H27" s="18">
        <v>1.4334470989761093E-2</v>
      </c>
      <c r="I27" s="17">
        <v>72</v>
      </c>
      <c r="J27" s="18">
        <v>1.5273652948663556E-2</v>
      </c>
      <c r="K27" s="17">
        <v>47</v>
      </c>
      <c r="L27" s="18">
        <v>1.6445066480055982E-2</v>
      </c>
      <c r="M27" s="17">
        <v>66</v>
      </c>
      <c r="N27" s="18">
        <v>1.8435754189944135E-2</v>
      </c>
      <c r="O27" s="17">
        <v>22</v>
      </c>
      <c r="P27" s="18">
        <v>1.7014694508894045E-2</v>
      </c>
      <c r="Q27" s="17">
        <v>24</v>
      </c>
      <c r="R27" s="18">
        <v>1.9199999999999998E-2</v>
      </c>
      <c r="S27" s="17">
        <v>516</v>
      </c>
      <c r="T27" s="18">
        <v>1.4073366971225965E-2</v>
      </c>
    </row>
    <row r="28" spans="2:20" ht="22.2" customHeight="1" x14ac:dyDescent="0.3">
      <c r="B28" s="16" t="s">
        <v>35</v>
      </c>
      <c r="C28" s="17">
        <v>407</v>
      </c>
      <c r="D28" s="18">
        <v>2.8795811518324606E-2</v>
      </c>
      <c r="E28" s="17">
        <v>183</v>
      </c>
      <c r="F28" s="18">
        <v>4.1206935374915557E-2</v>
      </c>
      <c r="G28" s="17">
        <v>232</v>
      </c>
      <c r="H28" s="18">
        <v>5.2787258248009103E-2</v>
      </c>
      <c r="I28" s="17">
        <v>248</v>
      </c>
      <c r="J28" s="18">
        <v>5.260924904539669E-2</v>
      </c>
      <c r="K28" s="17">
        <v>153</v>
      </c>
      <c r="L28" s="18">
        <v>5.3533939818054585E-2</v>
      </c>
      <c r="M28" s="17">
        <v>208</v>
      </c>
      <c r="N28" s="18">
        <v>5.8100558659217878E-2</v>
      </c>
      <c r="O28" s="17">
        <v>74</v>
      </c>
      <c r="P28" s="18">
        <v>5.7231245166279969E-2</v>
      </c>
      <c r="Q28" s="17">
        <v>82</v>
      </c>
      <c r="R28" s="18">
        <v>6.5600000000000006E-2</v>
      </c>
      <c r="S28" s="17">
        <v>1587</v>
      </c>
      <c r="T28" s="18">
        <v>4.3283785626619393E-2</v>
      </c>
    </row>
    <row r="29" spans="2:20" ht="22.2" customHeight="1" x14ac:dyDescent="0.3">
      <c r="B29" s="16" t="s">
        <v>36</v>
      </c>
      <c r="C29" s="17">
        <v>266</v>
      </c>
      <c r="D29" s="18">
        <v>1.8819866987406255E-2</v>
      </c>
      <c r="E29" s="17">
        <v>108</v>
      </c>
      <c r="F29" s="18">
        <v>2.4318847106507543E-2</v>
      </c>
      <c r="G29" s="17">
        <v>151</v>
      </c>
      <c r="H29" s="18">
        <v>3.4357224118316265E-2</v>
      </c>
      <c r="I29" s="17">
        <v>148</v>
      </c>
      <c r="J29" s="18">
        <v>3.1395842172252865E-2</v>
      </c>
      <c r="K29" s="17">
        <v>99</v>
      </c>
      <c r="L29" s="18">
        <v>3.4639608117564731E-2</v>
      </c>
      <c r="M29" s="17">
        <v>125</v>
      </c>
      <c r="N29" s="18">
        <v>3.4916201117318434E-2</v>
      </c>
      <c r="O29" s="17">
        <v>57</v>
      </c>
      <c r="P29" s="18">
        <v>4.4083526682134569E-2</v>
      </c>
      <c r="Q29" s="17">
        <v>63</v>
      </c>
      <c r="R29" s="18">
        <v>5.04E-2</v>
      </c>
      <c r="S29" s="17">
        <v>1017</v>
      </c>
      <c r="T29" s="18">
        <v>2.7737624437474431E-2</v>
      </c>
    </row>
    <row r="30" spans="2:20" ht="22.2" customHeight="1" x14ac:dyDescent="0.3">
      <c r="B30" s="16" t="s">
        <v>161</v>
      </c>
      <c r="C30" s="17">
        <v>120</v>
      </c>
      <c r="D30" s="18">
        <v>8.4901655582283863E-3</v>
      </c>
      <c r="E30" s="17">
        <v>49</v>
      </c>
      <c r="F30" s="18">
        <v>1.1033551002026571E-2</v>
      </c>
      <c r="G30" s="17">
        <v>68</v>
      </c>
      <c r="H30" s="18">
        <v>1.547212741751991E-2</v>
      </c>
      <c r="I30" s="17">
        <v>56</v>
      </c>
      <c r="J30" s="18">
        <v>1.1879507848960543E-2</v>
      </c>
      <c r="K30" s="17">
        <v>42</v>
      </c>
      <c r="L30" s="18">
        <v>1.4695591322603219E-2</v>
      </c>
      <c r="M30" s="17">
        <v>41</v>
      </c>
      <c r="N30" s="18">
        <v>1.1452513966480447E-2</v>
      </c>
      <c r="O30" s="17">
        <v>15</v>
      </c>
      <c r="P30" s="18">
        <v>1.1600928074245939E-2</v>
      </c>
      <c r="Q30" s="17">
        <v>26</v>
      </c>
      <c r="R30" s="18">
        <v>2.0799999999999999E-2</v>
      </c>
      <c r="S30" s="17">
        <v>417</v>
      </c>
      <c r="T30" s="18">
        <v>1.1373244238374472E-2</v>
      </c>
    </row>
    <row r="31" spans="2:20" ht="22.2" customHeight="1" x14ac:dyDescent="0.3">
      <c r="B31" s="16" t="s">
        <v>37</v>
      </c>
      <c r="C31" s="17">
        <v>130</v>
      </c>
      <c r="D31" s="18">
        <v>9.1976793547474175E-3</v>
      </c>
      <c r="E31" s="17">
        <v>59</v>
      </c>
      <c r="F31" s="18">
        <v>1.3285296104480973E-2</v>
      </c>
      <c r="G31" s="17">
        <v>62</v>
      </c>
      <c r="H31" s="18">
        <v>1.4106939704209329E-2</v>
      </c>
      <c r="I31" s="17">
        <v>57</v>
      </c>
      <c r="J31" s="18">
        <v>1.2091641917691982E-2</v>
      </c>
      <c r="K31" s="17">
        <v>30</v>
      </c>
      <c r="L31" s="18">
        <v>1.0496850944716585E-2</v>
      </c>
      <c r="M31" s="17">
        <v>47</v>
      </c>
      <c r="N31" s="18">
        <v>1.3128491620111732E-2</v>
      </c>
      <c r="O31" s="17">
        <v>25</v>
      </c>
      <c r="P31" s="18">
        <v>1.9334880123743233E-2</v>
      </c>
      <c r="Q31" s="17">
        <v>19</v>
      </c>
      <c r="R31" s="18">
        <v>1.52E-2</v>
      </c>
      <c r="S31" s="17">
        <v>429</v>
      </c>
      <c r="T31" s="18">
        <v>1.1700531842356471E-2</v>
      </c>
    </row>
    <row r="32" spans="2:20" ht="22.2" customHeight="1" x14ac:dyDescent="0.3">
      <c r="B32" s="16" t="s">
        <v>38</v>
      </c>
      <c r="C32" s="17">
        <v>148</v>
      </c>
      <c r="D32" s="18">
        <v>1.0471204188481676E-2</v>
      </c>
      <c r="E32" s="17">
        <v>52</v>
      </c>
      <c r="F32" s="18">
        <v>1.1709074532762891E-2</v>
      </c>
      <c r="G32" s="17">
        <v>71</v>
      </c>
      <c r="H32" s="18">
        <v>1.61547212741752E-2</v>
      </c>
      <c r="I32" s="17">
        <v>64</v>
      </c>
      <c r="J32" s="18">
        <v>1.3576580398812049E-2</v>
      </c>
      <c r="K32" s="17">
        <v>35</v>
      </c>
      <c r="L32" s="18">
        <v>1.2246326102169349E-2</v>
      </c>
      <c r="M32" s="17">
        <v>53</v>
      </c>
      <c r="N32" s="18">
        <v>1.4804469273743017E-2</v>
      </c>
      <c r="O32" s="17">
        <v>13</v>
      </c>
      <c r="P32" s="18">
        <v>1.0054137664346482E-2</v>
      </c>
      <c r="Q32" s="17">
        <v>29</v>
      </c>
      <c r="R32" s="18">
        <v>2.3199999999999998E-2</v>
      </c>
      <c r="S32" s="17">
        <v>465</v>
      </c>
      <c r="T32" s="18">
        <v>1.2682394654302468E-2</v>
      </c>
    </row>
    <row r="33" spans="2:20" ht="22.2" customHeight="1" x14ac:dyDescent="0.3">
      <c r="B33" s="16" t="s">
        <v>160</v>
      </c>
      <c r="C33" s="17">
        <v>251</v>
      </c>
      <c r="D33" s="18">
        <v>1.7758596292627705E-2</v>
      </c>
      <c r="E33" s="17">
        <v>88</v>
      </c>
      <c r="F33" s="18">
        <v>1.9815356901598739E-2</v>
      </c>
      <c r="G33" s="17">
        <v>100</v>
      </c>
      <c r="H33" s="18">
        <v>2.2753128555176336E-2</v>
      </c>
      <c r="I33" s="17">
        <v>139</v>
      </c>
      <c r="J33" s="18">
        <v>2.948663555366992E-2</v>
      </c>
      <c r="K33" s="17">
        <v>66</v>
      </c>
      <c r="L33" s="18">
        <v>2.3093072078376489E-2</v>
      </c>
      <c r="M33" s="17">
        <v>105</v>
      </c>
      <c r="N33" s="18">
        <v>2.9329608938547486E-2</v>
      </c>
      <c r="O33" s="17">
        <v>42</v>
      </c>
      <c r="P33" s="18">
        <v>3.248259860788863E-2</v>
      </c>
      <c r="Q33" s="17">
        <v>37</v>
      </c>
      <c r="R33" s="18">
        <v>2.9600000000000001E-2</v>
      </c>
      <c r="S33" s="17">
        <v>828</v>
      </c>
      <c r="T33" s="18">
        <v>2.2582844674757945E-2</v>
      </c>
    </row>
    <row r="34" spans="2:20" ht="22.2" customHeight="1" x14ac:dyDescent="0.3">
      <c r="B34" s="16" t="s">
        <v>39</v>
      </c>
      <c r="C34" s="17">
        <v>168</v>
      </c>
      <c r="D34" s="18">
        <v>1.188623178151974E-2</v>
      </c>
      <c r="E34" s="17">
        <v>53</v>
      </c>
      <c r="F34" s="18">
        <v>1.1934249043008332E-2</v>
      </c>
      <c r="G34" s="17">
        <v>70</v>
      </c>
      <c r="H34" s="18">
        <v>1.5927189988623434E-2</v>
      </c>
      <c r="I34" s="17">
        <v>93</v>
      </c>
      <c r="J34" s="18">
        <v>1.972846839202376E-2</v>
      </c>
      <c r="K34" s="17">
        <v>40</v>
      </c>
      <c r="L34" s="18">
        <v>1.3995801259622114E-2</v>
      </c>
      <c r="M34" s="17">
        <v>68</v>
      </c>
      <c r="N34" s="18">
        <v>1.899441340782123E-2</v>
      </c>
      <c r="O34" s="17">
        <v>16</v>
      </c>
      <c r="P34" s="18">
        <v>1.237432327919567E-2</v>
      </c>
      <c r="Q34" s="17">
        <v>21</v>
      </c>
      <c r="R34" s="18">
        <v>1.6799999999999999E-2</v>
      </c>
      <c r="S34" s="17">
        <v>529</v>
      </c>
      <c r="T34" s="18">
        <v>1.4427928542206463E-2</v>
      </c>
    </row>
    <row r="35" spans="2:20" ht="22.2" customHeight="1" x14ac:dyDescent="0.3">
      <c r="B35" s="16" t="s">
        <v>40</v>
      </c>
      <c r="C35" s="17">
        <v>913</v>
      </c>
      <c r="D35" s="18">
        <v>6.4596009622187631E-2</v>
      </c>
      <c r="E35" s="17">
        <v>263</v>
      </c>
      <c r="F35" s="18">
        <v>5.922089619455078E-2</v>
      </c>
      <c r="G35" s="17">
        <v>320</v>
      </c>
      <c r="H35" s="18">
        <v>7.2810011376564274E-2</v>
      </c>
      <c r="I35" s="17">
        <v>402</v>
      </c>
      <c r="J35" s="18">
        <v>8.5277895630038181E-2</v>
      </c>
      <c r="K35" s="17">
        <v>266</v>
      </c>
      <c r="L35" s="18">
        <v>9.3072078376487052E-2</v>
      </c>
      <c r="M35" s="17">
        <v>286</v>
      </c>
      <c r="N35" s="18">
        <v>7.988826815642458E-2</v>
      </c>
      <c r="O35" s="17">
        <v>121</v>
      </c>
      <c r="P35" s="18">
        <v>9.3580819798917247E-2</v>
      </c>
      <c r="Q35" s="17">
        <v>131</v>
      </c>
      <c r="R35" s="18">
        <v>0.1048</v>
      </c>
      <c r="S35" s="17">
        <v>2702</v>
      </c>
      <c r="T35" s="18">
        <v>7.3694258829946818E-2</v>
      </c>
    </row>
    <row r="36" spans="2:20" ht="22.2" customHeight="1" x14ac:dyDescent="0.3">
      <c r="B36" s="16" t="s">
        <v>41</v>
      </c>
      <c r="C36" s="17">
        <v>334</v>
      </c>
      <c r="D36" s="18">
        <v>2.3630960803735671E-2</v>
      </c>
      <c r="E36" s="17">
        <v>103</v>
      </c>
      <c r="F36" s="18">
        <v>2.3192974555280341E-2</v>
      </c>
      <c r="G36" s="17">
        <v>96</v>
      </c>
      <c r="H36" s="18">
        <v>2.1843003412969283E-2</v>
      </c>
      <c r="I36" s="17">
        <v>154</v>
      </c>
      <c r="J36" s="18">
        <v>3.2668646584641491E-2</v>
      </c>
      <c r="K36" s="17">
        <v>96</v>
      </c>
      <c r="L36" s="18">
        <v>3.358992302309307E-2</v>
      </c>
      <c r="M36" s="17">
        <v>117</v>
      </c>
      <c r="N36" s="18">
        <v>3.2681564245810056E-2</v>
      </c>
      <c r="O36" s="17">
        <v>34</v>
      </c>
      <c r="P36" s="18">
        <v>2.6295436968290797E-2</v>
      </c>
      <c r="Q36" s="17">
        <v>42</v>
      </c>
      <c r="R36" s="18">
        <v>3.3599999999999998E-2</v>
      </c>
      <c r="S36" s="17">
        <v>976</v>
      </c>
      <c r="T36" s="18">
        <v>2.6619391790535935E-2</v>
      </c>
    </row>
    <row r="37" spans="2:20" ht="22.2" customHeight="1" x14ac:dyDescent="0.3">
      <c r="B37" s="16" t="s">
        <v>42</v>
      </c>
      <c r="C37" s="17">
        <v>163</v>
      </c>
      <c r="D37" s="18">
        <v>1.1532474883260223E-2</v>
      </c>
      <c r="E37" s="17">
        <v>45</v>
      </c>
      <c r="F37" s="18">
        <v>1.0132852961044809E-2</v>
      </c>
      <c r="G37" s="17">
        <v>56</v>
      </c>
      <c r="H37" s="18">
        <v>1.2741751990898749E-2</v>
      </c>
      <c r="I37" s="17">
        <v>66</v>
      </c>
      <c r="J37" s="18">
        <v>1.4000848536274925E-2</v>
      </c>
      <c r="K37" s="17">
        <v>26</v>
      </c>
      <c r="L37" s="18">
        <v>9.0972708187543744E-3</v>
      </c>
      <c r="M37" s="17">
        <v>61</v>
      </c>
      <c r="N37" s="18">
        <v>1.7039106145251396E-2</v>
      </c>
      <c r="O37" s="17">
        <v>20</v>
      </c>
      <c r="P37" s="18">
        <v>1.5467904098994586E-2</v>
      </c>
      <c r="Q37" s="17">
        <v>17</v>
      </c>
      <c r="R37" s="18">
        <v>1.3599999999999999E-2</v>
      </c>
      <c r="S37" s="17">
        <v>454</v>
      </c>
      <c r="T37" s="18">
        <v>1.2382381017318969E-2</v>
      </c>
    </row>
    <row r="38" spans="2:20" ht="22.2" customHeight="1" x14ac:dyDescent="0.3">
      <c r="B38" s="16" t="s">
        <v>43</v>
      </c>
      <c r="C38" s="17">
        <v>482</v>
      </c>
      <c r="D38" s="18">
        <v>3.4102164992217347E-2</v>
      </c>
      <c r="E38" s="17">
        <v>123</v>
      </c>
      <c r="F38" s="18">
        <v>2.7696464760189148E-2</v>
      </c>
      <c r="G38" s="17">
        <v>130</v>
      </c>
      <c r="H38" s="18">
        <v>2.9579067121729238E-2</v>
      </c>
      <c r="I38" s="17">
        <v>151</v>
      </c>
      <c r="J38" s="18">
        <v>3.2032244378447178E-2</v>
      </c>
      <c r="K38" s="17">
        <v>102</v>
      </c>
      <c r="L38" s="18">
        <v>3.5689293212036392E-2</v>
      </c>
      <c r="M38" s="17">
        <v>126</v>
      </c>
      <c r="N38" s="18">
        <v>3.5195530726256981E-2</v>
      </c>
      <c r="O38" s="17">
        <v>32</v>
      </c>
      <c r="P38" s="18">
        <v>2.4748646558391339E-2</v>
      </c>
      <c r="Q38" s="17">
        <v>27</v>
      </c>
      <c r="R38" s="18">
        <v>2.1600000000000001E-2</v>
      </c>
      <c r="S38" s="17">
        <v>1173</v>
      </c>
      <c r="T38" s="18">
        <v>3.1992363289240419E-2</v>
      </c>
    </row>
    <row r="39" spans="2:20" ht="22.2" customHeight="1" x14ac:dyDescent="0.3">
      <c r="B39" s="16" t="s">
        <v>44</v>
      </c>
      <c r="C39" s="17">
        <v>238</v>
      </c>
      <c r="D39" s="18">
        <v>1.6838828357152964E-2</v>
      </c>
      <c r="E39" s="17">
        <v>45</v>
      </c>
      <c r="F39" s="18">
        <v>1.0132852961044809E-2</v>
      </c>
      <c r="G39" s="17">
        <v>49</v>
      </c>
      <c r="H39" s="18">
        <v>1.1149032992036406E-2</v>
      </c>
      <c r="I39" s="17">
        <v>69</v>
      </c>
      <c r="J39" s="18">
        <v>1.463725074246924E-2</v>
      </c>
      <c r="K39" s="17">
        <v>40</v>
      </c>
      <c r="L39" s="18">
        <v>1.3995801259622114E-2</v>
      </c>
      <c r="M39" s="17">
        <v>52</v>
      </c>
      <c r="N39" s="18">
        <v>1.452513966480447E-2</v>
      </c>
      <c r="O39" s="17">
        <v>27</v>
      </c>
      <c r="P39" s="18">
        <v>2.0881670533642691E-2</v>
      </c>
      <c r="Q39" s="17">
        <v>15</v>
      </c>
      <c r="R39" s="18">
        <v>1.2E-2</v>
      </c>
      <c r="S39" s="17">
        <v>535</v>
      </c>
      <c r="T39" s="18">
        <v>1.4591572344197463E-2</v>
      </c>
    </row>
    <row r="40" spans="2:20" ht="22.2" customHeight="1" x14ac:dyDescent="0.3">
      <c r="B40" s="16" t="s">
        <v>45</v>
      </c>
      <c r="C40" s="17">
        <v>224</v>
      </c>
      <c r="D40" s="18">
        <v>1.5848309042026318E-2</v>
      </c>
      <c r="E40" s="17">
        <v>63</v>
      </c>
      <c r="F40" s="18">
        <v>1.4185994145462734E-2</v>
      </c>
      <c r="G40" s="17">
        <v>51</v>
      </c>
      <c r="H40" s="18">
        <v>1.1604095563139932E-2</v>
      </c>
      <c r="I40" s="17">
        <v>60</v>
      </c>
      <c r="J40" s="18">
        <v>1.2728044123886296E-2</v>
      </c>
      <c r="K40" s="17">
        <v>46</v>
      </c>
      <c r="L40" s="18">
        <v>1.609517144856543E-2</v>
      </c>
      <c r="M40" s="17">
        <v>50</v>
      </c>
      <c r="N40" s="18">
        <v>1.3966480446927373E-2</v>
      </c>
      <c r="O40" s="17">
        <v>21</v>
      </c>
      <c r="P40" s="18">
        <v>1.6241299303944315E-2</v>
      </c>
      <c r="Q40" s="17">
        <v>17</v>
      </c>
      <c r="R40" s="18">
        <v>1.3599999999999999E-2</v>
      </c>
      <c r="S40" s="17">
        <v>532</v>
      </c>
      <c r="T40" s="18">
        <v>1.4509750443201963E-2</v>
      </c>
    </row>
    <row r="41" spans="2:20" ht="22.2" customHeight="1" x14ac:dyDescent="0.3">
      <c r="B41" s="16" t="s">
        <v>46</v>
      </c>
      <c r="C41" s="17">
        <v>42</v>
      </c>
      <c r="D41" s="18">
        <v>2.971557945379935E-3</v>
      </c>
      <c r="E41" s="17">
        <v>15</v>
      </c>
      <c r="F41" s="18">
        <v>3.3776176536816031E-3</v>
      </c>
      <c r="G41" s="17">
        <v>19</v>
      </c>
      <c r="H41" s="18">
        <v>4.3230944254835039E-3</v>
      </c>
      <c r="I41" s="17">
        <v>11</v>
      </c>
      <c r="J41" s="18">
        <v>2.3334747560458209E-3</v>
      </c>
      <c r="K41" s="17">
        <v>5</v>
      </c>
      <c r="L41" s="18">
        <v>1.7494751574527643E-3</v>
      </c>
      <c r="M41" s="17">
        <v>13</v>
      </c>
      <c r="N41" s="18">
        <v>3.6312849162011174E-3</v>
      </c>
      <c r="O41" s="17">
        <v>1</v>
      </c>
      <c r="P41" s="18">
        <v>7.7339520494972935E-4</v>
      </c>
      <c r="Q41" s="17">
        <v>4</v>
      </c>
      <c r="R41" s="18">
        <v>3.2000000000000002E-3</v>
      </c>
      <c r="S41" s="17">
        <v>110</v>
      </c>
      <c r="T41" s="18">
        <v>3.0001363698349925E-3</v>
      </c>
    </row>
    <row r="42" spans="2:20" ht="22.2" customHeight="1" x14ac:dyDescent="0.3">
      <c r="B42" s="16" t="s">
        <v>47</v>
      </c>
      <c r="C42" s="17">
        <v>66</v>
      </c>
      <c r="D42" s="18">
        <v>4.6695910570256124E-3</v>
      </c>
      <c r="E42" s="17">
        <v>18</v>
      </c>
      <c r="F42" s="18">
        <v>4.0531411844179242E-3</v>
      </c>
      <c r="G42" s="17">
        <v>16</v>
      </c>
      <c r="H42" s="18">
        <v>3.6405005688282138E-3</v>
      </c>
      <c r="I42" s="17">
        <v>21</v>
      </c>
      <c r="J42" s="18">
        <v>4.4548154433602036E-3</v>
      </c>
      <c r="K42" s="17">
        <v>9</v>
      </c>
      <c r="L42" s="18">
        <v>3.1490552834149755E-3</v>
      </c>
      <c r="M42" s="17">
        <v>21</v>
      </c>
      <c r="N42" s="18">
        <v>5.8659217877094971E-3</v>
      </c>
      <c r="O42" s="17">
        <v>4</v>
      </c>
      <c r="P42" s="18">
        <v>3.0935808197989174E-3</v>
      </c>
      <c r="Q42" s="17">
        <v>6</v>
      </c>
      <c r="R42" s="18">
        <v>4.7999999999999996E-3</v>
      </c>
      <c r="S42" s="17">
        <v>161</v>
      </c>
      <c r="T42" s="18">
        <v>4.391108686758489E-3</v>
      </c>
    </row>
    <row r="43" spans="2:20" ht="22.2" customHeight="1" x14ac:dyDescent="0.3">
      <c r="B43" s="16" t="s">
        <v>48</v>
      </c>
      <c r="C43" s="17">
        <v>85</v>
      </c>
      <c r="D43" s="18">
        <v>6.0138672704117728E-3</v>
      </c>
      <c r="E43" s="17">
        <v>29</v>
      </c>
      <c r="F43" s="18">
        <v>6.5300607971177666E-3</v>
      </c>
      <c r="G43" s="17">
        <v>27</v>
      </c>
      <c r="H43" s="18">
        <v>6.1433447098976105E-3</v>
      </c>
      <c r="I43" s="17">
        <v>32</v>
      </c>
      <c r="J43" s="18">
        <v>6.7882901994060245E-3</v>
      </c>
      <c r="K43" s="17">
        <v>24</v>
      </c>
      <c r="L43" s="18">
        <v>8.3974807557732675E-3</v>
      </c>
      <c r="M43" s="17">
        <v>44</v>
      </c>
      <c r="N43" s="18">
        <v>1.2290502793296089E-2</v>
      </c>
      <c r="O43" s="17">
        <v>12</v>
      </c>
      <c r="P43" s="18">
        <v>9.2807424593967514E-3</v>
      </c>
      <c r="Q43" s="17">
        <v>14</v>
      </c>
      <c r="R43" s="18">
        <v>1.12E-2</v>
      </c>
      <c r="S43" s="17">
        <v>267</v>
      </c>
      <c r="T43" s="18">
        <v>7.2821491885994814E-3</v>
      </c>
    </row>
    <row r="44" spans="2:20" ht="22.2" customHeight="1" x14ac:dyDescent="0.3">
      <c r="B44" s="16" t="s">
        <v>49</v>
      </c>
      <c r="C44" s="17">
        <v>74</v>
      </c>
      <c r="D44" s="18">
        <v>5.235602094240838E-3</v>
      </c>
      <c r="E44" s="17">
        <v>22</v>
      </c>
      <c r="F44" s="18">
        <v>4.9538392253996848E-3</v>
      </c>
      <c r="G44" s="17">
        <v>30</v>
      </c>
      <c r="H44" s="18">
        <v>6.8259385665529011E-3</v>
      </c>
      <c r="I44" s="17">
        <v>31</v>
      </c>
      <c r="J44" s="18">
        <v>6.5761561306745863E-3</v>
      </c>
      <c r="K44" s="17">
        <v>25</v>
      </c>
      <c r="L44" s="18">
        <v>8.74737578726382E-3</v>
      </c>
      <c r="M44" s="17">
        <v>24</v>
      </c>
      <c r="N44" s="18">
        <v>6.7039106145251395E-3</v>
      </c>
      <c r="O44" s="17">
        <v>11</v>
      </c>
      <c r="P44" s="18">
        <v>8.5073472544470227E-3</v>
      </c>
      <c r="Q44" s="17">
        <v>11</v>
      </c>
      <c r="R44" s="18">
        <v>8.8000000000000005E-3</v>
      </c>
      <c r="S44" s="17">
        <v>228</v>
      </c>
      <c r="T44" s="18">
        <v>6.2184644756579843E-3</v>
      </c>
    </row>
    <row r="45" spans="2:20" ht="22.2" customHeight="1" x14ac:dyDescent="0.3">
      <c r="B45" s="16" t="s">
        <v>50</v>
      </c>
      <c r="C45" s="17">
        <v>57</v>
      </c>
      <c r="D45" s="18">
        <v>4.0328286401584831E-3</v>
      </c>
      <c r="E45" s="17">
        <v>22</v>
      </c>
      <c r="F45" s="18">
        <v>4.9538392253996848E-3</v>
      </c>
      <c r="G45" s="17">
        <v>22</v>
      </c>
      <c r="H45" s="18">
        <v>5.0056882821387944E-3</v>
      </c>
      <c r="I45" s="17">
        <v>22</v>
      </c>
      <c r="J45" s="18">
        <v>4.6669495120916418E-3</v>
      </c>
      <c r="K45" s="17">
        <v>9</v>
      </c>
      <c r="L45" s="18">
        <v>3.1490552834149755E-3</v>
      </c>
      <c r="M45" s="17">
        <v>16</v>
      </c>
      <c r="N45" s="18">
        <v>4.4692737430167594E-3</v>
      </c>
      <c r="O45" s="17">
        <v>5</v>
      </c>
      <c r="P45" s="18">
        <v>3.8669760247486465E-3</v>
      </c>
      <c r="Q45" s="17">
        <v>5</v>
      </c>
      <c r="R45" s="18">
        <v>4.0000000000000001E-3</v>
      </c>
      <c r="S45" s="17">
        <v>158</v>
      </c>
      <c r="T45" s="18">
        <v>4.3092867857629892E-3</v>
      </c>
    </row>
    <row r="46" spans="2:20" ht="22.2" customHeight="1" x14ac:dyDescent="0.3">
      <c r="B46" s="16" t="s">
        <v>51</v>
      </c>
      <c r="C46" s="17">
        <v>152</v>
      </c>
      <c r="D46" s="18">
        <v>1.0754209707089289E-2</v>
      </c>
      <c r="E46" s="17">
        <v>47</v>
      </c>
      <c r="F46" s="18">
        <v>1.058320198153569E-2</v>
      </c>
      <c r="G46" s="17">
        <v>59</v>
      </c>
      <c r="H46" s="18">
        <v>1.3424345847554038E-2</v>
      </c>
      <c r="I46" s="17">
        <v>64</v>
      </c>
      <c r="J46" s="18">
        <v>1.3576580398812049E-2</v>
      </c>
      <c r="K46" s="17">
        <v>46</v>
      </c>
      <c r="L46" s="18">
        <v>1.609517144856543E-2</v>
      </c>
      <c r="M46" s="17">
        <v>50</v>
      </c>
      <c r="N46" s="18">
        <v>1.3966480446927373E-2</v>
      </c>
      <c r="O46" s="17">
        <v>24</v>
      </c>
      <c r="P46" s="18">
        <v>1.8561484918793503E-2</v>
      </c>
      <c r="Q46" s="17">
        <v>19</v>
      </c>
      <c r="R46" s="18">
        <v>1.52E-2</v>
      </c>
      <c r="S46" s="17">
        <v>461</v>
      </c>
      <c r="T46" s="18">
        <v>1.2573298786308468E-2</v>
      </c>
    </row>
    <row r="47" spans="2:20" ht="22.2" customHeight="1" x14ac:dyDescent="0.3">
      <c r="B47" s="16" t="s">
        <v>52</v>
      </c>
      <c r="C47" s="17">
        <v>395</v>
      </c>
      <c r="D47" s="18">
        <v>2.794679496250177E-2</v>
      </c>
      <c r="E47" s="17">
        <v>155</v>
      </c>
      <c r="F47" s="18">
        <v>3.4902049088043237E-2</v>
      </c>
      <c r="G47" s="17">
        <v>144</v>
      </c>
      <c r="H47" s="18">
        <v>3.2764505119453925E-2</v>
      </c>
      <c r="I47" s="17">
        <v>191</v>
      </c>
      <c r="J47" s="18">
        <v>4.0517607127704712E-2</v>
      </c>
      <c r="K47" s="17">
        <v>129</v>
      </c>
      <c r="L47" s="18">
        <v>4.5136459062281316E-2</v>
      </c>
      <c r="M47" s="17">
        <v>149</v>
      </c>
      <c r="N47" s="18">
        <v>4.1620111731843573E-2</v>
      </c>
      <c r="O47" s="17">
        <v>55</v>
      </c>
      <c r="P47" s="18">
        <v>4.2536736272235115E-2</v>
      </c>
      <c r="Q47" s="17">
        <v>51</v>
      </c>
      <c r="R47" s="18">
        <v>4.0800000000000003E-2</v>
      </c>
      <c r="S47" s="17">
        <v>1269</v>
      </c>
      <c r="T47" s="18">
        <v>3.4610664121096417E-2</v>
      </c>
    </row>
    <row r="48" spans="2:20" ht="22.2" customHeight="1" x14ac:dyDescent="0.3">
      <c r="B48" s="16" t="s">
        <v>53</v>
      </c>
      <c r="C48" s="17">
        <v>87</v>
      </c>
      <c r="D48" s="18">
        <v>6.1553700297155792E-3</v>
      </c>
      <c r="E48" s="17">
        <v>38</v>
      </c>
      <c r="F48" s="18">
        <v>8.5566313893267274E-3</v>
      </c>
      <c r="G48" s="17">
        <v>39</v>
      </c>
      <c r="H48" s="18">
        <v>8.8737201365187719E-3</v>
      </c>
      <c r="I48" s="17">
        <v>47</v>
      </c>
      <c r="J48" s="18">
        <v>9.9703012303775981E-3</v>
      </c>
      <c r="K48" s="17">
        <v>31</v>
      </c>
      <c r="L48" s="18">
        <v>1.0846745976207137E-2</v>
      </c>
      <c r="M48" s="17">
        <v>45</v>
      </c>
      <c r="N48" s="18">
        <v>1.2569832402234637E-2</v>
      </c>
      <c r="O48" s="17">
        <v>19</v>
      </c>
      <c r="P48" s="18">
        <v>1.4694508894044857E-2</v>
      </c>
      <c r="Q48" s="17">
        <v>20</v>
      </c>
      <c r="R48" s="18">
        <v>1.6E-2</v>
      </c>
      <c r="S48" s="17">
        <v>326</v>
      </c>
      <c r="T48" s="18">
        <v>8.8913132415109775E-3</v>
      </c>
    </row>
    <row r="49" spans="2:20" ht="22.2" customHeight="1" x14ac:dyDescent="0.3">
      <c r="B49" s="16" t="s">
        <v>54</v>
      </c>
      <c r="C49" s="17">
        <v>266</v>
      </c>
      <c r="D49" s="18">
        <v>1.8819866987406255E-2</v>
      </c>
      <c r="E49" s="17">
        <v>66</v>
      </c>
      <c r="F49" s="18">
        <v>1.4861517676199055E-2</v>
      </c>
      <c r="G49" s="17">
        <v>72</v>
      </c>
      <c r="H49" s="18">
        <v>1.6382252559726963E-2</v>
      </c>
      <c r="I49" s="17">
        <v>66</v>
      </c>
      <c r="J49" s="18">
        <v>1.4000848536274925E-2</v>
      </c>
      <c r="K49" s="17">
        <v>35</v>
      </c>
      <c r="L49" s="18">
        <v>1.2246326102169349E-2</v>
      </c>
      <c r="M49" s="17">
        <v>51</v>
      </c>
      <c r="N49" s="18">
        <v>1.4245810055865922E-2</v>
      </c>
      <c r="O49" s="17">
        <v>26</v>
      </c>
      <c r="P49" s="18">
        <v>2.0108275328692964E-2</v>
      </c>
      <c r="Q49" s="17">
        <v>12</v>
      </c>
      <c r="R49" s="18">
        <v>9.5999999999999992E-3</v>
      </c>
      <c r="S49" s="17">
        <v>594</v>
      </c>
      <c r="T49" s="18">
        <v>1.6200736397108961E-2</v>
      </c>
    </row>
    <row r="50" spans="2:20" ht="22.2" customHeight="1" x14ac:dyDescent="0.3">
      <c r="B50" s="16" t="s">
        <v>55</v>
      </c>
      <c r="C50" s="17">
        <v>1850</v>
      </c>
      <c r="D50" s="18">
        <v>0.13089005235602094</v>
      </c>
      <c r="E50" s="17">
        <v>16</v>
      </c>
      <c r="F50" s="18">
        <v>3.6027921639270434E-3</v>
      </c>
      <c r="G50" s="17">
        <v>19</v>
      </c>
      <c r="H50" s="18">
        <v>4.3230944254835039E-3</v>
      </c>
      <c r="I50" s="17">
        <v>18</v>
      </c>
      <c r="J50" s="18">
        <v>3.818413237165889E-3</v>
      </c>
      <c r="K50" s="17">
        <v>11</v>
      </c>
      <c r="L50" s="18">
        <v>3.8488453463960811E-3</v>
      </c>
      <c r="M50" s="17">
        <v>16</v>
      </c>
      <c r="N50" s="18">
        <v>4.4692737430167594E-3</v>
      </c>
      <c r="O50" s="17">
        <v>4</v>
      </c>
      <c r="P50" s="18">
        <v>3.0935808197989174E-3</v>
      </c>
      <c r="Q50" s="17">
        <v>11</v>
      </c>
      <c r="R50" s="18">
        <v>8.8000000000000005E-3</v>
      </c>
      <c r="S50" s="17">
        <v>1945</v>
      </c>
      <c r="T50" s="18">
        <v>5.3047865812082366E-2</v>
      </c>
    </row>
    <row r="51" spans="2:20" ht="22.2" customHeight="1" thickBot="1" x14ac:dyDescent="0.35">
      <c r="B51" s="16" t="s">
        <v>56</v>
      </c>
      <c r="C51" s="17">
        <v>77</v>
      </c>
      <c r="D51" s="18">
        <v>5.4478562331965472E-3</v>
      </c>
      <c r="E51" s="17">
        <v>4</v>
      </c>
      <c r="F51" s="18">
        <v>9.0069804098176086E-4</v>
      </c>
      <c r="G51" s="17">
        <v>11</v>
      </c>
      <c r="H51" s="18">
        <v>2.5028441410693972E-3</v>
      </c>
      <c r="I51" s="17">
        <v>8</v>
      </c>
      <c r="J51" s="18">
        <v>1.6970725498515061E-3</v>
      </c>
      <c r="K51" s="17">
        <v>7</v>
      </c>
      <c r="L51" s="18">
        <v>2.4492652204338699E-3</v>
      </c>
      <c r="M51" s="17">
        <v>13</v>
      </c>
      <c r="N51" s="18">
        <v>3.6312849162011174E-3</v>
      </c>
      <c r="O51" s="17">
        <v>2</v>
      </c>
      <c r="P51" s="18">
        <v>1.5467904098994587E-3</v>
      </c>
      <c r="Q51" s="17">
        <v>1</v>
      </c>
      <c r="R51" s="18">
        <v>8.0000000000000004E-4</v>
      </c>
      <c r="S51" s="17">
        <v>123</v>
      </c>
      <c r="T51" s="18">
        <v>3.3546979408154917E-3</v>
      </c>
    </row>
    <row r="52" spans="2:20" ht="22.2" customHeight="1" thickTop="1" thickBot="1" x14ac:dyDescent="0.35">
      <c r="B52" s="19" t="s">
        <v>58</v>
      </c>
      <c r="C52" s="20">
        <v>14134</v>
      </c>
      <c r="D52" s="21">
        <v>0.99999999999999989</v>
      </c>
      <c r="E52" s="20">
        <v>4441</v>
      </c>
      <c r="F52" s="21">
        <v>1.0000000000000002</v>
      </c>
      <c r="G52" s="20">
        <v>4395</v>
      </c>
      <c r="H52" s="21">
        <v>0.99999999999999978</v>
      </c>
      <c r="I52" s="20">
        <v>4714</v>
      </c>
      <c r="J52" s="21">
        <v>1.0000000000000002</v>
      </c>
      <c r="K52" s="20">
        <v>2858</v>
      </c>
      <c r="L52" s="21">
        <v>0.99999999999999989</v>
      </c>
      <c r="M52" s="20">
        <v>3580</v>
      </c>
      <c r="N52" s="21">
        <v>1</v>
      </c>
      <c r="O52" s="20">
        <v>1293</v>
      </c>
      <c r="P52" s="21">
        <v>0.99999999999999989</v>
      </c>
      <c r="Q52" s="20">
        <v>1250</v>
      </c>
      <c r="R52" s="21">
        <v>1</v>
      </c>
      <c r="S52" s="20">
        <v>36665</v>
      </c>
      <c r="T52" s="21">
        <v>0.99999999999999967</v>
      </c>
    </row>
    <row r="53" spans="2:20" ht="15" thickTop="1" x14ac:dyDescent="0.3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2:20" x14ac:dyDescent="0.3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3"/>
      <c r="T54" s="13"/>
    </row>
    <row r="55" spans="2:20" x14ac:dyDescent="0.3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3"/>
      <c r="T55" s="13"/>
    </row>
    <row r="56" spans="2:20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2:20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2:20" x14ac:dyDescent="0.3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2:20" x14ac:dyDescent="0.3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0" x14ac:dyDescent="0.3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2:20" x14ac:dyDescent="0.3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2:20" x14ac:dyDescent="0.3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2:20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2:20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2:20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3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2:20" x14ac:dyDescent="0.3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2:20" x14ac:dyDescent="0.3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2:20" x14ac:dyDescent="0.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x14ac:dyDescent="0.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2:20" x14ac:dyDescent="0.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2:20" x14ac:dyDescent="0.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2:20" x14ac:dyDescent="0.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2:20" x14ac:dyDescent="0.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2:20" x14ac:dyDescent="0.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2:20" x14ac:dyDescent="0.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2:20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2:20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2:20" x14ac:dyDescent="0.3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2:20" x14ac:dyDescent="0.3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2:20" x14ac:dyDescent="0.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20" x14ac:dyDescent="0.3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2:20" x14ac:dyDescent="0.3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x14ac:dyDescent="0.3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2:20" x14ac:dyDescent="0.3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2:20" x14ac:dyDescent="0.3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x14ac:dyDescent="0.3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x14ac:dyDescent="0.3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x14ac:dyDescent="0.3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20" x14ac:dyDescent="0.3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2:20" x14ac:dyDescent="0.3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2:20" x14ac:dyDescent="0.3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2:20" x14ac:dyDescent="0.3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2:20" x14ac:dyDescent="0.3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2:20" x14ac:dyDescent="0.3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2:20" x14ac:dyDescent="0.3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2:20" x14ac:dyDescent="0.3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x14ac:dyDescent="0.3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x14ac:dyDescent="0.3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2:20" x14ac:dyDescent="0.3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2:20" x14ac:dyDescent="0.3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2:20" x14ac:dyDescent="0.3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2:20" x14ac:dyDescent="0.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2:20" x14ac:dyDescent="0.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2:20" x14ac:dyDescent="0.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2:20" x14ac:dyDescent="0.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2:20" x14ac:dyDescent="0.3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2:20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2:20" x14ac:dyDescent="0.3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2:20" x14ac:dyDescent="0.3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0" x14ac:dyDescent="0.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2:20" x14ac:dyDescent="0.3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2:20" x14ac:dyDescent="0.3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2:20" x14ac:dyDescent="0.3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x14ac:dyDescent="0.3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2:20" x14ac:dyDescent="0.3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2:20" x14ac:dyDescent="0.3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x14ac:dyDescent="0.3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x14ac:dyDescent="0.3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2:20" x14ac:dyDescent="0.3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2:20" x14ac:dyDescent="0.3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x14ac:dyDescent="0.3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x14ac:dyDescent="0.3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2:20" x14ac:dyDescent="0.3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2:20" x14ac:dyDescent="0.3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x14ac:dyDescent="0.3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2:20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3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2:20" x14ac:dyDescent="0.3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2:20" x14ac:dyDescent="0.3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2:20" x14ac:dyDescent="0.3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2:20" x14ac:dyDescent="0.3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2:20" x14ac:dyDescent="0.3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2:20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2:20" x14ac:dyDescent="0.3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2:20" x14ac:dyDescent="0.3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2:20" x14ac:dyDescent="0.3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2:20" x14ac:dyDescent="0.3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2:20" x14ac:dyDescent="0.3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2:20" x14ac:dyDescent="0.3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2:20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2:20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2:20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2:20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2:20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2:20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2:20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2:20" x14ac:dyDescent="0.3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2:20" x14ac:dyDescent="0.3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2:20" x14ac:dyDescent="0.3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2:20" x14ac:dyDescent="0.3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2:20" x14ac:dyDescent="0.3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2:20" x14ac:dyDescent="0.3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2:20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2:20" x14ac:dyDescent="0.3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2:20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2:20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2:20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2:20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2:20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2:20" x14ac:dyDescent="0.3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2:20" x14ac:dyDescent="0.3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2:20" x14ac:dyDescent="0.3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2:20" x14ac:dyDescent="0.3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2:20" x14ac:dyDescent="0.3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2:20" x14ac:dyDescent="0.3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2:20" x14ac:dyDescent="0.3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2:20" x14ac:dyDescent="0.3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2:20" x14ac:dyDescent="0.3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2:20" x14ac:dyDescent="0.3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2:20" x14ac:dyDescent="0.3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2:20" x14ac:dyDescent="0.3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2:20" x14ac:dyDescent="0.3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2:20" x14ac:dyDescent="0.3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2:20" x14ac:dyDescent="0.3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2:20" x14ac:dyDescent="0.3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2:20" x14ac:dyDescent="0.3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2:20" x14ac:dyDescent="0.3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2:20" x14ac:dyDescent="0.3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2:20" x14ac:dyDescent="0.3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2:20" x14ac:dyDescent="0.3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2:20" x14ac:dyDescent="0.3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2:20" x14ac:dyDescent="0.3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2:20" x14ac:dyDescent="0.3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2:20" x14ac:dyDescent="0.3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2:20" x14ac:dyDescent="0.3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2:20" x14ac:dyDescent="0.3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2:20" x14ac:dyDescent="0.3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2:20" x14ac:dyDescent="0.3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2:20" x14ac:dyDescent="0.3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2:20" x14ac:dyDescent="0.3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2:20" x14ac:dyDescent="0.3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2:20" x14ac:dyDescent="0.3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2:20" x14ac:dyDescent="0.3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2:20" x14ac:dyDescent="0.3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2:20" x14ac:dyDescent="0.3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2:20" x14ac:dyDescent="0.3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2:20" x14ac:dyDescent="0.3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2:20" x14ac:dyDescent="0.3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2:20" x14ac:dyDescent="0.3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2:20" x14ac:dyDescent="0.3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2:20" x14ac:dyDescent="0.3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2:20" x14ac:dyDescent="0.3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2:20" x14ac:dyDescent="0.3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2:20" x14ac:dyDescent="0.3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2:20" x14ac:dyDescent="0.3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2:20" x14ac:dyDescent="0.3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2:20" x14ac:dyDescent="0.3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2:20" x14ac:dyDescent="0.3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2:20" x14ac:dyDescent="0.3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2:20" x14ac:dyDescent="0.3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2:20" x14ac:dyDescent="0.3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2:20" x14ac:dyDescent="0.3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2:20" x14ac:dyDescent="0.3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2:20" x14ac:dyDescent="0.3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2:20" x14ac:dyDescent="0.3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2:20" x14ac:dyDescent="0.3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2:20" x14ac:dyDescent="0.3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2:20" x14ac:dyDescent="0.3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2:20" x14ac:dyDescent="0.3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2:20" x14ac:dyDescent="0.3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2:20" x14ac:dyDescent="0.3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2:20" x14ac:dyDescent="0.3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2:20" x14ac:dyDescent="0.3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2:20" x14ac:dyDescent="0.3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2:20" x14ac:dyDescent="0.3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2:20" x14ac:dyDescent="0.3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2:20" x14ac:dyDescent="0.3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2:20" x14ac:dyDescent="0.3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2:20" x14ac:dyDescent="0.3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2:20" x14ac:dyDescent="0.3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2:20" x14ac:dyDescent="0.3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2:20" x14ac:dyDescent="0.3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2:20" x14ac:dyDescent="0.3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2:20" x14ac:dyDescent="0.3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2:20" x14ac:dyDescent="0.3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2:20" x14ac:dyDescent="0.3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2:20" x14ac:dyDescent="0.3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2:20" x14ac:dyDescent="0.3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2:20" x14ac:dyDescent="0.3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2:20" x14ac:dyDescent="0.3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2:20" x14ac:dyDescent="0.3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2:20" x14ac:dyDescent="0.3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2:20" x14ac:dyDescent="0.3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2:20" x14ac:dyDescent="0.3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2:20" x14ac:dyDescent="0.3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2:20" x14ac:dyDescent="0.3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2:20" x14ac:dyDescent="0.3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2:20" x14ac:dyDescent="0.3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2:20" x14ac:dyDescent="0.3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2:20" x14ac:dyDescent="0.3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2:20" x14ac:dyDescent="0.3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2:20" x14ac:dyDescent="0.3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2:20" x14ac:dyDescent="0.3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2:20" x14ac:dyDescent="0.3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2:20" x14ac:dyDescent="0.3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2:20" x14ac:dyDescent="0.3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2:20" x14ac:dyDescent="0.3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2:20" x14ac:dyDescent="0.3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2:20" x14ac:dyDescent="0.3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2:20" x14ac:dyDescent="0.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2:20" x14ac:dyDescent="0.3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2:20" x14ac:dyDescent="0.3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2:20" x14ac:dyDescent="0.3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2:20" x14ac:dyDescent="0.3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2:20" x14ac:dyDescent="0.3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2:20" x14ac:dyDescent="0.3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2:20" x14ac:dyDescent="0.3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2:20" x14ac:dyDescent="0.3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2:20" x14ac:dyDescent="0.3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2:20" x14ac:dyDescent="0.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2:20" x14ac:dyDescent="0.3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2:20" x14ac:dyDescent="0.3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2:20" x14ac:dyDescent="0.3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2:20" x14ac:dyDescent="0.3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2:20" x14ac:dyDescent="0.3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2:20" x14ac:dyDescent="0.3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2:20" x14ac:dyDescent="0.3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2:20" x14ac:dyDescent="0.3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2:20" x14ac:dyDescent="0.3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2:20" x14ac:dyDescent="0.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2:20" x14ac:dyDescent="0.3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2:20" x14ac:dyDescent="0.3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2:20" x14ac:dyDescent="0.3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2:20" x14ac:dyDescent="0.3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2:20" x14ac:dyDescent="0.3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2:20" x14ac:dyDescent="0.3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2:20" x14ac:dyDescent="0.3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2:20" x14ac:dyDescent="0.3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2:20" x14ac:dyDescent="0.3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2:20" x14ac:dyDescent="0.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2:20" x14ac:dyDescent="0.3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2:20" x14ac:dyDescent="0.3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2:20" x14ac:dyDescent="0.3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2:20" x14ac:dyDescent="0.3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2:20" x14ac:dyDescent="0.3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2:20" x14ac:dyDescent="0.3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2:20" x14ac:dyDescent="0.3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2:20" x14ac:dyDescent="0.3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2:20" x14ac:dyDescent="0.3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2:20" x14ac:dyDescent="0.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2:20" x14ac:dyDescent="0.3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2:20" x14ac:dyDescent="0.3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2:20" x14ac:dyDescent="0.3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2:20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2:20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2:20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2:20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2:20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2:20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2:20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2:20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2:20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2:20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2:20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2:20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2:20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2:20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2:20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2:20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2:20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2:20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2:20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2:20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2:20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2:20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2:20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2:20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2:20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2:20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2:20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2:20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2:20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2:20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2:20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2:20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2:20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2:20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2:20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2:20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2:20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2:20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2:20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2:20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2:20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2:20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2:20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2:20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2:20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2:20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2:20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2:20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2:20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2:20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2:20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2:20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2:20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2:20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2:20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2:20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2:20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2:20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2:20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2:20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2:20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2:20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2:20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2:20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2:20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2:20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2:20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2:20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2:20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2:20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2:20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2:20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2:20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2:20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2:20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2:20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2:20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2:20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2:20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2:20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2:20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2:20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2:20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2:20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2:20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2:20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2:20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2:20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2:20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2:20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2:20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2:20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2:20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2:20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2:20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2:20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2:20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2:20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2:20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2:20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2:20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2:20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2:20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2:20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2:20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2:20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2:20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2:20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2:20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2:20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2:20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2:20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2:20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2:20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2:20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2:20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2:20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2:20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2:20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2:20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2:20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2:20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2:20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2:20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2:20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2:20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2:20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2:20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2:20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2:20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2:20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2:20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2:20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2:20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2:20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2:20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2:20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2:20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2:20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2:20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2:20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2:20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2:20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2:20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2:20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2:20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2:20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2:20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2:20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2:20" x14ac:dyDescent="0.3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2:20" x14ac:dyDescent="0.3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2:20" x14ac:dyDescent="0.3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2:20" x14ac:dyDescent="0.3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2:20" x14ac:dyDescent="0.3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2:20" x14ac:dyDescent="0.3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2:20" x14ac:dyDescent="0.3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2:20" x14ac:dyDescent="0.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2:20" x14ac:dyDescent="0.3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2:20" x14ac:dyDescent="0.3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2:20" x14ac:dyDescent="0.3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2:20" x14ac:dyDescent="0.3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2:20" x14ac:dyDescent="0.3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2:20" x14ac:dyDescent="0.3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2:20" x14ac:dyDescent="0.3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2:20" x14ac:dyDescent="0.3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2:20" x14ac:dyDescent="0.3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2:20" x14ac:dyDescent="0.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2:20" x14ac:dyDescent="0.3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2:20" x14ac:dyDescent="0.3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2:20" x14ac:dyDescent="0.3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2:20" x14ac:dyDescent="0.3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2:20" x14ac:dyDescent="0.3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2:20" x14ac:dyDescent="0.3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2:20" x14ac:dyDescent="0.3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2:20" x14ac:dyDescent="0.3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2:20" x14ac:dyDescent="0.3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2:20" x14ac:dyDescent="0.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2:20" x14ac:dyDescent="0.3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2:20" x14ac:dyDescent="0.3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2:20" x14ac:dyDescent="0.3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2:20" x14ac:dyDescent="0.3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2:20" x14ac:dyDescent="0.3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2:20" x14ac:dyDescent="0.3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2:20" x14ac:dyDescent="0.3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2:20" x14ac:dyDescent="0.3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2:20" x14ac:dyDescent="0.3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2:20" x14ac:dyDescent="0.3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2:20" x14ac:dyDescent="0.3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2:20" x14ac:dyDescent="0.3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2:20" x14ac:dyDescent="0.3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2:20" x14ac:dyDescent="0.3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2:20" x14ac:dyDescent="0.3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2:20" x14ac:dyDescent="0.3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2:20" x14ac:dyDescent="0.3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2:20" x14ac:dyDescent="0.3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2:20" x14ac:dyDescent="0.3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2:20" x14ac:dyDescent="0.3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2:20" x14ac:dyDescent="0.3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2:20" x14ac:dyDescent="0.3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2:20" x14ac:dyDescent="0.3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2:20" x14ac:dyDescent="0.3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2:20" x14ac:dyDescent="0.3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2:20" x14ac:dyDescent="0.3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2:20" x14ac:dyDescent="0.3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2:20" x14ac:dyDescent="0.3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2:20" x14ac:dyDescent="0.3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2:20" x14ac:dyDescent="0.3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2:20" x14ac:dyDescent="0.3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2:20" x14ac:dyDescent="0.3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2:20" x14ac:dyDescent="0.3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2:20" x14ac:dyDescent="0.3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2:20" x14ac:dyDescent="0.3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2:20" x14ac:dyDescent="0.3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2:20" x14ac:dyDescent="0.3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2:20" x14ac:dyDescent="0.3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2:20" x14ac:dyDescent="0.3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2:20" x14ac:dyDescent="0.3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2:20" x14ac:dyDescent="0.3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2:20" x14ac:dyDescent="0.3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2:20" x14ac:dyDescent="0.3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2:20" x14ac:dyDescent="0.3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2:20" x14ac:dyDescent="0.3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2:20" x14ac:dyDescent="0.3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2:20" x14ac:dyDescent="0.3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2:20" x14ac:dyDescent="0.3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2:20" x14ac:dyDescent="0.3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2:20" x14ac:dyDescent="0.3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2:20" x14ac:dyDescent="0.3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2:20" x14ac:dyDescent="0.3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2:20" x14ac:dyDescent="0.3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</row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I639"/>
  <sheetViews>
    <sheetView topLeftCell="N46" zoomScaleNormal="100" workbookViewId="0">
      <selection activeCell="G7" sqref="G7:P54"/>
    </sheetView>
  </sheetViews>
  <sheetFormatPr defaultColWidth="8.88671875" defaultRowHeight="14.4" x14ac:dyDescent="0.3"/>
  <cols>
    <col min="1" max="1" width="2.6640625" style="13" customWidth="1"/>
    <col min="2" max="2" width="63.88671875" style="1" customWidth="1"/>
    <col min="3" max="5" width="10.6640625" style="1" hidden="1" customWidth="1"/>
    <col min="6" max="6" width="3.88671875" style="1" hidden="1" customWidth="1"/>
    <col min="7" max="16" width="15.5546875" style="1" customWidth="1"/>
    <col min="17" max="87" width="8.88671875" style="13"/>
    <col min="88" max="16384" width="8.88671875" style="1"/>
  </cols>
  <sheetData>
    <row r="1" spans="2:16" s="13" customFormat="1" ht="15.75" thickBot="1" x14ac:dyDescent="0.3"/>
    <row r="2" spans="2:16" ht="22.2" customHeight="1" thickTop="1" thickBot="1" x14ac:dyDescent="0.3">
      <c r="B2" s="61" t="s">
        <v>130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6" ht="22.2" customHeight="1" thickTop="1" thickBot="1" x14ac:dyDescent="0.35">
      <c r="B3" s="64" t="s">
        <v>154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22.2" customHeight="1" thickTop="1" thickBot="1" x14ac:dyDescent="0.35">
      <c r="B4" s="67" t="s">
        <v>137</v>
      </c>
      <c r="C4" s="98" t="s">
        <v>85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2:16" ht="22.2" customHeight="1" thickTop="1" thickBot="1" x14ac:dyDescent="0.35">
      <c r="B5" s="68"/>
      <c r="C5" s="105">
        <v>2012</v>
      </c>
      <c r="D5" s="105"/>
      <c r="E5" s="105">
        <v>2013</v>
      </c>
      <c r="F5" s="105"/>
      <c r="G5" s="98">
        <v>2015</v>
      </c>
      <c r="H5" s="99"/>
      <c r="I5" s="98">
        <v>2016</v>
      </c>
      <c r="J5" s="100"/>
      <c r="K5" s="99">
        <v>2017</v>
      </c>
      <c r="L5" s="100"/>
      <c r="M5" s="99">
        <v>2018</v>
      </c>
      <c r="N5" s="100"/>
      <c r="O5" s="99">
        <v>2019</v>
      </c>
      <c r="P5" s="100"/>
    </row>
    <row r="6" spans="2:16" ht="22.2" customHeight="1" thickTop="1" thickBot="1" x14ac:dyDescent="0.35">
      <c r="B6" s="69"/>
      <c r="C6" s="42" t="s">
        <v>11</v>
      </c>
      <c r="D6" s="42" t="s">
        <v>12</v>
      </c>
      <c r="E6" s="42" t="s">
        <v>11</v>
      </c>
      <c r="F6" s="42" t="s">
        <v>12</v>
      </c>
      <c r="G6" s="14" t="s">
        <v>11</v>
      </c>
      <c r="H6" s="43" t="s">
        <v>12</v>
      </c>
      <c r="I6" s="14" t="s">
        <v>11</v>
      </c>
      <c r="J6" s="15" t="s">
        <v>12</v>
      </c>
      <c r="K6" s="14" t="s">
        <v>11</v>
      </c>
      <c r="L6" s="49" t="s">
        <v>12</v>
      </c>
      <c r="M6" s="14" t="s">
        <v>11</v>
      </c>
      <c r="N6" s="50" t="s">
        <v>12</v>
      </c>
      <c r="O6" s="14" t="s">
        <v>11</v>
      </c>
      <c r="P6" s="15" t="s">
        <v>12</v>
      </c>
    </row>
    <row r="7" spans="2:16" ht="24" customHeight="1" thickTop="1" x14ac:dyDescent="0.25">
      <c r="B7" s="44" t="s">
        <v>86</v>
      </c>
      <c r="C7" s="29">
        <v>12085</v>
      </c>
      <c r="D7" s="30">
        <v>8.9440341035243273E-2</v>
      </c>
      <c r="E7" s="29">
        <v>11218</v>
      </c>
      <c r="F7" s="30">
        <v>8.8521692470369145E-2</v>
      </c>
      <c r="G7" s="45">
        <v>4067</v>
      </c>
      <c r="H7" s="30">
        <v>0.11152243062410881</v>
      </c>
      <c r="I7" s="17">
        <v>4067</v>
      </c>
      <c r="J7" s="18">
        <v>0.1082541457052357</v>
      </c>
      <c r="K7" s="17">
        <v>4357</v>
      </c>
      <c r="L7" s="18">
        <v>0.11796718470785726</v>
      </c>
      <c r="M7" s="17">
        <v>4343</v>
      </c>
      <c r="N7" s="18">
        <v>0.11719150543727569</v>
      </c>
      <c r="O7" s="17">
        <v>4368</v>
      </c>
      <c r="P7" s="18">
        <v>0.11913268784944771</v>
      </c>
    </row>
    <row r="8" spans="2:16" ht="22.2" customHeight="1" x14ac:dyDescent="0.25">
      <c r="B8" s="44" t="s">
        <v>87</v>
      </c>
      <c r="C8" s="29">
        <v>13957</v>
      </c>
      <c r="D8" s="30">
        <v>0.10329489779304016</v>
      </c>
      <c r="E8" s="29">
        <v>12693</v>
      </c>
      <c r="F8" s="30">
        <v>0.10016097722645709</v>
      </c>
      <c r="G8" s="45">
        <v>2134</v>
      </c>
      <c r="H8" s="30">
        <v>5.8517056049138969E-2</v>
      </c>
      <c r="I8" s="17">
        <v>2156</v>
      </c>
      <c r="J8" s="18">
        <v>5.7387739891932181E-2</v>
      </c>
      <c r="K8" s="17">
        <v>2214</v>
      </c>
      <c r="L8" s="18">
        <v>5.994476633995776E-2</v>
      </c>
      <c r="M8" s="17">
        <v>2263</v>
      </c>
      <c r="N8" s="18">
        <v>6.1064788580371843E-2</v>
      </c>
      <c r="O8" s="17">
        <v>2236</v>
      </c>
      <c r="P8" s="18">
        <v>6.0984590208645849E-2</v>
      </c>
    </row>
    <row r="9" spans="2:16" ht="22.2" customHeight="1" x14ac:dyDescent="0.25">
      <c r="B9" s="44" t="s">
        <v>88</v>
      </c>
      <c r="C9" s="29">
        <v>4498</v>
      </c>
      <c r="D9" s="30">
        <v>3.3289421098595305E-2</v>
      </c>
      <c r="E9" s="29">
        <v>4527</v>
      </c>
      <c r="F9" s="30">
        <v>3.5722740400549215E-2</v>
      </c>
      <c r="G9" s="45">
        <v>401</v>
      </c>
      <c r="H9" s="30">
        <v>1.0995941647471755E-2</v>
      </c>
      <c r="I9" s="17">
        <v>421</v>
      </c>
      <c r="J9" s="18">
        <v>1.1206047539194549E-2</v>
      </c>
      <c r="K9" s="17">
        <v>596</v>
      </c>
      <c r="L9" s="18">
        <v>1.6136892835869387E-2</v>
      </c>
      <c r="M9" s="17">
        <v>543</v>
      </c>
      <c r="N9" s="18">
        <v>1.4652311179470573E-2</v>
      </c>
      <c r="O9" s="17">
        <v>505</v>
      </c>
      <c r="P9" s="18">
        <v>1.3773353334242466E-2</v>
      </c>
    </row>
    <row r="10" spans="2:16" ht="22.2" customHeight="1" x14ac:dyDescent="0.25">
      <c r="B10" s="44" t="s">
        <v>89</v>
      </c>
      <c r="C10" s="29">
        <v>5528</v>
      </c>
      <c r="D10" s="30">
        <v>4.0912387690759187E-2</v>
      </c>
      <c r="E10" s="29">
        <v>5073</v>
      </c>
      <c r="F10" s="30">
        <v>4.0031248520429906E-2</v>
      </c>
      <c r="G10" s="45">
        <v>728</v>
      </c>
      <c r="H10" s="30">
        <v>1.9962707030821543E-2</v>
      </c>
      <c r="I10" s="17">
        <v>696</v>
      </c>
      <c r="J10" s="18">
        <v>1.8525912321328754E-2</v>
      </c>
      <c r="K10" s="17">
        <v>692</v>
      </c>
      <c r="L10" s="18">
        <v>1.8736123896680567E-2</v>
      </c>
      <c r="M10" s="17">
        <v>752</v>
      </c>
      <c r="N10" s="18">
        <v>2.0291966863649855E-2</v>
      </c>
      <c r="O10" s="17">
        <v>682</v>
      </c>
      <c r="P10" s="18">
        <v>1.8600845492976952E-2</v>
      </c>
    </row>
    <row r="11" spans="2:16" ht="22.2" customHeight="1" x14ac:dyDescent="0.25">
      <c r="B11" s="44" t="s">
        <v>90</v>
      </c>
      <c r="C11" s="29">
        <v>6005</v>
      </c>
      <c r="D11" s="30">
        <v>4.4442635326159358E-2</v>
      </c>
      <c r="E11" s="29">
        <v>5703</v>
      </c>
      <c r="F11" s="30">
        <v>4.5002604043369157E-2</v>
      </c>
      <c r="G11" s="45">
        <v>931</v>
      </c>
      <c r="H11" s="30">
        <v>2.5529231106723702E-2</v>
      </c>
      <c r="I11" s="17">
        <v>920</v>
      </c>
      <c r="J11" s="18">
        <v>2.4488274907503528E-2</v>
      </c>
      <c r="K11" s="17">
        <v>957</v>
      </c>
      <c r="L11" s="18">
        <v>2.5911084637461418E-2</v>
      </c>
      <c r="M11" s="17">
        <v>905</v>
      </c>
      <c r="N11" s="18">
        <v>2.4420518632450955E-2</v>
      </c>
      <c r="O11" s="17">
        <v>860</v>
      </c>
      <c r="P11" s="18">
        <v>2.3455611618709942E-2</v>
      </c>
    </row>
    <row r="12" spans="2:16" ht="22.2" customHeight="1" x14ac:dyDescent="0.25">
      <c r="B12" s="44" t="s">
        <v>91</v>
      </c>
      <c r="C12" s="29">
        <v>3030</v>
      </c>
      <c r="D12" s="30">
        <v>2.2424843470152014E-2</v>
      </c>
      <c r="E12" s="29">
        <v>2708</v>
      </c>
      <c r="F12" s="30">
        <v>2.1368937708126194E-2</v>
      </c>
      <c r="G12" s="45">
        <v>265</v>
      </c>
      <c r="H12" s="30">
        <v>7.2666447296259734E-3</v>
      </c>
      <c r="I12" s="17">
        <v>264</v>
      </c>
      <c r="J12" s="18">
        <v>7.0270701908488383E-3</v>
      </c>
      <c r="K12" s="17">
        <v>265</v>
      </c>
      <c r="L12" s="18">
        <v>7.1749607407808526E-3</v>
      </c>
      <c r="M12" s="17">
        <v>259</v>
      </c>
      <c r="N12" s="18">
        <v>6.9888556086240856E-3</v>
      </c>
      <c r="O12" s="17">
        <v>278</v>
      </c>
      <c r="P12" s="18">
        <v>7.5821628255829812E-3</v>
      </c>
    </row>
    <row r="13" spans="2:16" ht="22.2" customHeight="1" x14ac:dyDescent="0.25">
      <c r="B13" s="44" t="s">
        <v>92</v>
      </c>
      <c r="C13" s="29">
        <v>1582</v>
      </c>
      <c r="D13" s="30">
        <v>1.170828461048861E-2</v>
      </c>
      <c r="E13" s="29">
        <v>1446</v>
      </c>
      <c r="F13" s="30">
        <v>1.141044458122248E-2</v>
      </c>
      <c r="G13" s="45">
        <v>302</v>
      </c>
      <c r="H13" s="30">
        <v>8.2812328616869591E-3</v>
      </c>
      <c r="I13" s="17">
        <v>246</v>
      </c>
      <c r="J13" s="18">
        <v>6.547951768745508E-3</v>
      </c>
      <c r="K13" s="17">
        <v>295</v>
      </c>
      <c r="L13" s="18">
        <v>7.9872204472843447E-3</v>
      </c>
      <c r="M13" s="17">
        <v>236</v>
      </c>
      <c r="N13" s="18">
        <v>6.3682236433794757E-3</v>
      </c>
      <c r="O13" s="17">
        <v>243</v>
      </c>
      <c r="P13" s="18">
        <v>6.6275739806354837E-3</v>
      </c>
    </row>
    <row r="14" spans="2:16" ht="22.2" customHeight="1" x14ac:dyDescent="0.25">
      <c r="B14" s="44" t="s">
        <v>93</v>
      </c>
      <c r="C14" s="29">
        <v>2404</v>
      </c>
      <c r="D14" s="30">
        <v>1.779185600734173E-2</v>
      </c>
      <c r="E14" s="29">
        <v>2385</v>
      </c>
      <c r="F14" s="30">
        <v>1.882013162255575E-2</v>
      </c>
      <c r="G14" s="45">
        <v>494</v>
      </c>
      <c r="H14" s="30">
        <v>1.3546122628057475E-2</v>
      </c>
      <c r="I14" s="17">
        <v>507</v>
      </c>
      <c r="J14" s="18">
        <v>1.3495168889243792E-2</v>
      </c>
      <c r="K14" s="17">
        <v>561</v>
      </c>
      <c r="L14" s="18">
        <v>1.5189256511615314E-2</v>
      </c>
      <c r="M14" s="17">
        <v>543</v>
      </c>
      <c r="N14" s="18">
        <v>1.4652311179470573E-2</v>
      </c>
      <c r="O14" s="17">
        <v>488</v>
      </c>
      <c r="P14" s="18">
        <v>1.3309695895267967E-2</v>
      </c>
    </row>
    <row r="15" spans="2:16" ht="22.2" customHeight="1" x14ac:dyDescent="0.25">
      <c r="B15" s="44" t="s">
        <v>94</v>
      </c>
      <c r="C15" s="29">
        <v>1913</v>
      </c>
      <c r="D15" s="30">
        <v>1.4157995233795646E-2</v>
      </c>
      <c r="E15" s="29">
        <v>1838</v>
      </c>
      <c r="F15" s="30">
        <v>1.4503732462162461E-2</v>
      </c>
      <c r="G15" s="45">
        <v>250</v>
      </c>
      <c r="H15" s="30">
        <v>6.8553252166282767E-3</v>
      </c>
      <c r="I15" s="17">
        <v>257</v>
      </c>
      <c r="J15" s="18">
        <v>6.8407463600308766E-3</v>
      </c>
      <c r="K15" s="17">
        <v>260</v>
      </c>
      <c r="L15" s="18">
        <v>7.0395841230302706E-3</v>
      </c>
      <c r="M15" s="17">
        <v>245</v>
      </c>
      <c r="N15" s="18">
        <v>6.6110796297795408E-3</v>
      </c>
      <c r="O15" s="17">
        <v>236</v>
      </c>
      <c r="P15" s="18">
        <v>6.4366562116459835E-3</v>
      </c>
    </row>
    <row r="16" spans="2:16" ht="22.2" customHeight="1" x14ac:dyDescent="0.25">
      <c r="B16" s="44" t="s">
        <v>95</v>
      </c>
      <c r="C16" s="29">
        <v>965</v>
      </c>
      <c r="D16" s="30">
        <v>7.1419055936292721E-3</v>
      </c>
      <c r="E16" s="29">
        <v>880</v>
      </c>
      <c r="F16" s="30">
        <v>6.9441156510897523E-3</v>
      </c>
      <c r="G16" s="45">
        <v>125</v>
      </c>
      <c r="H16" s="30">
        <v>3.4276626083141384E-3</v>
      </c>
      <c r="I16" s="17">
        <v>113</v>
      </c>
      <c r="J16" s="18">
        <v>3.0077989832042375E-3</v>
      </c>
      <c r="K16" s="17">
        <v>96</v>
      </c>
      <c r="L16" s="18">
        <v>2.5992310608111769E-3</v>
      </c>
      <c r="M16" s="17">
        <v>70</v>
      </c>
      <c r="N16" s="18">
        <v>1.888879894222726E-3</v>
      </c>
      <c r="O16" s="17">
        <v>88</v>
      </c>
      <c r="P16" s="18">
        <v>2.4001090958679942E-3</v>
      </c>
    </row>
    <row r="17" spans="2:16" ht="22.2" customHeight="1" x14ac:dyDescent="0.25">
      <c r="B17" s="44" t="s">
        <v>96</v>
      </c>
      <c r="C17" s="29">
        <v>8135</v>
      </c>
      <c r="D17" s="30">
        <v>6.0206634201216712E-2</v>
      </c>
      <c r="E17" s="29">
        <v>8033</v>
      </c>
      <c r="F17" s="30">
        <v>6.3388728437731801E-2</v>
      </c>
      <c r="G17" s="45">
        <v>1252</v>
      </c>
      <c r="H17" s="30">
        <v>3.4331468684874411E-2</v>
      </c>
      <c r="I17" s="17">
        <v>1410</v>
      </c>
      <c r="J17" s="18">
        <v>3.753094306476084E-2</v>
      </c>
      <c r="K17" s="17">
        <v>1591</v>
      </c>
      <c r="L17" s="18">
        <v>4.3076839768235231E-2</v>
      </c>
      <c r="M17" s="17">
        <v>1445</v>
      </c>
      <c r="N17" s="18">
        <v>3.8991877816454842E-2</v>
      </c>
      <c r="O17" s="17">
        <v>1584</v>
      </c>
      <c r="P17" s="18">
        <v>4.320196372562389E-2</v>
      </c>
    </row>
    <row r="18" spans="2:16" ht="22.2" customHeight="1" x14ac:dyDescent="0.25">
      <c r="B18" s="44" t="s">
        <v>97</v>
      </c>
      <c r="C18" s="29">
        <v>1597</v>
      </c>
      <c r="D18" s="30">
        <v>1.181929868707352E-2</v>
      </c>
      <c r="E18" s="29">
        <v>1474</v>
      </c>
      <c r="F18" s="30">
        <v>1.1631393715575335E-2</v>
      </c>
      <c r="G18" s="45">
        <v>166</v>
      </c>
      <c r="H18" s="30">
        <v>4.5519359438411762E-3</v>
      </c>
      <c r="I18" s="17">
        <v>143</v>
      </c>
      <c r="J18" s="18">
        <v>3.8063296867097873E-3</v>
      </c>
      <c r="K18" s="17">
        <v>179</v>
      </c>
      <c r="L18" s="18">
        <v>4.8464829154708398E-3</v>
      </c>
      <c r="M18" s="17">
        <v>154</v>
      </c>
      <c r="N18" s="18">
        <v>4.1555357672899973E-3</v>
      </c>
      <c r="O18" s="17">
        <v>127</v>
      </c>
      <c r="P18" s="18">
        <v>3.4637938088094913E-3</v>
      </c>
    </row>
    <row r="19" spans="2:16" ht="22.2" customHeight="1" x14ac:dyDescent="0.25">
      <c r="B19" s="44" t="s">
        <v>98</v>
      </c>
      <c r="C19" s="29">
        <v>3479</v>
      </c>
      <c r="D19" s="30">
        <v>2.574786482926035E-2</v>
      </c>
      <c r="E19" s="29">
        <v>3087</v>
      </c>
      <c r="F19" s="30">
        <v>2.4359642062402348E-2</v>
      </c>
      <c r="G19" s="45">
        <v>416</v>
      </c>
      <c r="H19" s="30">
        <v>1.1407261160469452E-2</v>
      </c>
      <c r="I19" s="17">
        <v>478</v>
      </c>
      <c r="J19" s="18">
        <v>1.2723255875855093E-2</v>
      </c>
      <c r="K19" s="17">
        <v>495</v>
      </c>
      <c r="L19" s="18">
        <v>1.340228515730763E-2</v>
      </c>
      <c r="M19" s="17">
        <v>442</v>
      </c>
      <c r="N19" s="18">
        <v>1.1926927332092069E-2</v>
      </c>
      <c r="O19" s="17">
        <v>421</v>
      </c>
      <c r="P19" s="18">
        <v>1.1482340106368472E-2</v>
      </c>
    </row>
    <row r="20" spans="2:16" ht="22.2" customHeight="1" x14ac:dyDescent="0.3">
      <c r="B20" s="44" t="s">
        <v>99</v>
      </c>
      <c r="C20" s="29">
        <v>7431</v>
      </c>
      <c r="D20" s="30">
        <v>5.4996373540164893E-2</v>
      </c>
      <c r="E20" s="29">
        <v>7185</v>
      </c>
      <c r="F20" s="30">
        <v>5.6697126083045307E-2</v>
      </c>
      <c r="G20" s="45">
        <v>812</v>
      </c>
      <c r="H20" s="30">
        <v>2.2266096303608644E-2</v>
      </c>
      <c r="I20" s="17">
        <v>908</v>
      </c>
      <c r="J20" s="18">
        <v>2.4168862626101306E-2</v>
      </c>
      <c r="K20" s="17">
        <v>828</v>
      </c>
      <c r="L20" s="18">
        <v>2.2418367899496399E-2</v>
      </c>
      <c r="M20" s="17">
        <v>826</v>
      </c>
      <c r="N20" s="18">
        <v>2.2288782751828166E-2</v>
      </c>
      <c r="O20" s="17">
        <v>779</v>
      </c>
      <c r="P20" s="18">
        <v>2.1246420291831446E-2</v>
      </c>
    </row>
    <row r="21" spans="2:16" ht="22.2" customHeight="1" x14ac:dyDescent="0.3">
      <c r="B21" s="44" t="s">
        <v>100</v>
      </c>
      <c r="C21" s="29">
        <v>4467</v>
      </c>
      <c r="D21" s="30">
        <v>3.3059992006986484E-2</v>
      </c>
      <c r="E21" s="29">
        <v>4356</v>
      </c>
      <c r="F21" s="30">
        <v>3.4373372472894279E-2</v>
      </c>
      <c r="G21" s="45">
        <v>612</v>
      </c>
      <c r="H21" s="30">
        <v>1.6781836130306021E-2</v>
      </c>
      <c r="I21" s="17">
        <v>594</v>
      </c>
      <c r="J21" s="18">
        <v>1.5810907929409885E-2</v>
      </c>
      <c r="K21" s="17">
        <v>698</v>
      </c>
      <c r="L21" s="18">
        <v>1.8898575837981265E-2</v>
      </c>
      <c r="M21" s="17">
        <v>636</v>
      </c>
      <c r="N21" s="18">
        <v>1.7161823038937908E-2</v>
      </c>
      <c r="O21" s="17">
        <v>704</v>
      </c>
      <c r="P21" s="18">
        <v>1.9200872766943954E-2</v>
      </c>
    </row>
    <row r="22" spans="2:16" ht="22.2" customHeight="1" x14ac:dyDescent="0.3">
      <c r="B22" s="44" t="s">
        <v>101</v>
      </c>
      <c r="C22" s="29">
        <v>4164</v>
      </c>
      <c r="D22" s="30">
        <v>3.0817507659971283E-2</v>
      </c>
      <c r="E22" s="29">
        <v>3846</v>
      </c>
      <c r="F22" s="30">
        <v>3.0348941811467259E-2</v>
      </c>
      <c r="G22" s="45">
        <v>800</v>
      </c>
      <c r="H22" s="30">
        <v>2.1937040693210487E-2</v>
      </c>
      <c r="I22" s="17">
        <v>820</v>
      </c>
      <c r="J22" s="18">
        <v>2.182650589581836E-2</v>
      </c>
      <c r="K22" s="17">
        <v>832</v>
      </c>
      <c r="L22" s="18">
        <v>2.2526669193696863E-2</v>
      </c>
      <c r="M22" s="17">
        <v>879</v>
      </c>
      <c r="N22" s="18">
        <v>2.3718934671739657E-2</v>
      </c>
      <c r="O22" s="17">
        <v>757</v>
      </c>
      <c r="P22" s="18">
        <v>2.0646393017864448E-2</v>
      </c>
    </row>
    <row r="23" spans="2:16" ht="22.2" customHeight="1" x14ac:dyDescent="0.3">
      <c r="B23" s="44" t="s">
        <v>102</v>
      </c>
      <c r="C23" s="29">
        <v>569</v>
      </c>
      <c r="D23" s="30">
        <v>4.2111339717876223E-3</v>
      </c>
      <c r="E23" s="29">
        <v>529</v>
      </c>
      <c r="F23" s="30">
        <v>4.1743604311664535E-3</v>
      </c>
      <c r="G23" s="45">
        <v>69</v>
      </c>
      <c r="H23" s="30">
        <v>1.8920697597894045E-3</v>
      </c>
      <c r="I23" s="17">
        <v>61</v>
      </c>
      <c r="J23" s="18">
        <v>1.6236790971279511E-3</v>
      </c>
      <c r="K23" s="17">
        <v>69</v>
      </c>
      <c r="L23" s="18">
        <v>1.8681973249580332E-3</v>
      </c>
      <c r="M23" s="17">
        <v>71</v>
      </c>
      <c r="N23" s="18">
        <v>1.9158638927116219E-3</v>
      </c>
      <c r="O23" s="17">
        <v>63</v>
      </c>
      <c r="P23" s="18">
        <v>1.7182599209054957E-3</v>
      </c>
    </row>
    <row r="24" spans="2:16" ht="22.2" customHeight="1" x14ac:dyDescent="0.3">
      <c r="B24" s="44" t="s">
        <v>103</v>
      </c>
      <c r="C24" s="29">
        <v>1710</v>
      </c>
      <c r="D24" s="30">
        <v>1.2655604730679851E-2</v>
      </c>
      <c r="E24" s="29">
        <v>1679</v>
      </c>
      <c r="F24" s="30">
        <v>1.3249057020658744E-2</v>
      </c>
      <c r="G24" s="45">
        <v>166</v>
      </c>
      <c r="H24" s="30">
        <v>4.5519359438411762E-3</v>
      </c>
      <c r="I24" s="17">
        <v>157</v>
      </c>
      <c r="J24" s="18">
        <v>4.1789773483457103E-3</v>
      </c>
      <c r="K24" s="17">
        <v>172</v>
      </c>
      <c r="L24" s="18">
        <v>4.6569556506200248E-3</v>
      </c>
      <c r="M24" s="17">
        <v>167</v>
      </c>
      <c r="N24" s="18">
        <v>4.506327747645646E-3</v>
      </c>
      <c r="O24" s="17">
        <v>153</v>
      </c>
      <c r="P24" s="18">
        <v>4.1729169507704897E-3</v>
      </c>
    </row>
    <row r="25" spans="2:16" ht="22.2" customHeight="1" x14ac:dyDescent="0.3">
      <c r="B25" s="44" t="s">
        <v>104</v>
      </c>
      <c r="C25" s="29">
        <v>4889</v>
      </c>
      <c r="D25" s="30">
        <v>3.6183188028241983E-2</v>
      </c>
      <c r="E25" s="29">
        <v>4689</v>
      </c>
      <c r="F25" s="30">
        <v>3.7001088963590736E-2</v>
      </c>
      <c r="G25" s="45">
        <v>467</v>
      </c>
      <c r="H25" s="30">
        <v>1.2805747504661621E-2</v>
      </c>
      <c r="I25" s="17">
        <v>422</v>
      </c>
      <c r="J25" s="18">
        <v>1.1232665229311401E-2</v>
      </c>
      <c r="K25" s="17">
        <v>445</v>
      </c>
      <c r="L25" s="18">
        <v>1.2048518979801809E-2</v>
      </c>
      <c r="M25" s="17">
        <v>437</v>
      </c>
      <c r="N25" s="18">
        <v>1.179200733964759E-2</v>
      </c>
      <c r="O25" s="17">
        <v>440</v>
      </c>
      <c r="P25" s="18">
        <v>1.200054547933997E-2</v>
      </c>
    </row>
    <row r="26" spans="2:16" ht="22.2" customHeight="1" x14ac:dyDescent="0.3">
      <c r="B26" s="44" t="s">
        <v>105</v>
      </c>
      <c r="C26" s="29">
        <v>1666</v>
      </c>
      <c r="D26" s="30">
        <v>1.2329963439364112E-2</v>
      </c>
      <c r="E26" s="29">
        <v>1567</v>
      </c>
      <c r="F26" s="30">
        <v>1.2365260483247322E-2</v>
      </c>
      <c r="G26" s="45">
        <v>403</v>
      </c>
      <c r="H26" s="30">
        <v>1.1050784249204783E-2</v>
      </c>
      <c r="I26" s="17">
        <v>428</v>
      </c>
      <c r="J26" s="18">
        <v>1.139237137001251E-2</v>
      </c>
      <c r="K26" s="17">
        <v>458</v>
      </c>
      <c r="L26" s="18">
        <v>1.2400498185953322E-2</v>
      </c>
      <c r="M26" s="17">
        <v>395</v>
      </c>
      <c r="N26" s="18">
        <v>1.0658679403113953E-2</v>
      </c>
      <c r="O26" s="17">
        <v>413</v>
      </c>
      <c r="P26" s="18">
        <v>1.1264148370380473E-2</v>
      </c>
    </row>
    <row r="27" spans="2:16" ht="22.2" customHeight="1" x14ac:dyDescent="0.3">
      <c r="B27" s="44" t="s">
        <v>106</v>
      </c>
      <c r="C27" s="29">
        <v>3071</v>
      </c>
      <c r="D27" s="30">
        <v>2.2728281946150772E-2</v>
      </c>
      <c r="E27" s="29">
        <v>2966</v>
      </c>
      <c r="F27" s="30">
        <v>2.3404826160377507E-2</v>
      </c>
      <c r="G27" s="45">
        <v>154</v>
      </c>
      <c r="H27" s="30">
        <v>4.2228803334430189E-3</v>
      </c>
      <c r="I27" s="17">
        <v>163</v>
      </c>
      <c r="J27" s="18">
        <v>4.3386834890468207E-3</v>
      </c>
      <c r="K27" s="17">
        <v>208</v>
      </c>
      <c r="L27" s="18">
        <v>5.6316672984242158E-3</v>
      </c>
      <c r="M27" s="17">
        <v>244</v>
      </c>
      <c r="N27" s="18">
        <v>6.5840956312906446E-3</v>
      </c>
      <c r="O27" s="17">
        <v>232</v>
      </c>
      <c r="P27" s="18">
        <v>6.3275603436519839E-3</v>
      </c>
    </row>
    <row r="28" spans="2:16" ht="22.2" customHeight="1" x14ac:dyDescent="0.3">
      <c r="B28" s="44" t="s">
        <v>107</v>
      </c>
      <c r="C28" s="29">
        <v>1688</v>
      </c>
      <c r="D28" s="30">
        <v>1.2492784085021981E-2</v>
      </c>
      <c r="E28" s="29">
        <v>1563</v>
      </c>
      <c r="F28" s="30">
        <v>1.2333696321196913E-2</v>
      </c>
      <c r="G28" s="45">
        <v>91</v>
      </c>
      <c r="H28" s="30">
        <v>2.4953383788526929E-3</v>
      </c>
      <c r="I28" s="17">
        <v>99</v>
      </c>
      <c r="J28" s="18">
        <v>2.6351513215683142E-3</v>
      </c>
      <c r="K28" s="17">
        <v>83</v>
      </c>
      <c r="L28" s="18">
        <v>2.2472518546596634E-3</v>
      </c>
      <c r="M28" s="17">
        <v>103</v>
      </c>
      <c r="N28" s="18">
        <v>2.7793518443562969E-3</v>
      </c>
      <c r="O28" s="17">
        <v>81</v>
      </c>
      <c r="P28" s="18">
        <v>2.2091913268784944E-3</v>
      </c>
    </row>
    <row r="29" spans="2:16" ht="22.2" customHeight="1" x14ac:dyDescent="0.3">
      <c r="B29" s="44" t="s">
        <v>108</v>
      </c>
      <c r="C29" s="29">
        <v>835</v>
      </c>
      <c r="D29" s="30">
        <v>6.1797835965600439E-3</v>
      </c>
      <c r="E29" s="29">
        <v>836</v>
      </c>
      <c r="F29" s="30">
        <v>6.5969098685352652E-3</v>
      </c>
      <c r="G29" s="45">
        <v>169</v>
      </c>
      <c r="H29" s="30">
        <v>4.6341998464407156E-3</v>
      </c>
      <c r="I29" s="17">
        <v>198</v>
      </c>
      <c r="J29" s="18">
        <v>5.2703026431366283E-3</v>
      </c>
      <c r="K29" s="17">
        <v>171</v>
      </c>
      <c r="L29" s="18">
        <v>4.6298803270699088E-3</v>
      </c>
      <c r="M29" s="17">
        <v>176</v>
      </c>
      <c r="N29" s="18">
        <v>4.7491837340457111E-3</v>
      </c>
      <c r="O29" s="17">
        <v>178</v>
      </c>
      <c r="P29" s="18">
        <v>4.8547661257329882E-3</v>
      </c>
    </row>
    <row r="30" spans="2:16" ht="22.2" customHeight="1" x14ac:dyDescent="0.3">
      <c r="B30" s="44" t="s">
        <v>109</v>
      </c>
      <c r="C30" s="29">
        <v>3792</v>
      </c>
      <c r="D30" s="30">
        <v>2.8064358560665491E-2</v>
      </c>
      <c r="E30" s="29">
        <v>3616</v>
      </c>
      <c r="F30" s="30">
        <v>2.8534002493568803E-2</v>
      </c>
      <c r="G30" s="45">
        <v>725</v>
      </c>
      <c r="H30" s="30">
        <v>1.9880443128222004E-2</v>
      </c>
      <c r="I30" s="17">
        <v>733</v>
      </c>
      <c r="J30" s="18">
        <v>1.9510766855652267E-2</v>
      </c>
      <c r="K30" s="17">
        <v>752</v>
      </c>
      <c r="L30" s="18">
        <v>2.0360643309687551E-2</v>
      </c>
      <c r="M30" s="17">
        <v>732</v>
      </c>
      <c r="N30" s="18">
        <v>1.9752286893871936E-2</v>
      </c>
      <c r="O30" s="17">
        <v>675</v>
      </c>
      <c r="P30" s="18">
        <v>1.8409927723987453E-2</v>
      </c>
    </row>
    <row r="31" spans="2:16" ht="22.2" customHeight="1" x14ac:dyDescent="0.3">
      <c r="B31" s="44" t="s">
        <v>110</v>
      </c>
      <c r="C31" s="29">
        <v>781</v>
      </c>
      <c r="D31" s="30">
        <v>5.7801329208543644E-3</v>
      </c>
      <c r="E31" s="29">
        <v>792</v>
      </c>
      <c r="F31" s="30">
        <v>6.2497040859807772E-3</v>
      </c>
      <c r="G31" s="45">
        <v>160</v>
      </c>
      <c r="H31" s="30">
        <v>4.3874081386420976E-3</v>
      </c>
      <c r="I31" s="17">
        <v>183</v>
      </c>
      <c r="J31" s="18">
        <v>4.8710372913838536E-3</v>
      </c>
      <c r="K31" s="17">
        <v>178</v>
      </c>
      <c r="L31" s="18">
        <v>4.8194075919207238E-3</v>
      </c>
      <c r="M31" s="17">
        <v>155</v>
      </c>
      <c r="N31" s="18">
        <v>4.1825197657788934E-3</v>
      </c>
      <c r="O31" s="17">
        <v>226</v>
      </c>
      <c r="P31" s="18">
        <v>6.1639165416609845E-3</v>
      </c>
    </row>
    <row r="32" spans="2:16" ht="22.2" customHeight="1" x14ac:dyDescent="0.3">
      <c r="B32" s="44" t="s">
        <v>111</v>
      </c>
      <c r="C32" s="29">
        <v>4509</v>
      </c>
      <c r="D32" s="30">
        <v>3.3370831421424239E-2</v>
      </c>
      <c r="E32" s="29">
        <v>4223</v>
      </c>
      <c r="F32" s="30">
        <v>3.3323864084718213E-2</v>
      </c>
      <c r="G32" s="45">
        <v>1454</v>
      </c>
      <c r="H32" s="30">
        <v>3.9870571459910055E-2</v>
      </c>
      <c r="I32" s="17">
        <v>1500</v>
      </c>
      <c r="J32" s="18">
        <v>3.9926535175277486E-2</v>
      </c>
      <c r="K32" s="17">
        <v>1532</v>
      </c>
      <c r="L32" s="18">
        <v>4.1479395678778362E-2</v>
      </c>
      <c r="M32" s="17">
        <v>1559</v>
      </c>
      <c r="N32" s="18">
        <v>4.2068053644188995E-2</v>
      </c>
      <c r="O32" s="17">
        <v>1599</v>
      </c>
      <c r="P32" s="18">
        <v>4.3611073230601392E-2</v>
      </c>
    </row>
    <row r="33" spans="2:16" ht="22.2" customHeight="1" x14ac:dyDescent="0.3">
      <c r="B33" s="44" t="s">
        <v>112</v>
      </c>
      <c r="C33" s="29">
        <v>2228</v>
      </c>
      <c r="D33" s="30">
        <v>1.6489290842078775E-2</v>
      </c>
      <c r="E33" s="29">
        <v>2102</v>
      </c>
      <c r="F33" s="30">
        <v>1.6586967157489387E-2</v>
      </c>
      <c r="G33" s="45">
        <v>770</v>
      </c>
      <c r="H33" s="30">
        <v>2.1114401667215094E-2</v>
      </c>
      <c r="I33" s="17">
        <v>848</v>
      </c>
      <c r="J33" s="18">
        <v>2.2571801219090207E-2</v>
      </c>
      <c r="K33" s="17">
        <v>901</v>
      </c>
      <c r="L33" s="18">
        <v>2.4394866518654898E-2</v>
      </c>
      <c r="M33" s="17">
        <v>973</v>
      </c>
      <c r="N33" s="18">
        <v>2.6255430529695891E-2</v>
      </c>
      <c r="O33" s="17">
        <v>985</v>
      </c>
      <c r="P33" s="18">
        <v>2.6864857493522434E-2</v>
      </c>
    </row>
    <row r="34" spans="2:16" ht="22.2" customHeight="1" x14ac:dyDescent="0.3">
      <c r="B34" s="44" t="s">
        <v>113</v>
      </c>
      <c r="C34" s="29">
        <v>1292</v>
      </c>
      <c r="D34" s="30">
        <v>9.5620124631803308E-3</v>
      </c>
      <c r="E34" s="29">
        <v>1230</v>
      </c>
      <c r="F34" s="30">
        <v>9.7059798305004497E-3</v>
      </c>
      <c r="G34" s="45">
        <v>181</v>
      </c>
      <c r="H34" s="30">
        <v>4.963255456838872E-3</v>
      </c>
      <c r="I34" s="17">
        <v>146</v>
      </c>
      <c r="J34" s="18">
        <v>3.8861827570603421E-3</v>
      </c>
      <c r="K34" s="17">
        <v>140</v>
      </c>
      <c r="L34" s="18">
        <v>3.7905452970162993E-3</v>
      </c>
      <c r="M34" s="17">
        <v>164</v>
      </c>
      <c r="N34" s="18">
        <v>4.4253757521789576E-3</v>
      </c>
      <c r="O34" s="53"/>
      <c r="P34" s="54"/>
    </row>
    <row r="35" spans="2:16" ht="22.2" customHeight="1" x14ac:dyDescent="0.3">
      <c r="B35" s="44" t="s">
        <v>114</v>
      </c>
      <c r="C35" s="29">
        <v>2147</v>
      </c>
      <c r="D35" s="30">
        <v>1.5889814828520258E-2</v>
      </c>
      <c r="E35" s="29">
        <v>1646</v>
      </c>
      <c r="F35" s="30">
        <v>1.2988652683742878E-2</v>
      </c>
      <c r="G35" s="45">
        <v>418</v>
      </c>
      <c r="H35" s="30">
        <v>1.1462103762202479E-2</v>
      </c>
      <c r="I35" s="17">
        <v>400</v>
      </c>
      <c r="J35" s="18">
        <v>1.0647076046740664E-2</v>
      </c>
      <c r="K35" s="17">
        <v>379</v>
      </c>
      <c r="L35" s="18">
        <v>1.0261547625494125E-2</v>
      </c>
      <c r="M35" s="17">
        <v>423</v>
      </c>
      <c r="N35" s="18">
        <v>1.1414231360803044E-2</v>
      </c>
      <c r="O35" s="17">
        <v>162</v>
      </c>
      <c r="P35" s="18">
        <v>4.4183826537569889E-3</v>
      </c>
    </row>
    <row r="36" spans="2:16" ht="22.2" customHeight="1" x14ac:dyDescent="0.3">
      <c r="B36" s="44" t="s">
        <v>115</v>
      </c>
      <c r="C36" s="29">
        <v>970</v>
      </c>
      <c r="D36" s="30">
        <v>7.1789102858242429E-3</v>
      </c>
      <c r="E36" s="29">
        <v>887</v>
      </c>
      <c r="F36" s="30">
        <v>6.9993529346779665E-3</v>
      </c>
      <c r="G36" s="45">
        <v>335</v>
      </c>
      <c r="H36" s="30">
        <v>9.1861357902818918E-3</v>
      </c>
      <c r="I36" s="17">
        <v>382</v>
      </c>
      <c r="J36" s="18">
        <v>1.0167957624637333E-2</v>
      </c>
      <c r="K36" s="17">
        <v>398</v>
      </c>
      <c r="L36" s="18">
        <v>1.0775978772946337E-2</v>
      </c>
      <c r="M36" s="17">
        <v>392</v>
      </c>
      <c r="N36" s="18">
        <v>1.0577727407647265E-2</v>
      </c>
      <c r="O36" s="17">
        <v>301</v>
      </c>
      <c r="P36" s="18">
        <v>8.2094640665484799E-3</v>
      </c>
    </row>
    <row r="37" spans="2:16" ht="22.2" customHeight="1" x14ac:dyDescent="0.3">
      <c r="B37" s="44" t="s">
        <v>163</v>
      </c>
      <c r="C37" s="29">
        <v>2203</v>
      </c>
      <c r="D37" s="30">
        <v>1.6304267381103923E-2</v>
      </c>
      <c r="E37" s="29">
        <v>2119</v>
      </c>
      <c r="F37" s="30">
        <v>1.672111484620362E-2</v>
      </c>
      <c r="G37" s="45">
        <v>475</v>
      </c>
      <c r="H37" s="30">
        <v>1.3025117911593727E-2</v>
      </c>
      <c r="I37" s="17">
        <v>426</v>
      </c>
      <c r="J37" s="18">
        <v>1.1339135989778808E-2</v>
      </c>
      <c r="K37" s="17">
        <v>424</v>
      </c>
      <c r="L37" s="18">
        <v>1.1479937185249364E-2</v>
      </c>
      <c r="M37" s="17">
        <v>416</v>
      </c>
      <c r="N37" s="18">
        <v>1.122534337138077E-2</v>
      </c>
      <c r="O37" s="17">
        <v>593</v>
      </c>
      <c r="P37" s="18">
        <v>1.6173462430110461E-2</v>
      </c>
    </row>
    <row r="38" spans="2:16" ht="22.2" customHeight="1" x14ac:dyDescent="0.3">
      <c r="B38" s="44" t="s">
        <v>164</v>
      </c>
      <c r="C38" s="29">
        <v>2203</v>
      </c>
      <c r="D38" s="30">
        <v>1.6304267381103923E-2</v>
      </c>
      <c r="E38" s="29">
        <v>2119</v>
      </c>
      <c r="F38" s="30">
        <v>1.672111484620362E-2</v>
      </c>
      <c r="G38" s="55"/>
      <c r="H38" s="56"/>
      <c r="I38" s="53"/>
      <c r="J38" s="54"/>
      <c r="K38" s="53"/>
      <c r="L38" s="54"/>
      <c r="M38" s="53"/>
      <c r="N38" s="54"/>
      <c r="O38" s="17">
        <v>167</v>
      </c>
      <c r="P38" s="18">
        <v>4.5547524887494884E-3</v>
      </c>
    </row>
    <row r="39" spans="2:16" ht="22.2" customHeight="1" x14ac:dyDescent="0.3">
      <c r="B39" s="44" t="s">
        <v>116</v>
      </c>
      <c r="C39" s="29">
        <v>1105</v>
      </c>
      <c r="D39" s="30">
        <v>8.1780369750884419E-3</v>
      </c>
      <c r="E39" s="29">
        <v>993</v>
      </c>
      <c r="F39" s="30">
        <v>7.8358032290137773E-3</v>
      </c>
      <c r="G39" s="45">
        <v>303</v>
      </c>
      <c r="H39" s="30">
        <v>8.3086541625534711E-3</v>
      </c>
      <c r="I39" s="17">
        <v>321</v>
      </c>
      <c r="J39" s="18">
        <v>8.5442785275093823E-3</v>
      </c>
      <c r="K39" s="17">
        <v>327</v>
      </c>
      <c r="L39" s="18">
        <v>8.8536308008880706E-3</v>
      </c>
      <c r="M39" s="17">
        <v>318</v>
      </c>
      <c r="N39" s="18">
        <v>8.5809115194689541E-3</v>
      </c>
      <c r="O39" s="17">
        <v>334</v>
      </c>
      <c r="P39" s="18">
        <v>9.1095049774989768E-3</v>
      </c>
    </row>
    <row r="40" spans="2:16" ht="22.2" customHeight="1" x14ac:dyDescent="0.3">
      <c r="B40" s="44" t="s">
        <v>117</v>
      </c>
      <c r="C40" s="29">
        <v>7666</v>
      </c>
      <c r="D40" s="30">
        <v>5.6735594073328496E-2</v>
      </c>
      <c r="E40" s="29">
        <v>6807</v>
      </c>
      <c r="F40" s="30">
        <v>5.3714312769281757E-2</v>
      </c>
      <c r="G40" s="45">
        <v>2435</v>
      </c>
      <c r="H40" s="30">
        <v>6.6770867609959414E-2</v>
      </c>
      <c r="I40" s="17">
        <v>2425</v>
      </c>
      <c r="J40" s="18">
        <v>6.4547898533365275E-2</v>
      </c>
      <c r="K40" s="17">
        <v>2462</v>
      </c>
      <c r="L40" s="18">
        <v>6.6659446580386639E-2</v>
      </c>
      <c r="M40" s="17">
        <v>2384</v>
      </c>
      <c r="N40" s="18">
        <v>6.4329852397528267E-2</v>
      </c>
      <c r="O40" s="17">
        <v>2497</v>
      </c>
      <c r="P40" s="18">
        <v>6.8103095595254334E-2</v>
      </c>
    </row>
    <row r="41" spans="2:16" ht="22.2" customHeight="1" x14ac:dyDescent="0.3">
      <c r="B41" s="44" t="s">
        <v>118</v>
      </c>
      <c r="C41" s="29">
        <v>537</v>
      </c>
      <c r="D41" s="30">
        <v>3.9743039417398122E-3</v>
      </c>
      <c r="E41" s="29">
        <v>563</v>
      </c>
      <c r="F41" s="30">
        <v>4.4426558085949213E-3</v>
      </c>
      <c r="G41" s="45">
        <v>145</v>
      </c>
      <c r="H41" s="30">
        <v>3.9760886256444009E-3</v>
      </c>
      <c r="I41" s="17">
        <v>172</v>
      </c>
      <c r="J41" s="18">
        <v>4.5782427000984859E-3</v>
      </c>
      <c r="K41" s="17">
        <v>143</v>
      </c>
      <c r="L41" s="18">
        <v>3.8717712676666488E-3</v>
      </c>
      <c r="M41" s="17">
        <v>156</v>
      </c>
      <c r="N41" s="18">
        <v>4.2095037642677895E-3</v>
      </c>
      <c r="O41" s="17">
        <v>161</v>
      </c>
      <c r="P41" s="18">
        <v>4.391108686758489E-3</v>
      </c>
    </row>
    <row r="42" spans="2:16" ht="22.2" customHeight="1" x14ac:dyDescent="0.3">
      <c r="B42" s="44" t="s">
        <v>119</v>
      </c>
      <c r="C42" s="29">
        <v>2290</v>
      </c>
      <c r="D42" s="30">
        <v>1.6948149025296406E-2</v>
      </c>
      <c r="E42" s="29">
        <v>2082</v>
      </c>
      <c r="F42" s="30">
        <v>1.6429146347237345E-2</v>
      </c>
      <c r="G42" s="45">
        <v>553</v>
      </c>
      <c r="H42" s="30">
        <v>1.5163979379181748E-2</v>
      </c>
      <c r="I42" s="17">
        <v>563</v>
      </c>
      <c r="J42" s="18">
        <v>1.4985759535787485E-2</v>
      </c>
      <c r="K42" s="17">
        <v>526</v>
      </c>
      <c r="L42" s="18">
        <v>1.4241620187361239E-2</v>
      </c>
      <c r="M42" s="17">
        <v>616</v>
      </c>
      <c r="N42" s="18">
        <v>1.6622143069159989E-2</v>
      </c>
      <c r="O42" s="17">
        <v>596</v>
      </c>
      <c r="P42" s="18">
        <v>1.625528433110596E-2</v>
      </c>
    </row>
    <row r="43" spans="2:16" ht="22.2" customHeight="1" x14ac:dyDescent="0.3">
      <c r="B43" s="44" t="s">
        <v>120</v>
      </c>
      <c r="C43" s="29">
        <v>1058</v>
      </c>
      <c r="D43" s="30">
        <v>7.8301928684557202E-3</v>
      </c>
      <c r="E43" s="29">
        <v>992</v>
      </c>
      <c r="F43" s="30">
        <v>7.8279121885011758E-3</v>
      </c>
      <c r="G43" s="45">
        <v>149</v>
      </c>
      <c r="H43" s="30">
        <v>4.085773829110453E-3</v>
      </c>
      <c r="I43" s="17">
        <v>133</v>
      </c>
      <c r="J43" s="18">
        <v>3.5401527855412709E-3</v>
      </c>
      <c r="K43" s="17">
        <v>162</v>
      </c>
      <c r="L43" s="18">
        <v>4.3862024151188608E-3</v>
      </c>
      <c r="M43" s="17">
        <v>206</v>
      </c>
      <c r="N43" s="18">
        <v>5.5587036887125938E-3</v>
      </c>
      <c r="O43" s="17">
        <v>157</v>
      </c>
      <c r="P43" s="18">
        <v>4.2820128187644893E-3</v>
      </c>
    </row>
    <row r="44" spans="2:16" ht="22.2" customHeight="1" x14ac:dyDescent="0.3">
      <c r="B44" s="44" t="s">
        <v>121</v>
      </c>
      <c r="C44" s="29">
        <v>509</v>
      </c>
      <c r="D44" s="30">
        <v>3.7670776654479786E-3</v>
      </c>
      <c r="E44" s="29">
        <v>488</v>
      </c>
      <c r="F44" s="30">
        <v>3.8508277701497719E-3</v>
      </c>
      <c r="G44" s="45">
        <v>194</v>
      </c>
      <c r="H44" s="30">
        <v>5.3197323681035431E-3</v>
      </c>
      <c r="I44" s="17">
        <v>235</v>
      </c>
      <c r="J44" s="18">
        <v>6.2551571774601402E-3</v>
      </c>
      <c r="K44" s="17">
        <v>212</v>
      </c>
      <c r="L44" s="18">
        <v>5.7399685926246818E-3</v>
      </c>
      <c r="M44" s="17">
        <v>190</v>
      </c>
      <c r="N44" s="18">
        <v>5.1269597128902559E-3</v>
      </c>
      <c r="O44" s="17">
        <v>212</v>
      </c>
      <c r="P44" s="18">
        <v>5.7820810036819858E-3</v>
      </c>
    </row>
    <row r="45" spans="2:16" ht="22.2" customHeight="1" x14ac:dyDescent="0.3">
      <c r="B45" s="44" t="s">
        <v>122</v>
      </c>
      <c r="C45" s="29">
        <v>386</v>
      </c>
      <c r="D45" s="30">
        <v>2.856762237451709E-3</v>
      </c>
      <c r="E45" s="29">
        <v>353</v>
      </c>
      <c r="F45" s="30">
        <v>2.7855373009485029E-3</v>
      </c>
      <c r="G45" s="45">
        <v>123</v>
      </c>
      <c r="H45" s="30">
        <v>3.3728200065811123E-3</v>
      </c>
      <c r="I45" s="17">
        <v>122</v>
      </c>
      <c r="J45" s="18">
        <v>3.2473581942559023E-3</v>
      </c>
      <c r="K45" s="17">
        <v>125</v>
      </c>
      <c r="L45" s="18">
        <v>3.3844154437645529E-3</v>
      </c>
      <c r="M45" s="17">
        <v>100</v>
      </c>
      <c r="N45" s="18">
        <v>2.6983998488896085E-3</v>
      </c>
      <c r="O45" s="17">
        <v>115</v>
      </c>
      <c r="P45" s="18">
        <v>3.136506204827492E-3</v>
      </c>
    </row>
    <row r="46" spans="2:16" ht="22.2" customHeight="1" x14ac:dyDescent="0.3">
      <c r="B46" s="44" t="s">
        <v>123</v>
      </c>
      <c r="C46" s="29">
        <v>541</v>
      </c>
      <c r="D46" s="30">
        <v>4.0039076954957887E-3</v>
      </c>
      <c r="E46" s="29">
        <v>544</v>
      </c>
      <c r="F46" s="30">
        <v>4.2927260388554832E-3</v>
      </c>
      <c r="G46" s="45">
        <v>164</v>
      </c>
      <c r="H46" s="30">
        <v>4.4970933421081497E-3</v>
      </c>
      <c r="I46" s="17">
        <v>174</v>
      </c>
      <c r="J46" s="18">
        <v>4.6314780803321885E-3</v>
      </c>
      <c r="K46" s="17">
        <v>190</v>
      </c>
      <c r="L46" s="18">
        <v>5.1443114745221208E-3</v>
      </c>
      <c r="M46" s="17">
        <v>202</v>
      </c>
      <c r="N46" s="18">
        <v>5.4507676947570093E-3</v>
      </c>
      <c r="O46" s="17">
        <v>175</v>
      </c>
      <c r="P46" s="18">
        <v>4.7729442247374885E-3</v>
      </c>
    </row>
    <row r="47" spans="2:16" ht="22.2" customHeight="1" x14ac:dyDescent="0.3">
      <c r="B47" s="44" t="s">
        <v>124</v>
      </c>
      <c r="C47" s="29">
        <v>530</v>
      </c>
      <c r="D47" s="30">
        <v>3.9224973726668545E-3</v>
      </c>
      <c r="E47" s="29">
        <v>513</v>
      </c>
      <c r="F47" s="30">
        <v>4.0481037829648214E-3</v>
      </c>
      <c r="G47" s="45">
        <v>223</v>
      </c>
      <c r="H47" s="30">
        <v>6.1149500932324227E-3</v>
      </c>
      <c r="I47" s="17">
        <v>216</v>
      </c>
      <c r="J47" s="18">
        <v>5.7494210652399586E-3</v>
      </c>
      <c r="K47" s="17">
        <v>217</v>
      </c>
      <c r="L47" s="18">
        <v>5.8753452103752638E-3</v>
      </c>
      <c r="M47" s="17">
        <v>212</v>
      </c>
      <c r="N47" s="18">
        <v>5.7206076796459697E-3</v>
      </c>
      <c r="O47" s="17">
        <v>216</v>
      </c>
      <c r="P47" s="18">
        <v>5.8911768716759854E-3</v>
      </c>
    </row>
    <row r="48" spans="2:16" ht="22.2" customHeight="1" x14ac:dyDescent="0.3">
      <c r="B48" s="44" t="s">
        <v>125</v>
      </c>
      <c r="C48" s="29">
        <v>284</v>
      </c>
      <c r="D48" s="30">
        <v>2.1018665166743144E-3</v>
      </c>
      <c r="E48" s="29">
        <v>266</v>
      </c>
      <c r="F48" s="30">
        <v>2.0990167763521297E-3</v>
      </c>
      <c r="G48" s="45">
        <v>77</v>
      </c>
      <c r="H48" s="30">
        <v>2.1114401667215094E-3</v>
      </c>
      <c r="I48" s="17">
        <v>59</v>
      </c>
      <c r="J48" s="18">
        <v>1.5704437168942479E-3</v>
      </c>
      <c r="K48" s="17">
        <v>85</v>
      </c>
      <c r="L48" s="18">
        <v>2.3014025017598959E-3</v>
      </c>
      <c r="M48" s="17">
        <v>92</v>
      </c>
      <c r="N48" s="18">
        <v>2.4825278609784396E-3</v>
      </c>
      <c r="O48" s="17">
        <v>91</v>
      </c>
      <c r="P48" s="18">
        <v>2.4819309968634939E-3</v>
      </c>
    </row>
    <row r="49" spans="2:17" ht="22.2" customHeight="1" x14ac:dyDescent="0.3">
      <c r="B49" s="44" t="s">
        <v>126</v>
      </c>
      <c r="C49" s="29">
        <v>1003</v>
      </c>
      <c r="D49" s="30">
        <v>7.4231412543110465E-3</v>
      </c>
      <c r="E49" s="29">
        <v>1012</v>
      </c>
      <c r="F49" s="30">
        <v>7.9857329987532161E-3</v>
      </c>
      <c r="G49" s="45">
        <v>213</v>
      </c>
      <c r="H49" s="30">
        <v>5.8407370845672919E-3</v>
      </c>
      <c r="I49" s="17">
        <v>254</v>
      </c>
      <c r="J49" s="18">
        <v>6.7608932896803219E-3</v>
      </c>
      <c r="K49" s="17">
        <v>207</v>
      </c>
      <c r="L49" s="18">
        <v>5.6045919748740998E-3</v>
      </c>
      <c r="M49" s="17">
        <v>258</v>
      </c>
      <c r="N49" s="18">
        <v>6.9618716101351895E-3</v>
      </c>
      <c r="O49" s="17">
        <v>234</v>
      </c>
      <c r="P49" s="18">
        <v>6.3821082776489837E-3</v>
      </c>
    </row>
    <row r="50" spans="2:17" ht="22.2" customHeight="1" x14ac:dyDescent="0.3">
      <c r="B50" s="44" t="s">
        <v>127</v>
      </c>
      <c r="C50" s="29">
        <v>3328</v>
      </c>
      <c r="D50" s="30">
        <v>2.4630323124972247E-2</v>
      </c>
      <c r="E50" s="29">
        <v>3179</v>
      </c>
      <c r="F50" s="30">
        <v>2.5085617789561733E-2</v>
      </c>
      <c r="G50" s="45">
        <v>867</v>
      </c>
      <c r="H50" s="30">
        <v>2.3774267851266864E-2</v>
      </c>
      <c r="I50" s="17">
        <v>858</v>
      </c>
      <c r="J50" s="18">
        <v>2.2837978120258725E-2</v>
      </c>
      <c r="K50" s="17">
        <v>932</v>
      </c>
      <c r="L50" s="18">
        <v>2.5234201548708507E-2</v>
      </c>
      <c r="M50" s="17">
        <v>912</v>
      </c>
      <c r="N50" s="18">
        <v>2.460940662187323E-2</v>
      </c>
      <c r="O50" s="17">
        <v>942</v>
      </c>
      <c r="P50" s="18">
        <v>2.5692076912586934E-2</v>
      </c>
    </row>
    <row r="51" spans="2:17" ht="22.2" customHeight="1" x14ac:dyDescent="0.3">
      <c r="B51" s="44" t="s">
        <v>128</v>
      </c>
      <c r="C51" s="29">
        <v>509</v>
      </c>
      <c r="D51" s="30">
        <v>3.7670776654479786E-3</v>
      </c>
      <c r="E51" s="29">
        <v>423</v>
      </c>
      <c r="F51" s="30">
        <v>3.3379101368306427E-3</v>
      </c>
      <c r="G51" s="45">
        <v>140</v>
      </c>
      <c r="H51" s="30">
        <v>3.838982121311835E-3</v>
      </c>
      <c r="I51" s="17">
        <v>147</v>
      </c>
      <c r="J51" s="18">
        <v>3.9128004471771938E-3</v>
      </c>
      <c r="K51" s="17">
        <v>131</v>
      </c>
      <c r="L51" s="18">
        <v>3.5468673850652514E-3</v>
      </c>
      <c r="M51" s="17">
        <v>137</v>
      </c>
      <c r="N51" s="18">
        <v>3.6968077929787637E-3</v>
      </c>
      <c r="O51" s="17">
        <v>127</v>
      </c>
      <c r="P51" s="18">
        <v>3.4637938088094913E-3</v>
      </c>
    </row>
    <row r="52" spans="2:17" ht="22.2" customHeight="1" x14ac:dyDescent="0.3">
      <c r="B52" s="44" t="s">
        <v>129</v>
      </c>
      <c r="C52" s="29">
        <v>1496</v>
      </c>
      <c r="D52" s="30">
        <v>1.107180390473512E-2</v>
      </c>
      <c r="E52" s="29">
        <v>1357</v>
      </c>
      <c r="F52" s="30">
        <v>1.0708141975600903E-2</v>
      </c>
      <c r="G52" s="45">
        <v>93</v>
      </c>
      <c r="H52" s="30">
        <v>2.5501809805857189E-3</v>
      </c>
      <c r="I52" s="17">
        <v>76</v>
      </c>
      <c r="J52" s="18">
        <v>2.022944448880726E-3</v>
      </c>
      <c r="K52" s="17">
        <v>63</v>
      </c>
      <c r="L52" s="18">
        <v>1.7057453836573347E-3</v>
      </c>
      <c r="M52" s="17">
        <v>56</v>
      </c>
      <c r="N52" s="18">
        <v>1.5111039153781808E-3</v>
      </c>
      <c r="O52" s="17">
        <v>60</v>
      </c>
      <c r="P52" s="18">
        <v>1.636438019909996E-3</v>
      </c>
    </row>
    <row r="53" spans="2:17" ht="22.2" customHeight="1" thickBot="1" x14ac:dyDescent="0.35">
      <c r="B53" s="44" t="s">
        <v>66</v>
      </c>
      <c r="C53" s="29">
        <v>286</v>
      </c>
      <c r="D53" s="30">
        <v>2.1166683935523022E-3</v>
      </c>
      <c r="E53" s="29">
        <v>258</v>
      </c>
      <c r="F53" s="30">
        <v>2.0358884522513137E-3</v>
      </c>
      <c r="G53" s="45">
        <v>10997</v>
      </c>
      <c r="H53" s="30">
        <v>0.30155204562904464</v>
      </c>
      <c r="I53" s="17">
        <v>11668</v>
      </c>
      <c r="J53" s="18">
        <v>0.31057520828342516</v>
      </c>
      <c r="K53" s="17">
        <v>9926</v>
      </c>
      <c r="L53" s="18">
        <v>0.26874966155845564</v>
      </c>
      <c r="M53" s="17">
        <v>10272</v>
      </c>
      <c r="N53" s="18">
        <v>0.27717963247794059</v>
      </c>
      <c r="O53" s="17">
        <v>10124</v>
      </c>
      <c r="P53" s="18">
        <v>0.2761216418928133</v>
      </c>
      <c r="Q53" s="57" t="s">
        <v>165</v>
      </c>
    </row>
    <row r="54" spans="2:17" ht="22.2" customHeight="1" thickTop="1" thickBot="1" x14ac:dyDescent="0.35">
      <c r="B54" s="19" t="s">
        <v>58</v>
      </c>
      <c r="C54" s="33">
        <v>135118</v>
      </c>
      <c r="D54" s="34">
        <v>1</v>
      </c>
      <c r="E54" s="33">
        <v>126726</v>
      </c>
      <c r="F54" s="34">
        <v>1</v>
      </c>
      <c r="G54" s="46">
        <v>36468</v>
      </c>
      <c r="H54" s="34">
        <v>1.0000000000000002</v>
      </c>
      <c r="I54" s="20">
        <v>37569</v>
      </c>
      <c r="J54" s="22">
        <v>1</v>
      </c>
      <c r="K54" s="20">
        <v>36934</v>
      </c>
      <c r="L54" s="22">
        <v>1</v>
      </c>
      <c r="M54" s="20">
        <v>37059</v>
      </c>
      <c r="N54" s="22">
        <v>1.0000000000000002</v>
      </c>
      <c r="O54" s="20">
        <v>36665</v>
      </c>
      <c r="P54" s="22">
        <v>0.99999999999999978</v>
      </c>
    </row>
    <row r="55" spans="2:17" s="13" customFormat="1" ht="15" thickTop="1" x14ac:dyDescent="0.3"/>
    <row r="56" spans="2:17" s="13" customFormat="1" x14ac:dyDescent="0.3">
      <c r="G56" s="23"/>
      <c r="H56" s="47"/>
      <c r="K56" s="23"/>
      <c r="L56" s="47"/>
      <c r="M56" s="23"/>
      <c r="N56" s="47"/>
      <c r="O56" s="23"/>
      <c r="P56" s="47"/>
    </row>
    <row r="57" spans="2:17" s="13" customFormat="1" x14ac:dyDescent="0.3"/>
    <row r="58" spans="2:17" s="13" customFormat="1" x14ac:dyDescent="0.3"/>
    <row r="59" spans="2:17" s="13" customFormat="1" x14ac:dyDescent="0.3"/>
    <row r="60" spans="2:17" s="13" customFormat="1" x14ac:dyDescent="0.3"/>
    <row r="61" spans="2:17" s="13" customFormat="1" x14ac:dyDescent="0.3"/>
    <row r="62" spans="2:17" s="13" customFormat="1" x14ac:dyDescent="0.3"/>
    <row r="63" spans="2:17" s="13" customFormat="1" x14ac:dyDescent="0.3"/>
    <row r="64" spans="2:17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="13" customFormat="1" x14ac:dyDescent="0.3"/>
    <row r="114" s="13" customFormat="1" x14ac:dyDescent="0.3"/>
    <row r="115" s="13" customFormat="1" x14ac:dyDescent="0.3"/>
    <row r="116" s="13" customFormat="1" x14ac:dyDescent="0.3"/>
    <row r="117" s="13" customFormat="1" x14ac:dyDescent="0.3"/>
    <row r="118" s="13" customFormat="1" x14ac:dyDescent="0.3"/>
    <row r="119" s="13" customFormat="1" x14ac:dyDescent="0.3"/>
    <row r="120" s="13" customFormat="1" x14ac:dyDescent="0.3"/>
    <row r="121" s="13" customFormat="1" x14ac:dyDescent="0.3"/>
    <row r="122" s="13" customFormat="1" x14ac:dyDescent="0.3"/>
    <row r="123" s="13" customFormat="1" x14ac:dyDescent="0.3"/>
    <row r="124" s="13" customFormat="1" x14ac:dyDescent="0.3"/>
    <row r="125" s="13" customFormat="1" x14ac:dyDescent="0.3"/>
    <row r="126" s="13" customFormat="1" x14ac:dyDescent="0.3"/>
    <row r="127" s="13" customFormat="1" x14ac:dyDescent="0.3"/>
    <row r="128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  <row r="235" s="13" customFormat="1" x14ac:dyDescent="0.3"/>
    <row r="236" s="13" customFormat="1" x14ac:dyDescent="0.3"/>
    <row r="237" s="13" customFormat="1" x14ac:dyDescent="0.3"/>
    <row r="238" s="13" customFormat="1" x14ac:dyDescent="0.3"/>
    <row r="239" s="13" customFormat="1" x14ac:dyDescent="0.3"/>
    <row r="240" s="13" customFormat="1" x14ac:dyDescent="0.3"/>
    <row r="241" s="13" customFormat="1" x14ac:dyDescent="0.3"/>
    <row r="242" s="13" customFormat="1" x14ac:dyDescent="0.3"/>
    <row r="243" s="13" customFormat="1" x14ac:dyDescent="0.3"/>
    <row r="244" s="13" customFormat="1" x14ac:dyDescent="0.3"/>
    <row r="245" s="13" customFormat="1" x14ac:dyDescent="0.3"/>
    <row r="246" s="13" customFormat="1" x14ac:dyDescent="0.3"/>
    <row r="247" s="13" customFormat="1" x14ac:dyDescent="0.3"/>
    <row r="248" s="13" customFormat="1" x14ac:dyDescent="0.3"/>
    <row r="249" s="13" customFormat="1" x14ac:dyDescent="0.3"/>
    <row r="250" s="13" customFormat="1" x14ac:dyDescent="0.3"/>
    <row r="251" s="13" customFormat="1" x14ac:dyDescent="0.3"/>
    <row r="252" s="13" customFormat="1" x14ac:dyDescent="0.3"/>
    <row r="253" s="13" customFormat="1" x14ac:dyDescent="0.3"/>
    <row r="254" s="13" customFormat="1" x14ac:dyDescent="0.3"/>
    <row r="255" s="13" customFormat="1" x14ac:dyDescent="0.3"/>
    <row r="256" s="13" customFormat="1" x14ac:dyDescent="0.3"/>
    <row r="257" s="13" customFormat="1" x14ac:dyDescent="0.3"/>
    <row r="258" s="13" customFormat="1" x14ac:dyDescent="0.3"/>
    <row r="259" s="13" customFormat="1" x14ac:dyDescent="0.3"/>
    <row r="260" s="13" customFormat="1" x14ac:dyDescent="0.3"/>
    <row r="261" s="13" customFormat="1" x14ac:dyDescent="0.3"/>
    <row r="262" s="13" customFormat="1" x14ac:dyDescent="0.3"/>
    <row r="263" s="13" customFormat="1" x14ac:dyDescent="0.3"/>
    <row r="264" s="13" customFormat="1" x14ac:dyDescent="0.3"/>
    <row r="265" s="13" customFormat="1" x14ac:dyDescent="0.3"/>
    <row r="266" s="13" customFormat="1" x14ac:dyDescent="0.3"/>
    <row r="267" s="13" customFormat="1" x14ac:dyDescent="0.3"/>
    <row r="268" s="13" customFormat="1" x14ac:dyDescent="0.3"/>
    <row r="269" s="13" customFormat="1" x14ac:dyDescent="0.3"/>
    <row r="270" s="13" customFormat="1" x14ac:dyDescent="0.3"/>
    <row r="271" s="13" customFormat="1" x14ac:dyDescent="0.3"/>
    <row r="272" s="13" customFormat="1" x14ac:dyDescent="0.3"/>
    <row r="273" s="13" customFormat="1" x14ac:dyDescent="0.3"/>
    <row r="274" s="13" customFormat="1" x14ac:dyDescent="0.3"/>
    <row r="275" s="13" customFormat="1" x14ac:dyDescent="0.3"/>
    <row r="276" s="13" customFormat="1" x14ac:dyDescent="0.3"/>
    <row r="277" s="13" customFormat="1" x14ac:dyDescent="0.3"/>
    <row r="278" s="13" customFormat="1" x14ac:dyDescent="0.3"/>
    <row r="279" s="13" customFormat="1" x14ac:dyDescent="0.3"/>
    <row r="280" s="13" customFormat="1" x14ac:dyDescent="0.3"/>
    <row r="281" s="13" customFormat="1" x14ac:dyDescent="0.3"/>
    <row r="282" s="13" customFormat="1" x14ac:dyDescent="0.3"/>
    <row r="283" s="13" customFormat="1" x14ac:dyDescent="0.3"/>
    <row r="284" s="13" customFormat="1" x14ac:dyDescent="0.3"/>
    <row r="285" s="13" customFormat="1" x14ac:dyDescent="0.3"/>
    <row r="286" s="13" customFormat="1" x14ac:dyDescent="0.3"/>
    <row r="287" s="13" customFormat="1" x14ac:dyDescent="0.3"/>
    <row r="288" s="13" customFormat="1" x14ac:dyDescent="0.3"/>
    <row r="289" s="13" customFormat="1" x14ac:dyDescent="0.3"/>
    <row r="290" s="13" customFormat="1" x14ac:dyDescent="0.3"/>
    <row r="291" s="13" customFormat="1" x14ac:dyDescent="0.3"/>
    <row r="292" s="13" customFormat="1" x14ac:dyDescent="0.3"/>
    <row r="293" s="13" customFormat="1" x14ac:dyDescent="0.3"/>
    <row r="294" s="13" customFormat="1" x14ac:dyDescent="0.3"/>
    <row r="295" s="13" customFormat="1" x14ac:dyDescent="0.3"/>
    <row r="296" s="13" customFormat="1" x14ac:dyDescent="0.3"/>
    <row r="297" s="13" customFormat="1" x14ac:dyDescent="0.3"/>
    <row r="298" s="13" customFormat="1" x14ac:dyDescent="0.3"/>
    <row r="299" s="13" customFormat="1" x14ac:dyDescent="0.3"/>
    <row r="300" s="13" customFormat="1" x14ac:dyDescent="0.3"/>
    <row r="301" s="13" customFormat="1" x14ac:dyDescent="0.3"/>
    <row r="302" s="13" customFormat="1" x14ac:dyDescent="0.3"/>
    <row r="303" s="13" customFormat="1" x14ac:dyDescent="0.3"/>
    <row r="304" s="13" customFormat="1" x14ac:dyDescent="0.3"/>
    <row r="305" s="13" customFormat="1" x14ac:dyDescent="0.3"/>
    <row r="306" s="13" customFormat="1" x14ac:dyDescent="0.3"/>
    <row r="307" s="13" customFormat="1" x14ac:dyDescent="0.3"/>
    <row r="308" s="13" customFormat="1" x14ac:dyDescent="0.3"/>
    <row r="309" s="13" customFormat="1" x14ac:dyDescent="0.3"/>
    <row r="310" s="13" customFormat="1" x14ac:dyDescent="0.3"/>
    <row r="311" s="13" customFormat="1" x14ac:dyDescent="0.3"/>
    <row r="312" s="13" customFormat="1" x14ac:dyDescent="0.3"/>
    <row r="313" s="13" customFormat="1" x14ac:dyDescent="0.3"/>
    <row r="314" s="13" customFormat="1" x14ac:dyDescent="0.3"/>
    <row r="315" s="13" customFormat="1" x14ac:dyDescent="0.3"/>
    <row r="316" s="13" customFormat="1" x14ac:dyDescent="0.3"/>
    <row r="317" s="13" customFormat="1" x14ac:dyDescent="0.3"/>
    <row r="318" s="13" customFormat="1" x14ac:dyDescent="0.3"/>
    <row r="319" s="13" customFormat="1" x14ac:dyDescent="0.3"/>
    <row r="320" s="13" customFormat="1" x14ac:dyDescent="0.3"/>
    <row r="321" s="13" customFormat="1" x14ac:dyDescent="0.3"/>
    <row r="322" s="13" customFormat="1" x14ac:dyDescent="0.3"/>
    <row r="323" s="13" customFormat="1" x14ac:dyDescent="0.3"/>
    <row r="324" s="13" customFormat="1" x14ac:dyDescent="0.3"/>
    <row r="325" s="13" customFormat="1" x14ac:dyDescent="0.3"/>
    <row r="326" s="13" customFormat="1" x14ac:dyDescent="0.3"/>
    <row r="327" s="13" customFormat="1" x14ac:dyDescent="0.3"/>
    <row r="328" s="13" customFormat="1" x14ac:dyDescent="0.3"/>
    <row r="329" s="13" customFormat="1" x14ac:dyDescent="0.3"/>
    <row r="330" s="13" customFormat="1" x14ac:dyDescent="0.3"/>
    <row r="331" s="13" customFormat="1" x14ac:dyDescent="0.3"/>
    <row r="332" s="13" customFormat="1" x14ac:dyDescent="0.3"/>
    <row r="333" s="13" customFormat="1" x14ac:dyDescent="0.3"/>
    <row r="334" s="13" customFormat="1" x14ac:dyDescent="0.3"/>
    <row r="335" s="13" customFormat="1" x14ac:dyDescent="0.3"/>
    <row r="336" s="13" customFormat="1" x14ac:dyDescent="0.3"/>
    <row r="337" s="13" customFormat="1" x14ac:dyDescent="0.3"/>
    <row r="338" s="13" customFormat="1" x14ac:dyDescent="0.3"/>
    <row r="339" s="13" customFormat="1" x14ac:dyDescent="0.3"/>
    <row r="340" s="13" customFormat="1" x14ac:dyDescent="0.3"/>
    <row r="341" s="13" customFormat="1" x14ac:dyDescent="0.3"/>
    <row r="342" s="13" customFormat="1" x14ac:dyDescent="0.3"/>
    <row r="343" s="13" customFormat="1" x14ac:dyDescent="0.3"/>
    <row r="344" s="13" customFormat="1" x14ac:dyDescent="0.3"/>
    <row r="345" s="13" customFormat="1" x14ac:dyDescent="0.3"/>
    <row r="346" s="13" customFormat="1" x14ac:dyDescent="0.3"/>
    <row r="347" s="13" customFormat="1" x14ac:dyDescent="0.3"/>
    <row r="348" s="13" customFormat="1" x14ac:dyDescent="0.3"/>
    <row r="349" s="13" customFormat="1" x14ac:dyDescent="0.3"/>
    <row r="350" s="13" customFormat="1" x14ac:dyDescent="0.3"/>
    <row r="351" s="13" customFormat="1" x14ac:dyDescent="0.3"/>
    <row r="352" s="13" customFormat="1" x14ac:dyDescent="0.3"/>
    <row r="353" s="13" customFormat="1" x14ac:dyDescent="0.3"/>
    <row r="354" s="13" customFormat="1" x14ac:dyDescent="0.3"/>
    <row r="355" s="13" customFormat="1" x14ac:dyDescent="0.3"/>
    <row r="356" s="13" customFormat="1" x14ac:dyDescent="0.3"/>
    <row r="357" s="13" customFormat="1" x14ac:dyDescent="0.3"/>
    <row r="358" s="13" customFormat="1" x14ac:dyDescent="0.3"/>
    <row r="359" s="13" customFormat="1" x14ac:dyDescent="0.3"/>
    <row r="360" s="13" customFormat="1" x14ac:dyDescent="0.3"/>
    <row r="361" s="13" customFormat="1" x14ac:dyDescent="0.3"/>
    <row r="362" s="13" customFormat="1" x14ac:dyDescent="0.3"/>
    <row r="363" s="13" customFormat="1" x14ac:dyDescent="0.3"/>
    <row r="364" s="13" customFormat="1" x14ac:dyDescent="0.3"/>
    <row r="365" s="13" customFormat="1" x14ac:dyDescent="0.3"/>
    <row r="366" s="13" customFormat="1" x14ac:dyDescent="0.3"/>
    <row r="367" s="13" customFormat="1" x14ac:dyDescent="0.3"/>
    <row r="368" s="13" customFormat="1" x14ac:dyDescent="0.3"/>
    <row r="369" s="13" customFormat="1" x14ac:dyDescent="0.3"/>
    <row r="370" s="13" customFormat="1" x14ac:dyDescent="0.3"/>
    <row r="371" s="13" customFormat="1" x14ac:dyDescent="0.3"/>
    <row r="372" s="13" customFormat="1" x14ac:dyDescent="0.3"/>
    <row r="373" s="13" customFormat="1" x14ac:dyDescent="0.3"/>
    <row r="374" s="13" customFormat="1" x14ac:dyDescent="0.3"/>
    <row r="375" s="13" customFormat="1" x14ac:dyDescent="0.3"/>
    <row r="376" s="13" customFormat="1" x14ac:dyDescent="0.3"/>
    <row r="377" s="13" customFormat="1" x14ac:dyDescent="0.3"/>
    <row r="378" s="13" customFormat="1" x14ac:dyDescent="0.3"/>
    <row r="379" s="13" customFormat="1" x14ac:dyDescent="0.3"/>
    <row r="380" s="13" customFormat="1" x14ac:dyDescent="0.3"/>
    <row r="381" s="13" customFormat="1" x14ac:dyDescent="0.3"/>
    <row r="382" s="13" customFormat="1" x14ac:dyDescent="0.3"/>
    <row r="383" s="13" customFormat="1" x14ac:dyDescent="0.3"/>
    <row r="384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  <row r="540" s="13" customFormat="1" x14ac:dyDescent="0.3"/>
    <row r="541" s="13" customFormat="1" x14ac:dyDescent="0.3"/>
    <row r="542" s="13" customFormat="1" x14ac:dyDescent="0.3"/>
    <row r="543" s="13" customFormat="1" x14ac:dyDescent="0.3"/>
    <row r="544" s="13" customFormat="1" x14ac:dyDescent="0.3"/>
    <row r="545" s="13" customFormat="1" x14ac:dyDescent="0.3"/>
    <row r="546" s="13" customFormat="1" x14ac:dyDescent="0.3"/>
    <row r="547" s="13" customFormat="1" x14ac:dyDescent="0.3"/>
    <row r="548" s="13" customFormat="1" x14ac:dyDescent="0.3"/>
    <row r="549" s="13" customFormat="1" x14ac:dyDescent="0.3"/>
    <row r="550" s="13" customFormat="1" x14ac:dyDescent="0.3"/>
    <row r="551" s="13" customFormat="1" x14ac:dyDescent="0.3"/>
    <row r="552" s="13" customFormat="1" x14ac:dyDescent="0.3"/>
    <row r="553" s="13" customFormat="1" x14ac:dyDescent="0.3"/>
    <row r="554" s="13" customFormat="1" x14ac:dyDescent="0.3"/>
    <row r="555" s="13" customFormat="1" x14ac:dyDescent="0.3"/>
    <row r="556" s="13" customFormat="1" x14ac:dyDescent="0.3"/>
    <row r="557" s="13" customFormat="1" x14ac:dyDescent="0.3"/>
    <row r="558" s="13" customFormat="1" x14ac:dyDescent="0.3"/>
    <row r="559" s="13" customFormat="1" x14ac:dyDescent="0.3"/>
    <row r="560" s="13" customFormat="1" x14ac:dyDescent="0.3"/>
    <row r="561" s="13" customFormat="1" x14ac:dyDescent="0.3"/>
    <row r="562" s="13" customFormat="1" x14ac:dyDescent="0.3"/>
    <row r="563" s="13" customFormat="1" x14ac:dyDescent="0.3"/>
    <row r="564" s="13" customFormat="1" x14ac:dyDescent="0.3"/>
    <row r="565" s="13" customFormat="1" x14ac:dyDescent="0.3"/>
    <row r="566" s="13" customFormat="1" x14ac:dyDescent="0.3"/>
    <row r="567" s="13" customFormat="1" x14ac:dyDescent="0.3"/>
    <row r="568" s="13" customFormat="1" x14ac:dyDescent="0.3"/>
    <row r="569" s="13" customFormat="1" x14ac:dyDescent="0.3"/>
    <row r="570" s="13" customFormat="1" x14ac:dyDescent="0.3"/>
    <row r="571" s="13" customFormat="1" x14ac:dyDescent="0.3"/>
    <row r="572" s="13" customFormat="1" x14ac:dyDescent="0.3"/>
    <row r="573" s="13" customFormat="1" x14ac:dyDescent="0.3"/>
    <row r="574" s="13" customFormat="1" x14ac:dyDescent="0.3"/>
    <row r="575" s="13" customFormat="1" x14ac:dyDescent="0.3"/>
    <row r="576" s="13" customFormat="1" x14ac:dyDescent="0.3"/>
    <row r="577" s="13" customFormat="1" x14ac:dyDescent="0.3"/>
    <row r="578" s="13" customFormat="1" x14ac:dyDescent="0.3"/>
    <row r="579" s="13" customFormat="1" x14ac:dyDescent="0.3"/>
    <row r="580" s="13" customFormat="1" x14ac:dyDescent="0.3"/>
    <row r="581" s="13" customFormat="1" x14ac:dyDescent="0.3"/>
    <row r="582" s="13" customFormat="1" x14ac:dyDescent="0.3"/>
    <row r="583" s="13" customFormat="1" x14ac:dyDescent="0.3"/>
    <row r="584" s="13" customFormat="1" x14ac:dyDescent="0.3"/>
    <row r="585" s="13" customFormat="1" x14ac:dyDescent="0.3"/>
    <row r="586" s="13" customFormat="1" x14ac:dyDescent="0.3"/>
    <row r="587" s="13" customFormat="1" x14ac:dyDescent="0.3"/>
    <row r="588" s="13" customFormat="1" x14ac:dyDescent="0.3"/>
    <row r="589" s="13" customFormat="1" x14ac:dyDescent="0.3"/>
    <row r="590" s="13" customFormat="1" x14ac:dyDescent="0.3"/>
    <row r="591" s="13" customFormat="1" x14ac:dyDescent="0.3"/>
    <row r="592" s="13" customFormat="1" x14ac:dyDescent="0.3"/>
    <row r="593" s="13" customFormat="1" x14ac:dyDescent="0.3"/>
    <row r="594" s="13" customFormat="1" x14ac:dyDescent="0.3"/>
    <row r="595" s="13" customFormat="1" x14ac:dyDescent="0.3"/>
    <row r="596" s="13" customFormat="1" x14ac:dyDescent="0.3"/>
    <row r="597" s="13" customFormat="1" x14ac:dyDescent="0.3"/>
    <row r="598" s="13" customFormat="1" x14ac:dyDescent="0.3"/>
    <row r="599" s="13" customFormat="1" x14ac:dyDescent="0.3"/>
    <row r="600" s="13" customFormat="1" x14ac:dyDescent="0.3"/>
    <row r="601" s="13" customFormat="1" x14ac:dyDescent="0.3"/>
    <row r="602" s="13" customFormat="1" x14ac:dyDescent="0.3"/>
    <row r="603" s="13" customFormat="1" x14ac:dyDescent="0.3"/>
    <row r="604" s="13" customFormat="1" x14ac:dyDescent="0.3"/>
    <row r="605" s="13" customFormat="1" x14ac:dyDescent="0.3"/>
    <row r="606" s="13" customFormat="1" x14ac:dyDescent="0.3"/>
    <row r="607" s="13" customFormat="1" x14ac:dyDescent="0.3"/>
    <row r="608" s="13" customFormat="1" x14ac:dyDescent="0.3"/>
    <row r="609" s="13" customFormat="1" x14ac:dyDescent="0.3"/>
    <row r="610" s="13" customFormat="1" x14ac:dyDescent="0.3"/>
    <row r="611" s="13" customFormat="1" x14ac:dyDescent="0.3"/>
    <row r="612" s="13" customFormat="1" x14ac:dyDescent="0.3"/>
    <row r="613" s="13" customFormat="1" x14ac:dyDescent="0.3"/>
    <row r="614" s="13" customFormat="1" x14ac:dyDescent="0.3"/>
    <row r="615" s="13" customFormat="1" x14ac:dyDescent="0.3"/>
    <row r="616" s="13" customFormat="1" x14ac:dyDescent="0.3"/>
    <row r="617" s="13" customFormat="1" x14ac:dyDescent="0.3"/>
    <row r="618" s="13" customFormat="1" x14ac:dyDescent="0.3"/>
    <row r="619" s="13" customFormat="1" x14ac:dyDescent="0.3"/>
    <row r="620" s="13" customFormat="1" x14ac:dyDescent="0.3"/>
    <row r="621" s="13" customFormat="1" x14ac:dyDescent="0.3"/>
    <row r="622" s="13" customFormat="1" x14ac:dyDescent="0.3"/>
    <row r="623" s="13" customFormat="1" x14ac:dyDescent="0.3"/>
    <row r="624" s="13" customFormat="1" x14ac:dyDescent="0.3"/>
    <row r="625" s="13" customFormat="1" x14ac:dyDescent="0.3"/>
    <row r="626" s="13" customFormat="1" x14ac:dyDescent="0.3"/>
    <row r="627" s="13" customFormat="1" x14ac:dyDescent="0.3"/>
    <row r="628" s="13" customFormat="1" x14ac:dyDescent="0.3"/>
    <row r="629" s="13" customFormat="1" x14ac:dyDescent="0.3"/>
    <row r="630" s="13" customFormat="1" x14ac:dyDescent="0.3"/>
    <row r="631" s="13" customFormat="1" x14ac:dyDescent="0.3"/>
    <row r="632" s="13" customFormat="1" x14ac:dyDescent="0.3"/>
    <row r="633" s="13" customFormat="1" x14ac:dyDescent="0.3"/>
    <row r="634" s="13" customFormat="1" x14ac:dyDescent="0.3"/>
    <row r="635" s="13" customFormat="1" x14ac:dyDescent="0.3"/>
    <row r="636" s="13" customFormat="1" x14ac:dyDescent="0.3"/>
    <row r="637" s="13" customFormat="1" x14ac:dyDescent="0.3"/>
    <row r="638" s="13" customFormat="1" x14ac:dyDescent="0.3"/>
    <row r="639" s="13" customFormat="1" x14ac:dyDescent="0.3"/>
  </sheetData>
  <mergeCells count="11">
    <mergeCell ref="O5:P5"/>
    <mergeCell ref="B2:P2"/>
    <mergeCell ref="B3:P3"/>
    <mergeCell ref="C4:P4"/>
    <mergeCell ref="B4:B6"/>
    <mergeCell ref="C5:D5"/>
    <mergeCell ref="E5:F5"/>
    <mergeCell ref="G5:H5"/>
    <mergeCell ref="I5:J5"/>
    <mergeCell ref="K5:L5"/>
    <mergeCell ref="M5:N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I539"/>
  <sheetViews>
    <sheetView topLeftCell="R47" zoomScaleNormal="100" workbookViewId="0">
      <selection activeCell="C8" sqref="C8:W54"/>
    </sheetView>
  </sheetViews>
  <sheetFormatPr defaultColWidth="8.88671875" defaultRowHeight="14.4" x14ac:dyDescent="0.3"/>
  <cols>
    <col min="1" max="1" width="2.6640625" style="13" customWidth="1"/>
    <col min="2" max="2" width="61.44140625" style="1" customWidth="1"/>
    <col min="3" max="8" width="10.6640625" style="1" customWidth="1"/>
    <col min="9" max="9" width="11.5546875" style="1" bestFit="1" customWidth="1"/>
    <col min="10" max="23" width="10.6640625" style="1" customWidth="1"/>
    <col min="24" max="87" width="8.88671875" style="13"/>
    <col min="88" max="16384" width="8.88671875" style="1"/>
  </cols>
  <sheetData>
    <row r="1" spans="2:23" s="13" customFormat="1" ht="15.75" thickBot="1" x14ac:dyDescent="0.3"/>
    <row r="2" spans="2:23" ht="22.2" customHeight="1" thickTop="1" thickBot="1" x14ac:dyDescent="0.35">
      <c r="B2" s="64" t="s">
        <v>155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</row>
    <row r="3" spans="2:23" ht="22.2" customHeight="1" thickTop="1" thickBot="1" x14ac:dyDescent="0.35">
      <c r="B3" s="76" t="s">
        <v>137</v>
      </c>
      <c r="C3" s="74" t="s">
        <v>63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 t="s">
        <v>58</v>
      </c>
      <c r="W3" s="81" t="s">
        <v>58</v>
      </c>
    </row>
    <row r="4" spans="2:23" ht="22.2" customHeight="1" thickTop="1" thickBot="1" x14ac:dyDescent="0.35">
      <c r="B4" s="77"/>
      <c r="C4" s="74" t="s">
        <v>64</v>
      </c>
      <c r="D4" s="79"/>
      <c r="E4" s="79"/>
      <c r="F4" s="79"/>
      <c r="G4" s="79"/>
      <c r="H4" s="79"/>
      <c r="I4" s="79"/>
      <c r="J4" s="86"/>
      <c r="K4" s="87"/>
      <c r="L4" s="74" t="s">
        <v>65</v>
      </c>
      <c r="M4" s="86"/>
      <c r="N4" s="86"/>
      <c r="O4" s="86"/>
      <c r="P4" s="86"/>
      <c r="Q4" s="86"/>
      <c r="R4" s="86"/>
      <c r="S4" s="86"/>
      <c r="T4" s="106"/>
      <c r="U4" s="107"/>
      <c r="V4" s="82" t="s">
        <v>66</v>
      </c>
      <c r="W4" s="83"/>
    </row>
    <row r="5" spans="2:23" ht="22.2" customHeight="1" thickTop="1" thickBot="1" x14ac:dyDescent="0.35">
      <c r="B5" s="77"/>
      <c r="C5" s="74" t="s">
        <v>57</v>
      </c>
      <c r="D5" s="86"/>
      <c r="E5" s="86"/>
      <c r="F5" s="86"/>
      <c r="G5" s="86"/>
      <c r="H5" s="86"/>
      <c r="I5" s="86"/>
      <c r="J5" s="88" t="s">
        <v>67</v>
      </c>
      <c r="K5" s="89"/>
      <c r="L5" s="74" t="s">
        <v>57</v>
      </c>
      <c r="M5" s="79"/>
      <c r="N5" s="79"/>
      <c r="O5" s="79"/>
      <c r="P5" s="79"/>
      <c r="Q5" s="79"/>
      <c r="R5" s="79"/>
      <c r="S5" s="79"/>
      <c r="T5" s="88" t="s">
        <v>68</v>
      </c>
      <c r="U5" s="89"/>
      <c r="V5" s="82"/>
      <c r="W5" s="83"/>
    </row>
    <row r="6" spans="2:23" ht="22.2" customHeight="1" thickTop="1" thickBot="1" x14ac:dyDescent="0.35">
      <c r="B6" s="77"/>
      <c r="C6" s="74" t="s">
        <v>59</v>
      </c>
      <c r="D6" s="75"/>
      <c r="E6" s="74" t="s">
        <v>60</v>
      </c>
      <c r="F6" s="75"/>
      <c r="G6" s="74" t="s">
        <v>61</v>
      </c>
      <c r="H6" s="75"/>
      <c r="I6" s="27" t="s">
        <v>62</v>
      </c>
      <c r="J6" s="90"/>
      <c r="K6" s="91"/>
      <c r="L6" s="74" t="s">
        <v>59</v>
      </c>
      <c r="M6" s="75"/>
      <c r="N6" s="74" t="s">
        <v>60</v>
      </c>
      <c r="O6" s="75"/>
      <c r="P6" s="74" t="s">
        <v>61</v>
      </c>
      <c r="Q6" s="75"/>
      <c r="R6" s="108" t="s">
        <v>62</v>
      </c>
      <c r="S6" s="108"/>
      <c r="T6" s="90"/>
      <c r="U6" s="91"/>
      <c r="V6" s="84"/>
      <c r="W6" s="85"/>
    </row>
    <row r="7" spans="2:23" ht="22.2" customHeight="1" thickTop="1" thickBot="1" x14ac:dyDescent="0.35">
      <c r="B7" s="78"/>
      <c r="C7" s="25" t="s">
        <v>11</v>
      </c>
      <c r="D7" s="28" t="s">
        <v>12</v>
      </c>
      <c r="E7" s="25" t="s">
        <v>11</v>
      </c>
      <c r="F7" s="28" t="s">
        <v>12</v>
      </c>
      <c r="G7" s="25" t="s">
        <v>11</v>
      </c>
      <c r="H7" s="28" t="s">
        <v>12</v>
      </c>
      <c r="I7" s="24" t="s">
        <v>11</v>
      </c>
      <c r="J7" s="25" t="s">
        <v>11</v>
      </c>
      <c r="K7" s="28" t="s">
        <v>12</v>
      </c>
      <c r="L7" s="25" t="s">
        <v>11</v>
      </c>
      <c r="M7" s="28" t="s">
        <v>12</v>
      </c>
      <c r="N7" s="25" t="s">
        <v>11</v>
      </c>
      <c r="O7" s="28" t="s">
        <v>12</v>
      </c>
      <c r="P7" s="25" t="s">
        <v>11</v>
      </c>
      <c r="Q7" s="28" t="s">
        <v>12</v>
      </c>
      <c r="R7" s="25" t="s">
        <v>11</v>
      </c>
      <c r="S7" s="28" t="s">
        <v>12</v>
      </c>
      <c r="T7" s="25" t="s">
        <v>11</v>
      </c>
      <c r="U7" s="28" t="s">
        <v>12</v>
      </c>
      <c r="V7" s="25" t="s">
        <v>11</v>
      </c>
      <c r="W7" s="28" t="s">
        <v>11</v>
      </c>
    </row>
    <row r="8" spans="2:23" ht="22.2" customHeight="1" thickTop="1" x14ac:dyDescent="0.25">
      <c r="B8" s="44" t="s">
        <v>86</v>
      </c>
      <c r="C8" s="17">
        <v>569</v>
      </c>
      <c r="D8" s="18">
        <v>7.8645473393227361E-2</v>
      </c>
      <c r="E8" s="17">
        <v>979</v>
      </c>
      <c r="F8" s="18">
        <v>0.10190486103882586</v>
      </c>
      <c r="G8" s="17">
        <v>62</v>
      </c>
      <c r="H8" s="18">
        <v>9.8256735340728998E-2</v>
      </c>
      <c r="I8" s="29">
        <v>0</v>
      </c>
      <c r="J8" s="17">
        <v>1610</v>
      </c>
      <c r="K8" s="18">
        <v>9.2142162193097926E-2</v>
      </c>
      <c r="L8" s="17">
        <v>620</v>
      </c>
      <c r="M8" s="18">
        <v>0.1153059326762135</v>
      </c>
      <c r="N8" s="17">
        <v>2035</v>
      </c>
      <c r="O8" s="18">
        <v>0.15431864715249868</v>
      </c>
      <c r="P8" s="17">
        <v>103</v>
      </c>
      <c r="Q8" s="18">
        <v>0.16453674121405751</v>
      </c>
      <c r="R8" s="17">
        <v>0</v>
      </c>
      <c r="S8" s="18">
        <v>0</v>
      </c>
      <c r="T8" s="17">
        <v>2758</v>
      </c>
      <c r="U8" s="18">
        <v>0.143705710712797</v>
      </c>
      <c r="V8" s="17">
        <v>4368</v>
      </c>
      <c r="W8" s="18">
        <v>0.11913268784944771</v>
      </c>
    </row>
    <row r="9" spans="2:23" ht="22.2" customHeight="1" x14ac:dyDescent="0.25">
      <c r="B9" s="44" t="s">
        <v>87</v>
      </c>
      <c r="C9" s="17">
        <v>196</v>
      </c>
      <c r="D9" s="18">
        <v>2.709053213545266E-2</v>
      </c>
      <c r="E9" s="17">
        <v>552</v>
      </c>
      <c r="F9" s="18">
        <v>5.7458103466222543E-2</v>
      </c>
      <c r="G9" s="17">
        <v>17</v>
      </c>
      <c r="H9" s="18">
        <v>2.694136291600634E-2</v>
      </c>
      <c r="I9" s="29">
        <v>0</v>
      </c>
      <c r="J9" s="17">
        <v>765</v>
      </c>
      <c r="K9" s="18">
        <v>4.3781834830881931E-2</v>
      </c>
      <c r="L9" s="17">
        <v>312</v>
      </c>
      <c r="M9" s="18">
        <v>5.8024920959642921E-2</v>
      </c>
      <c r="N9" s="17">
        <v>1122</v>
      </c>
      <c r="O9" s="18">
        <v>8.5083794646242508E-2</v>
      </c>
      <c r="P9" s="17">
        <v>37</v>
      </c>
      <c r="Q9" s="18">
        <v>5.9105431309904151E-2</v>
      </c>
      <c r="R9" s="17">
        <v>0</v>
      </c>
      <c r="S9" s="18">
        <v>0</v>
      </c>
      <c r="T9" s="17">
        <v>1471</v>
      </c>
      <c r="U9" s="18">
        <v>7.6646519383076275E-2</v>
      </c>
      <c r="V9" s="17">
        <v>2236</v>
      </c>
      <c r="W9" s="18">
        <v>6.0984590208645849E-2</v>
      </c>
    </row>
    <row r="10" spans="2:23" ht="22.2" customHeight="1" x14ac:dyDescent="0.25">
      <c r="B10" s="44" t="s">
        <v>88</v>
      </c>
      <c r="C10" s="17">
        <v>61</v>
      </c>
      <c r="D10" s="18">
        <v>8.4312370421561859E-3</v>
      </c>
      <c r="E10" s="17">
        <v>92</v>
      </c>
      <c r="F10" s="18">
        <v>9.5763505777037572E-3</v>
      </c>
      <c r="G10" s="17">
        <v>5</v>
      </c>
      <c r="H10" s="18">
        <v>7.9239302694136295E-3</v>
      </c>
      <c r="I10" s="29">
        <v>0</v>
      </c>
      <c r="J10" s="17">
        <v>158</v>
      </c>
      <c r="K10" s="18">
        <v>9.0425227493847651E-3</v>
      </c>
      <c r="L10" s="17">
        <v>88</v>
      </c>
      <c r="M10" s="18">
        <v>1.6366003347591595E-2</v>
      </c>
      <c r="N10" s="17">
        <v>250</v>
      </c>
      <c r="O10" s="18">
        <v>1.8958064760749224E-2</v>
      </c>
      <c r="P10" s="17">
        <v>9</v>
      </c>
      <c r="Q10" s="18">
        <v>1.437699680511182E-2</v>
      </c>
      <c r="R10" s="17">
        <v>0</v>
      </c>
      <c r="S10" s="18">
        <v>0</v>
      </c>
      <c r="T10" s="17">
        <v>347</v>
      </c>
      <c r="U10" s="18">
        <v>1.8080450187578159E-2</v>
      </c>
      <c r="V10" s="17">
        <v>505</v>
      </c>
      <c r="W10" s="18">
        <v>1.3773353334242466E-2</v>
      </c>
    </row>
    <row r="11" spans="2:23" ht="22.2" customHeight="1" x14ac:dyDescent="0.25">
      <c r="B11" s="44" t="s">
        <v>89</v>
      </c>
      <c r="C11" s="17">
        <v>106</v>
      </c>
      <c r="D11" s="18">
        <v>1.4651002073255011E-2</v>
      </c>
      <c r="E11" s="17">
        <v>166</v>
      </c>
      <c r="F11" s="18">
        <v>1.7279067346726344E-2</v>
      </c>
      <c r="G11" s="17">
        <v>7</v>
      </c>
      <c r="H11" s="18">
        <v>1.1093502377179081E-2</v>
      </c>
      <c r="I11" s="29">
        <v>0</v>
      </c>
      <c r="J11" s="17">
        <v>279</v>
      </c>
      <c r="K11" s="18">
        <v>1.5967492703027528E-2</v>
      </c>
      <c r="L11" s="17">
        <v>113</v>
      </c>
      <c r="M11" s="18">
        <v>2.101543611679375E-2</v>
      </c>
      <c r="N11" s="17">
        <v>281</v>
      </c>
      <c r="O11" s="18">
        <v>2.1308864791082127E-2</v>
      </c>
      <c r="P11" s="17">
        <v>9</v>
      </c>
      <c r="Q11" s="18">
        <v>1.437699680511182E-2</v>
      </c>
      <c r="R11" s="17">
        <v>0</v>
      </c>
      <c r="S11" s="18">
        <v>0</v>
      </c>
      <c r="T11" s="17">
        <v>403</v>
      </c>
      <c r="U11" s="18">
        <v>2.0998332638599418E-2</v>
      </c>
      <c r="V11" s="17">
        <v>682</v>
      </c>
      <c r="W11" s="18">
        <v>1.8600845492976952E-2</v>
      </c>
    </row>
    <row r="12" spans="2:23" ht="22.2" customHeight="1" x14ac:dyDescent="0.25">
      <c r="B12" s="44" t="s">
        <v>90</v>
      </c>
      <c r="C12" s="17">
        <v>212</v>
      </c>
      <c r="D12" s="18">
        <v>2.9302004146510022E-2</v>
      </c>
      <c r="E12" s="17">
        <v>175</v>
      </c>
      <c r="F12" s="18">
        <v>1.8215884251066929E-2</v>
      </c>
      <c r="G12" s="17">
        <v>7</v>
      </c>
      <c r="H12" s="18">
        <v>1.1093502377179081E-2</v>
      </c>
      <c r="I12" s="29">
        <v>0</v>
      </c>
      <c r="J12" s="17">
        <v>394</v>
      </c>
      <c r="K12" s="18">
        <v>2.2549075716820237E-2</v>
      </c>
      <c r="L12" s="17">
        <v>134</v>
      </c>
      <c r="M12" s="18">
        <v>2.4920959642923565E-2</v>
      </c>
      <c r="N12" s="17">
        <v>325</v>
      </c>
      <c r="O12" s="18">
        <v>2.4645484188973988E-2</v>
      </c>
      <c r="P12" s="17">
        <v>7</v>
      </c>
      <c r="Q12" s="18">
        <v>1.1182108626198083E-2</v>
      </c>
      <c r="R12" s="17">
        <v>0</v>
      </c>
      <c r="S12" s="18">
        <v>0</v>
      </c>
      <c r="T12" s="17">
        <v>466</v>
      </c>
      <c r="U12" s="18">
        <v>2.4280950395998334E-2</v>
      </c>
      <c r="V12" s="17">
        <v>860</v>
      </c>
      <c r="W12" s="18">
        <v>2.3455611618709942E-2</v>
      </c>
    </row>
    <row r="13" spans="2:23" ht="22.2" customHeight="1" x14ac:dyDescent="0.25">
      <c r="B13" s="44" t="s">
        <v>91</v>
      </c>
      <c r="C13" s="17">
        <v>32</v>
      </c>
      <c r="D13" s="18">
        <v>4.4229440221147205E-3</v>
      </c>
      <c r="E13" s="17">
        <v>69</v>
      </c>
      <c r="F13" s="18">
        <v>7.1822629332778179E-3</v>
      </c>
      <c r="G13" s="17">
        <v>7</v>
      </c>
      <c r="H13" s="18">
        <v>1.1093502377179081E-2</v>
      </c>
      <c r="I13" s="29">
        <v>0</v>
      </c>
      <c r="J13" s="17">
        <v>108</v>
      </c>
      <c r="K13" s="18">
        <v>6.1809649173009788E-3</v>
      </c>
      <c r="L13" s="17">
        <v>40</v>
      </c>
      <c r="M13" s="18">
        <v>7.4390924307234521E-3</v>
      </c>
      <c r="N13" s="17">
        <v>130</v>
      </c>
      <c r="O13" s="18">
        <v>9.8581936755895959E-3</v>
      </c>
      <c r="P13" s="17">
        <v>0</v>
      </c>
      <c r="Q13" s="18">
        <v>0</v>
      </c>
      <c r="R13" s="17">
        <v>0</v>
      </c>
      <c r="S13" s="18">
        <v>0</v>
      </c>
      <c r="T13" s="17">
        <v>170</v>
      </c>
      <c r="U13" s="18">
        <v>8.857857440600251E-3</v>
      </c>
      <c r="V13" s="17">
        <v>278</v>
      </c>
      <c r="W13" s="18">
        <v>7.5821628255829812E-3</v>
      </c>
    </row>
    <row r="14" spans="2:23" ht="22.2" customHeight="1" x14ac:dyDescent="0.25">
      <c r="B14" s="44" t="s">
        <v>92</v>
      </c>
      <c r="C14" s="17">
        <v>44</v>
      </c>
      <c r="D14" s="18">
        <v>6.0815480304077406E-3</v>
      </c>
      <c r="E14" s="17">
        <v>67</v>
      </c>
      <c r="F14" s="18">
        <v>6.9740813989799108E-3</v>
      </c>
      <c r="G14" s="17">
        <v>0</v>
      </c>
      <c r="H14" s="18">
        <v>0</v>
      </c>
      <c r="I14" s="29">
        <v>0</v>
      </c>
      <c r="J14" s="17">
        <v>111</v>
      </c>
      <c r="K14" s="18">
        <v>6.3526583872260062E-3</v>
      </c>
      <c r="L14" s="17">
        <v>30</v>
      </c>
      <c r="M14" s="18">
        <v>5.5793193230425885E-3</v>
      </c>
      <c r="N14" s="17">
        <v>100</v>
      </c>
      <c r="O14" s="18">
        <v>7.5832259042996888E-3</v>
      </c>
      <c r="P14" s="17">
        <v>2</v>
      </c>
      <c r="Q14" s="18">
        <v>3.1948881789137379E-3</v>
      </c>
      <c r="R14" s="17">
        <v>0</v>
      </c>
      <c r="S14" s="18">
        <v>0</v>
      </c>
      <c r="T14" s="17">
        <v>132</v>
      </c>
      <c r="U14" s="18">
        <v>6.8778657774072527E-3</v>
      </c>
      <c r="V14" s="17">
        <v>243</v>
      </c>
      <c r="W14" s="18">
        <v>6.6275739806354837E-3</v>
      </c>
    </row>
    <row r="15" spans="2:23" ht="22.2" customHeight="1" x14ac:dyDescent="0.25">
      <c r="B15" s="44" t="s">
        <v>93</v>
      </c>
      <c r="C15" s="17">
        <v>64</v>
      </c>
      <c r="D15" s="18">
        <v>8.845888044229441E-3</v>
      </c>
      <c r="E15" s="17">
        <v>137</v>
      </c>
      <c r="F15" s="18">
        <v>1.4260435099406683E-2</v>
      </c>
      <c r="G15" s="17">
        <v>8</v>
      </c>
      <c r="H15" s="18">
        <v>1.2678288431061807E-2</v>
      </c>
      <c r="I15" s="29">
        <v>0</v>
      </c>
      <c r="J15" s="17">
        <v>209</v>
      </c>
      <c r="K15" s="18">
        <v>1.1961311738110228E-2</v>
      </c>
      <c r="L15" s="17">
        <v>70</v>
      </c>
      <c r="M15" s="18">
        <v>1.301841175376604E-2</v>
      </c>
      <c r="N15" s="17">
        <v>202</v>
      </c>
      <c r="O15" s="18">
        <v>1.5318116326685371E-2</v>
      </c>
      <c r="P15" s="17">
        <v>7</v>
      </c>
      <c r="Q15" s="18">
        <v>1.1182108626198083E-2</v>
      </c>
      <c r="R15" s="17">
        <v>0</v>
      </c>
      <c r="S15" s="18">
        <v>0</v>
      </c>
      <c r="T15" s="17">
        <v>279</v>
      </c>
      <c r="U15" s="18">
        <v>1.4537307211338057E-2</v>
      </c>
      <c r="V15" s="17">
        <v>488</v>
      </c>
      <c r="W15" s="18">
        <v>1.3309695895267967E-2</v>
      </c>
    </row>
    <row r="16" spans="2:23" ht="22.2" customHeight="1" x14ac:dyDescent="0.25">
      <c r="B16" s="44" t="s">
        <v>94</v>
      </c>
      <c r="C16" s="17">
        <v>27</v>
      </c>
      <c r="D16" s="18">
        <v>3.7318590186592952E-3</v>
      </c>
      <c r="E16" s="17">
        <v>75</v>
      </c>
      <c r="F16" s="18">
        <v>7.8068075361715419E-3</v>
      </c>
      <c r="G16" s="17">
        <v>3</v>
      </c>
      <c r="H16" s="18">
        <v>4.7543581616481777E-3</v>
      </c>
      <c r="I16" s="29">
        <v>0</v>
      </c>
      <c r="J16" s="17">
        <v>105</v>
      </c>
      <c r="K16" s="18">
        <v>6.0092714473759514E-3</v>
      </c>
      <c r="L16" s="17">
        <v>28</v>
      </c>
      <c r="M16" s="18">
        <v>5.2073647015064162E-3</v>
      </c>
      <c r="N16" s="17">
        <v>101</v>
      </c>
      <c r="O16" s="18">
        <v>7.6590581633426856E-3</v>
      </c>
      <c r="P16" s="17">
        <v>2</v>
      </c>
      <c r="Q16" s="18">
        <v>3.1948881789137379E-3</v>
      </c>
      <c r="R16" s="17">
        <v>0</v>
      </c>
      <c r="S16" s="18">
        <v>0</v>
      </c>
      <c r="T16" s="17">
        <v>131</v>
      </c>
      <c r="U16" s="18">
        <v>6.825760733639016E-3</v>
      </c>
      <c r="V16" s="17">
        <v>236</v>
      </c>
      <c r="W16" s="18">
        <v>6.4366562116459835E-3</v>
      </c>
    </row>
    <row r="17" spans="2:23" ht="22.2" customHeight="1" x14ac:dyDescent="0.25">
      <c r="B17" s="44" t="s">
        <v>95</v>
      </c>
      <c r="C17" s="17">
        <v>15</v>
      </c>
      <c r="D17" s="18">
        <v>2.0732550103662751E-3</v>
      </c>
      <c r="E17" s="17">
        <v>21</v>
      </c>
      <c r="F17" s="18">
        <v>2.1859061101280317E-3</v>
      </c>
      <c r="G17" s="17">
        <v>0</v>
      </c>
      <c r="H17" s="18">
        <v>0</v>
      </c>
      <c r="I17" s="29">
        <v>0</v>
      </c>
      <c r="J17" s="17">
        <v>36</v>
      </c>
      <c r="K17" s="18">
        <v>2.0603216391003264E-3</v>
      </c>
      <c r="L17" s="17">
        <v>13</v>
      </c>
      <c r="M17" s="18">
        <v>2.417705039985122E-3</v>
      </c>
      <c r="N17" s="17">
        <v>38</v>
      </c>
      <c r="O17" s="18">
        <v>2.881625843633882E-3</v>
      </c>
      <c r="P17" s="17">
        <v>1</v>
      </c>
      <c r="Q17" s="18">
        <v>1.5974440894568689E-3</v>
      </c>
      <c r="R17" s="17">
        <v>0</v>
      </c>
      <c r="S17" s="18">
        <v>0</v>
      </c>
      <c r="T17" s="17">
        <v>52</v>
      </c>
      <c r="U17" s="18">
        <v>2.7094622759483117E-3</v>
      </c>
      <c r="V17" s="17">
        <v>88</v>
      </c>
      <c r="W17" s="18">
        <v>2.4001090958679942E-3</v>
      </c>
    </row>
    <row r="18" spans="2:23" ht="22.2" customHeight="1" x14ac:dyDescent="0.25">
      <c r="B18" s="44" t="s">
        <v>96</v>
      </c>
      <c r="C18" s="17">
        <v>333</v>
      </c>
      <c r="D18" s="18">
        <v>4.6026261230131309E-2</v>
      </c>
      <c r="E18" s="17">
        <v>346</v>
      </c>
      <c r="F18" s="18">
        <v>3.6015405433538046E-2</v>
      </c>
      <c r="G18" s="17">
        <v>16</v>
      </c>
      <c r="H18" s="18">
        <v>2.5356576862123614E-2</v>
      </c>
      <c r="I18" s="29">
        <v>0</v>
      </c>
      <c r="J18" s="17">
        <v>695</v>
      </c>
      <c r="K18" s="18">
        <v>3.9775653865964634E-2</v>
      </c>
      <c r="L18" s="17">
        <v>257</v>
      </c>
      <c r="M18" s="18">
        <v>4.7796168867398174E-2</v>
      </c>
      <c r="N18" s="17">
        <v>617</v>
      </c>
      <c r="O18" s="18">
        <v>4.6788503829529079E-2</v>
      </c>
      <c r="P18" s="17">
        <v>15</v>
      </c>
      <c r="Q18" s="18">
        <v>2.3961661341853034E-2</v>
      </c>
      <c r="R18" s="17">
        <v>0</v>
      </c>
      <c r="S18" s="18">
        <v>0</v>
      </c>
      <c r="T18" s="17">
        <v>889</v>
      </c>
      <c r="U18" s="18">
        <v>4.6321383909962481E-2</v>
      </c>
      <c r="V18" s="17">
        <v>1584</v>
      </c>
      <c r="W18" s="18">
        <v>4.320196372562389E-2</v>
      </c>
    </row>
    <row r="19" spans="2:23" ht="22.2" customHeight="1" x14ac:dyDescent="0.25">
      <c r="B19" s="44" t="s">
        <v>97</v>
      </c>
      <c r="C19" s="17">
        <v>16</v>
      </c>
      <c r="D19" s="18">
        <v>2.2114720110573602E-3</v>
      </c>
      <c r="E19" s="17">
        <v>26</v>
      </c>
      <c r="F19" s="18">
        <v>2.7063599458728013E-3</v>
      </c>
      <c r="G19" s="17">
        <v>0</v>
      </c>
      <c r="H19" s="18">
        <v>0</v>
      </c>
      <c r="I19" s="29">
        <v>0</v>
      </c>
      <c r="J19" s="17">
        <v>42</v>
      </c>
      <c r="K19" s="18">
        <v>2.4037085789503808E-3</v>
      </c>
      <c r="L19" s="17">
        <v>28</v>
      </c>
      <c r="M19" s="18">
        <v>5.2073647015064162E-3</v>
      </c>
      <c r="N19" s="17">
        <v>53</v>
      </c>
      <c r="O19" s="18">
        <v>4.0191097292788351E-3</v>
      </c>
      <c r="P19" s="17">
        <v>4</v>
      </c>
      <c r="Q19" s="18">
        <v>6.3897763578274758E-3</v>
      </c>
      <c r="R19" s="17">
        <v>0</v>
      </c>
      <c r="S19" s="18">
        <v>0</v>
      </c>
      <c r="T19" s="17">
        <v>85</v>
      </c>
      <c r="U19" s="18">
        <v>4.4289287203001255E-3</v>
      </c>
      <c r="V19" s="17">
        <v>127</v>
      </c>
      <c r="W19" s="18">
        <v>3.4637938088094913E-3</v>
      </c>
    </row>
    <row r="20" spans="2:23" ht="22.2" customHeight="1" x14ac:dyDescent="0.25">
      <c r="B20" s="44" t="s">
        <v>98</v>
      </c>
      <c r="C20" s="17">
        <v>61</v>
      </c>
      <c r="D20" s="18">
        <v>8.4312370421561859E-3</v>
      </c>
      <c r="E20" s="17">
        <v>128</v>
      </c>
      <c r="F20" s="18">
        <v>1.3323618195066098E-2</v>
      </c>
      <c r="G20" s="17">
        <v>6</v>
      </c>
      <c r="H20" s="18">
        <v>9.5087163232963554E-3</v>
      </c>
      <c r="I20" s="29">
        <v>0</v>
      </c>
      <c r="J20" s="17">
        <v>195</v>
      </c>
      <c r="K20" s="18">
        <v>1.1160075545126767E-2</v>
      </c>
      <c r="L20" s="17">
        <v>59</v>
      </c>
      <c r="M20" s="18">
        <v>1.0972661335317092E-2</v>
      </c>
      <c r="N20" s="17">
        <v>165</v>
      </c>
      <c r="O20" s="18">
        <v>1.2512322742094488E-2</v>
      </c>
      <c r="P20" s="17">
        <v>2</v>
      </c>
      <c r="Q20" s="18">
        <v>3.1948881789137379E-3</v>
      </c>
      <c r="R20" s="17">
        <v>0</v>
      </c>
      <c r="S20" s="18">
        <v>0</v>
      </c>
      <c r="T20" s="17">
        <v>226</v>
      </c>
      <c r="U20" s="18">
        <v>1.177573989162151E-2</v>
      </c>
      <c r="V20" s="17">
        <v>421</v>
      </c>
      <c r="W20" s="18">
        <v>1.1482340106368472E-2</v>
      </c>
    </row>
    <row r="21" spans="2:23" ht="22.2" customHeight="1" x14ac:dyDescent="0.3">
      <c r="B21" s="44" t="s">
        <v>99</v>
      </c>
      <c r="C21" s="17">
        <v>74</v>
      </c>
      <c r="D21" s="18">
        <v>1.022805805114029E-2</v>
      </c>
      <c r="E21" s="17">
        <v>179</v>
      </c>
      <c r="F21" s="18">
        <v>1.8632247319662745E-2</v>
      </c>
      <c r="G21" s="17">
        <v>6</v>
      </c>
      <c r="H21" s="18">
        <v>9.5087163232963554E-3</v>
      </c>
      <c r="I21" s="29">
        <v>0</v>
      </c>
      <c r="J21" s="17">
        <v>259</v>
      </c>
      <c r="K21" s="18">
        <v>1.4822869570194014E-2</v>
      </c>
      <c r="L21" s="17">
        <v>111</v>
      </c>
      <c r="M21" s="18">
        <v>2.064348149525758E-2</v>
      </c>
      <c r="N21" s="17">
        <v>397</v>
      </c>
      <c r="O21" s="18">
        <v>3.0105406840069765E-2</v>
      </c>
      <c r="P21" s="17">
        <v>11</v>
      </c>
      <c r="Q21" s="18">
        <v>1.7571884984025558E-2</v>
      </c>
      <c r="R21" s="17">
        <v>1</v>
      </c>
      <c r="S21" s="18">
        <v>0.5</v>
      </c>
      <c r="T21" s="17">
        <v>520</v>
      </c>
      <c r="U21" s="18">
        <v>2.7094622759483118E-2</v>
      </c>
      <c r="V21" s="17">
        <v>779</v>
      </c>
      <c r="W21" s="18">
        <v>2.1246420291831446E-2</v>
      </c>
    </row>
    <row r="22" spans="2:23" ht="22.2" customHeight="1" x14ac:dyDescent="0.3">
      <c r="B22" s="44" t="s">
        <v>100</v>
      </c>
      <c r="C22" s="17">
        <v>82</v>
      </c>
      <c r="D22" s="18">
        <v>1.1333794056668971E-2</v>
      </c>
      <c r="E22" s="17">
        <v>167</v>
      </c>
      <c r="F22" s="18">
        <v>1.7383158113875301E-2</v>
      </c>
      <c r="G22" s="17">
        <v>5</v>
      </c>
      <c r="H22" s="18">
        <v>7.9239302694136295E-3</v>
      </c>
      <c r="I22" s="29">
        <v>0</v>
      </c>
      <c r="J22" s="17">
        <v>254</v>
      </c>
      <c r="K22" s="18">
        <v>1.4536713786985634E-2</v>
      </c>
      <c r="L22" s="17">
        <v>123</v>
      </c>
      <c r="M22" s="18">
        <v>2.2875209224474613E-2</v>
      </c>
      <c r="N22" s="17">
        <v>322</v>
      </c>
      <c r="O22" s="18">
        <v>2.4417987411844998E-2</v>
      </c>
      <c r="P22" s="17">
        <v>5</v>
      </c>
      <c r="Q22" s="18">
        <v>7.9872204472843447E-3</v>
      </c>
      <c r="R22" s="17">
        <v>0</v>
      </c>
      <c r="S22" s="18">
        <v>0</v>
      </c>
      <c r="T22" s="17">
        <v>450</v>
      </c>
      <c r="U22" s="18">
        <v>2.3447269695706544E-2</v>
      </c>
      <c r="V22" s="17">
        <v>704</v>
      </c>
      <c r="W22" s="18">
        <v>1.9200872766943954E-2</v>
      </c>
    </row>
    <row r="23" spans="2:23" ht="22.2" customHeight="1" x14ac:dyDescent="0.3">
      <c r="B23" s="44" t="s">
        <v>101</v>
      </c>
      <c r="C23" s="17">
        <v>149</v>
      </c>
      <c r="D23" s="18">
        <v>2.0594333102971665E-2</v>
      </c>
      <c r="E23" s="17">
        <v>165</v>
      </c>
      <c r="F23" s="18">
        <v>1.7174976579577391E-2</v>
      </c>
      <c r="G23" s="17">
        <v>2</v>
      </c>
      <c r="H23" s="18">
        <v>3.1695721077654518E-3</v>
      </c>
      <c r="I23" s="29">
        <v>0</v>
      </c>
      <c r="J23" s="17">
        <v>316</v>
      </c>
      <c r="K23" s="18">
        <v>1.808504549876953E-2</v>
      </c>
      <c r="L23" s="17">
        <v>156</v>
      </c>
      <c r="M23" s="18">
        <v>2.9012460479821461E-2</v>
      </c>
      <c r="N23" s="17">
        <v>275</v>
      </c>
      <c r="O23" s="18">
        <v>2.0853871236824147E-2</v>
      </c>
      <c r="P23" s="17">
        <v>10</v>
      </c>
      <c r="Q23" s="18">
        <v>1.5974440894568689E-2</v>
      </c>
      <c r="R23" s="17">
        <v>0</v>
      </c>
      <c r="S23" s="18">
        <v>0</v>
      </c>
      <c r="T23" s="17">
        <v>441</v>
      </c>
      <c r="U23" s="18">
        <v>2.2978324301792412E-2</v>
      </c>
      <c r="V23" s="17">
        <v>757</v>
      </c>
      <c r="W23" s="18">
        <v>2.0646393017864448E-2</v>
      </c>
    </row>
    <row r="24" spans="2:23" ht="22.2" customHeight="1" x14ac:dyDescent="0.3">
      <c r="B24" s="44" t="s">
        <v>102</v>
      </c>
      <c r="C24" s="17">
        <v>8</v>
      </c>
      <c r="D24" s="18">
        <v>1.1057360055286801E-3</v>
      </c>
      <c r="E24" s="17">
        <v>16</v>
      </c>
      <c r="F24" s="18">
        <v>1.6654522743832622E-3</v>
      </c>
      <c r="G24" s="17">
        <v>2</v>
      </c>
      <c r="H24" s="18">
        <v>3.1695721077654518E-3</v>
      </c>
      <c r="I24" s="29">
        <v>0</v>
      </c>
      <c r="J24" s="17">
        <v>26</v>
      </c>
      <c r="K24" s="18">
        <v>1.4880100726835689E-3</v>
      </c>
      <c r="L24" s="17">
        <v>13</v>
      </c>
      <c r="M24" s="18">
        <v>2.417705039985122E-3</v>
      </c>
      <c r="N24" s="17">
        <v>22</v>
      </c>
      <c r="O24" s="18">
        <v>1.6683096989459315E-3</v>
      </c>
      <c r="P24" s="17">
        <v>2</v>
      </c>
      <c r="Q24" s="18">
        <v>3.1948881789137379E-3</v>
      </c>
      <c r="R24" s="17">
        <v>0</v>
      </c>
      <c r="S24" s="18">
        <v>0</v>
      </c>
      <c r="T24" s="17">
        <v>37</v>
      </c>
      <c r="U24" s="18">
        <v>1.9278866194247604E-3</v>
      </c>
      <c r="V24" s="17">
        <v>63</v>
      </c>
      <c r="W24" s="18">
        <v>1.7182599209054957E-3</v>
      </c>
    </row>
    <row r="25" spans="2:23" ht="22.2" customHeight="1" x14ac:dyDescent="0.3">
      <c r="B25" s="44" t="s">
        <v>103</v>
      </c>
      <c r="C25" s="17">
        <v>30</v>
      </c>
      <c r="D25" s="18">
        <v>4.1465100207325502E-3</v>
      </c>
      <c r="E25" s="17">
        <v>41</v>
      </c>
      <c r="F25" s="18">
        <v>4.2677214531071095E-3</v>
      </c>
      <c r="G25" s="17">
        <v>1</v>
      </c>
      <c r="H25" s="18">
        <v>1.5847860538827259E-3</v>
      </c>
      <c r="I25" s="29">
        <v>0</v>
      </c>
      <c r="J25" s="17">
        <v>72</v>
      </c>
      <c r="K25" s="18">
        <v>4.1206432782006528E-3</v>
      </c>
      <c r="L25" s="17">
        <v>32</v>
      </c>
      <c r="M25" s="18">
        <v>5.9512739445787615E-3</v>
      </c>
      <c r="N25" s="17">
        <v>48</v>
      </c>
      <c r="O25" s="18">
        <v>3.6399484340638509E-3</v>
      </c>
      <c r="P25" s="17">
        <v>1</v>
      </c>
      <c r="Q25" s="18">
        <v>1.5974440894568689E-3</v>
      </c>
      <c r="R25" s="17">
        <v>0</v>
      </c>
      <c r="S25" s="18">
        <v>0</v>
      </c>
      <c r="T25" s="17">
        <v>81</v>
      </c>
      <c r="U25" s="18">
        <v>4.2205085452271781E-3</v>
      </c>
      <c r="V25" s="17">
        <v>153</v>
      </c>
      <c r="W25" s="18">
        <v>4.1729169507704897E-3</v>
      </c>
    </row>
    <row r="26" spans="2:23" ht="22.2" customHeight="1" x14ac:dyDescent="0.3">
      <c r="B26" s="44" t="s">
        <v>104</v>
      </c>
      <c r="C26" s="17">
        <v>48</v>
      </c>
      <c r="D26" s="18">
        <v>6.6344160331720803E-3</v>
      </c>
      <c r="E26" s="17">
        <v>101</v>
      </c>
      <c r="F26" s="18">
        <v>1.0513167482044342E-2</v>
      </c>
      <c r="G26" s="17">
        <v>3</v>
      </c>
      <c r="H26" s="18">
        <v>4.7543581616481777E-3</v>
      </c>
      <c r="I26" s="29">
        <v>0</v>
      </c>
      <c r="J26" s="17">
        <v>152</v>
      </c>
      <c r="K26" s="18">
        <v>8.6991358095347103E-3</v>
      </c>
      <c r="L26" s="17">
        <v>94</v>
      </c>
      <c r="M26" s="18">
        <v>1.7481867212200113E-2</v>
      </c>
      <c r="N26" s="17">
        <v>190</v>
      </c>
      <c r="O26" s="18">
        <v>1.440812921816941E-2</v>
      </c>
      <c r="P26" s="17">
        <v>4</v>
      </c>
      <c r="Q26" s="18">
        <v>6.3897763578274758E-3</v>
      </c>
      <c r="R26" s="17">
        <v>0</v>
      </c>
      <c r="S26" s="18">
        <v>0</v>
      </c>
      <c r="T26" s="17">
        <v>288</v>
      </c>
      <c r="U26" s="18">
        <v>1.5006252605252188E-2</v>
      </c>
      <c r="V26" s="17">
        <v>440</v>
      </c>
      <c r="W26" s="18">
        <v>1.200054547933997E-2</v>
      </c>
    </row>
    <row r="27" spans="2:23" ht="22.2" customHeight="1" x14ac:dyDescent="0.3">
      <c r="B27" s="44" t="s">
        <v>105</v>
      </c>
      <c r="C27" s="17">
        <v>81</v>
      </c>
      <c r="D27" s="18">
        <v>1.1195577055977885E-2</v>
      </c>
      <c r="E27" s="17">
        <v>81</v>
      </c>
      <c r="F27" s="18">
        <v>8.4313521390652641E-3</v>
      </c>
      <c r="G27" s="17">
        <v>2</v>
      </c>
      <c r="H27" s="18">
        <v>3.1695721077654518E-3</v>
      </c>
      <c r="I27" s="29">
        <v>0</v>
      </c>
      <c r="J27" s="17">
        <v>164</v>
      </c>
      <c r="K27" s="18">
        <v>9.3859096892348198E-3</v>
      </c>
      <c r="L27" s="17">
        <v>84</v>
      </c>
      <c r="M27" s="18">
        <v>1.5622094104519249E-2</v>
      </c>
      <c r="N27" s="17">
        <v>161</v>
      </c>
      <c r="O27" s="18">
        <v>1.2208993705922499E-2</v>
      </c>
      <c r="P27" s="17">
        <v>4</v>
      </c>
      <c r="Q27" s="18">
        <v>6.3897763578274758E-3</v>
      </c>
      <c r="R27" s="17">
        <v>0</v>
      </c>
      <c r="S27" s="18">
        <v>0</v>
      </c>
      <c r="T27" s="17">
        <v>249</v>
      </c>
      <c r="U27" s="18">
        <v>1.2974155898290955E-2</v>
      </c>
      <c r="V27" s="17">
        <v>413</v>
      </c>
      <c r="W27" s="18">
        <v>1.1264148370380473E-2</v>
      </c>
    </row>
    <row r="28" spans="2:23" ht="22.2" customHeight="1" x14ac:dyDescent="0.3">
      <c r="B28" s="44" t="s">
        <v>106</v>
      </c>
      <c r="C28" s="17">
        <v>53</v>
      </c>
      <c r="D28" s="18">
        <v>7.3255010366275056E-3</v>
      </c>
      <c r="E28" s="17">
        <v>56</v>
      </c>
      <c r="F28" s="18">
        <v>5.8290829603414177E-3</v>
      </c>
      <c r="G28" s="17">
        <v>2</v>
      </c>
      <c r="H28" s="18">
        <v>3.1695721077654518E-3</v>
      </c>
      <c r="I28" s="29">
        <v>0</v>
      </c>
      <c r="J28" s="17">
        <v>111</v>
      </c>
      <c r="K28" s="18">
        <v>6.3526583872260062E-3</v>
      </c>
      <c r="L28" s="17">
        <v>43</v>
      </c>
      <c r="M28" s="18">
        <v>7.9970243630277105E-3</v>
      </c>
      <c r="N28" s="17">
        <v>77</v>
      </c>
      <c r="O28" s="18">
        <v>5.8390839463107608E-3</v>
      </c>
      <c r="P28" s="17">
        <v>1</v>
      </c>
      <c r="Q28" s="18">
        <v>1.5974440894568689E-3</v>
      </c>
      <c r="R28" s="17">
        <v>0</v>
      </c>
      <c r="S28" s="18">
        <v>0</v>
      </c>
      <c r="T28" s="17">
        <v>121</v>
      </c>
      <c r="U28" s="18">
        <v>6.3047102959566488E-3</v>
      </c>
      <c r="V28" s="17">
        <v>232</v>
      </c>
      <c r="W28" s="18">
        <v>6.3275603436519839E-3</v>
      </c>
    </row>
    <row r="29" spans="2:23" ht="22.2" customHeight="1" x14ac:dyDescent="0.3">
      <c r="B29" s="44" t="s">
        <v>107</v>
      </c>
      <c r="C29" s="17">
        <v>15</v>
      </c>
      <c r="D29" s="18">
        <v>2.0732550103662751E-3</v>
      </c>
      <c r="E29" s="17">
        <v>19</v>
      </c>
      <c r="F29" s="18">
        <v>1.9777245758301237E-3</v>
      </c>
      <c r="G29" s="17">
        <v>2</v>
      </c>
      <c r="H29" s="18">
        <v>3.1695721077654518E-3</v>
      </c>
      <c r="I29" s="29">
        <v>0</v>
      </c>
      <c r="J29" s="17">
        <v>36</v>
      </c>
      <c r="K29" s="18">
        <v>2.0603216391003264E-3</v>
      </c>
      <c r="L29" s="17">
        <v>16</v>
      </c>
      <c r="M29" s="18">
        <v>2.9756369722893808E-3</v>
      </c>
      <c r="N29" s="17">
        <v>28</v>
      </c>
      <c r="O29" s="18">
        <v>2.1233032532039131E-3</v>
      </c>
      <c r="P29" s="17">
        <v>1</v>
      </c>
      <c r="Q29" s="18">
        <v>1.5974440894568689E-3</v>
      </c>
      <c r="R29" s="17">
        <v>0</v>
      </c>
      <c r="S29" s="18">
        <v>0</v>
      </c>
      <c r="T29" s="17">
        <v>45</v>
      </c>
      <c r="U29" s="18">
        <v>2.3447269695706543E-3</v>
      </c>
      <c r="V29" s="17">
        <v>81</v>
      </c>
      <c r="W29" s="18">
        <v>2.2091913268784944E-3</v>
      </c>
    </row>
    <row r="30" spans="2:23" ht="22.2" customHeight="1" x14ac:dyDescent="0.3">
      <c r="B30" s="44" t="s">
        <v>108</v>
      </c>
      <c r="C30" s="17">
        <v>28</v>
      </c>
      <c r="D30" s="18">
        <v>3.8700760193503803E-3</v>
      </c>
      <c r="E30" s="17">
        <v>32</v>
      </c>
      <c r="F30" s="18">
        <v>3.3309045487665244E-3</v>
      </c>
      <c r="G30" s="17">
        <v>4</v>
      </c>
      <c r="H30" s="18">
        <v>6.3391442155309036E-3</v>
      </c>
      <c r="I30" s="29">
        <v>0</v>
      </c>
      <c r="J30" s="17">
        <v>64</v>
      </c>
      <c r="K30" s="18">
        <v>3.6627940250672465E-3</v>
      </c>
      <c r="L30" s="17">
        <v>40</v>
      </c>
      <c r="M30" s="18">
        <v>7.4390924307234521E-3</v>
      </c>
      <c r="N30" s="17">
        <v>73</v>
      </c>
      <c r="O30" s="18">
        <v>5.5357549101387729E-3</v>
      </c>
      <c r="P30" s="17">
        <v>1</v>
      </c>
      <c r="Q30" s="18">
        <v>1.5974440894568689E-3</v>
      </c>
      <c r="R30" s="17">
        <v>0</v>
      </c>
      <c r="S30" s="18">
        <v>0</v>
      </c>
      <c r="T30" s="17">
        <v>114</v>
      </c>
      <c r="U30" s="18">
        <v>5.9399749895789914E-3</v>
      </c>
      <c r="V30" s="17">
        <v>178</v>
      </c>
      <c r="W30" s="18">
        <v>4.8547661257329882E-3</v>
      </c>
    </row>
    <row r="31" spans="2:23" ht="22.2" customHeight="1" x14ac:dyDescent="0.3">
      <c r="B31" s="44" t="s">
        <v>109</v>
      </c>
      <c r="C31" s="17">
        <v>79</v>
      </c>
      <c r="D31" s="18">
        <v>1.0919143054595716E-2</v>
      </c>
      <c r="E31" s="17">
        <v>177</v>
      </c>
      <c r="F31" s="18">
        <v>1.8424065785364839E-2</v>
      </c>
      <c r="G31" s="17">
        <v>8</v>
      </c>
      <c r="H31" s="18">
        <v>1.2678288431061807E-2</v>
      </c>
      <c r="I31" s="29">
        <v>0</v>
      </c>
      <c r="J31" s="17">
        <v>264</v>
      </c>
      <c r="K31" s="18">
        <v>1.5109025353402392E-2</v>
      </c>
      <c r="L31" s="17">
        <v>88</v>
      </c>
      <c r="M31" s="18">
        <v>1.6366003347591595E-2</v>
      </c>
      <c r="N31" s="17">
        <v>312</v>
      </c>
      <c r="O31" s="18">
        <v>2.365966482141503E-2</v>
      </c>
      <c r="P31" s="17">
        <v>11</v>
      </c>
      <c r="Q31" s="18">
        <v>1.7571884984025558E-2</v>
      </c>
      <c r="R31" s="17">
        <v>0</v>
      </c>
      <c r="S31" s="18">
        <v>0</v>
      </c>
      <c r="T31" s="17">
        <v>411</v>
      </c>
      <c r="U31" s="18">
        <v>2.1415172988745311E-2</v>
      </c>
      <c r="V31" s="17">
        <v>675</v>
      </c>
      <c r="W31" s="18">
        <v>1.8409927723987453E-2</v>
      </c>
    </row>
    <row r="32" spans="2:23" ht="22.2" customHeight="1" x14ac:dyDescent="0.3">
      <c r="B32" s="44" t="s">
        <v>110</v>
      </c>
      <c r="C32" s="17">
        <v>23</v>
      </c>
      <c r="D32" s="18">
        <v>3.178991015894955E-3</v>
      </c>
      <c r="E32" s="17">
        <v>65</v>
      </c>
      <c r="F32" s="18">
        <v>6.7658998646820028E-3</v>
      </c>
      <c r="G32" s="17">
        <v>5</v>
      </c>
      <c r="H32" s="18">
        <v>7.9239302694136295E-3</v>
      </c>
      <c r="I32" s="29">
        <v>0</v>
      </c>
      <c r="J32" s="17">
        <v>93</v>
      </c>
      <c r="K32" s="18">
        <v>5.3224975676758428E-3</v>
      </c>
      <c r="L32" s="17">
        <v>30</v>
      </c>
      <c r="M32" s="18">
        <v>5.5793193230425885E-3</v>
      </c>
      <c r="N32" s="17">
        <v>94</v>
      </c>
      <c r="O32" s="18">
        <v>7.1282323500417074E-3</v>
      </c>
      <c r="P32" s="17">
        <v>9</v>
      </c>
      <c r="Q32" s="18">
        <v>1.437699680511182E-2</v>
      </c>
      <c r="R32" s="17">
        <v>0</v>
      </c>
      <c r="S32" s="18">
        <v>0</v>
      </c>
      <c r="T32" s="17">
        <v>133</v>
      </c>
      <c r="U32" s="18">
        <v>6.9299708211754902E-3</v>
      </c>
      <c r="V32" s="17">
        <v>226</v>
      </c>
      <c r="W32" s="18">
        <v>6.1639165416609845E-3</v>
      </c>
    </row>
    <row r="33" spans="2:23" ht="22.2" customHeight="1" x14ac:dyDescent="0.3">
      <c r="B33" s="44" t="s">
        <v>111</v>
      </c>
      <c r="C33" s="17">
        <v>210</v>
      </c>
      <c r="D33" s="18">
        <v>2.9025570145127851E-2</v>
      </c>
      <c r="E33" s="17">
        <v>419</v>
      </c>
      <c r="F33" s="18">
        <v>4.3614031435411676E-2</v>
      </c>
      <c r="G33" s="17">
        <v>35</v>
      </c>
      <c r="H33" s="18">
        <v>5.5467511885895403E-2</v>
      </c>
      <c r="I33" s="29">
        <v>0</v>
      </c>
      <c r="J33" s="17">
        <v>664</v>
      </c>
      <c r="K33" s="18">
        <v>3.8001488010072686E-2</v>
      </c>
      <c r="L33" s="17">
        <v>192</v>
      </c>
      <c r="M33" s="18">
        <v>3.5707643667472568E-2</v>
      </c>
      <c r="N33" s="17">
        <v>707</v>
      </c>
      <c r="O33" s="18">
        <v>5.3613407143398802E-2</v>
      </c>
      <c r="P33" s="17">
        <v>36</v>
      </c>
      <c r="Q33" s="18">
        <v>5.7507987220447282E-2</v>
      </c>
      <c r="R33" s="17">
        <v>0</v>
      </c>
      <c r="S33" s="18">
        <v>0</v>
      </c>
      <c r="T33" s="17">
        <v>935</v>
      </c>
      <c r="U33" s="18">
        <v>4.8718215923301375E-2</v>
      </c>
      <c r="V33" s="17">
        <v>1599</v>
      </c>
      <c r="W33" s="18">
        <v>4.3611073230601392E-2</v>
      </c>
    </row>
    <row r="34" spans="2:23" ht="22.2" customHeight="1" x14ac:dyDescent="0.3">
      <c r="B34" s="44" t="s">
        <v>112</v>
      </c>
      <c r="C34" s="17">
        <v>127</v>
      </c>
      <c r="D34" s="18">
        <v>1.7553559087767796E-2</v>
      </c>
      <c r="E34" s="17">
        <v>244</v>
      </c>
      <c r="F34" s="18">
        <v>2.5398147184344747E-2</v>
      </c>
      <c r="G34" s="17">
        <v>17</v>
      </c>
      <c r="H34" s="18">
        <v>2.694136291600634E-2</v>
      </c>
      <c r="I34" s="29">
        <v>0</v>
      </c>
      <c r="J34" s="17">
        <v>388</v>
      </c>
      <c r="K34" s="18">
        <v>2.2205688776970184E-2</v>
      </c>
      <c r="L34" s="17">
        <v>124</v>
      </c>
      <c r="M34" s="18">
        <v>2.3061186535242702E-2</v>
      </c>
      <c r="N34" s="17">
        <v>458</v>
      </c>
      <c r="O34" s="18">
        <v>3.4731174641692578E-2</v>
      </c>
      <c r="P34" s="17">
        <v>15</v>
      </c>
      <c r="Q34" s="18">
        <v>2.3961661341853034E-2</v>
      </c>
      <c r="R34" s="17">
        <v>0</v>
      </c>
      <c r="S34" s="18">
        <v>0</v>
      </c>
      <c r="T34" s="17">
        <v>597</v>
      </c>
      <c r="U34" s="18">
        <v>3.1106711129637348E-2</v>
      </c>
      <c r="V34" s="17">
        <v>985</v>
      </c>
      <c r="W34" s="18">
        <v>2.6864857493522434E-2</v>
      </c>
    </row>
    <row r="35" spans="2:23" ht="22.2" customHeight="1" x14ac:dyDescent="0.3">
      <c r="B35" s="44" t="s">
        <v>164</v>
      </c>
      <c r="C35" s="17">
        <v>15</v>
      </c>
      <c r="D35" s="18">
        <v>2.0732550103662751E-3</v>
      </c>
      <c r="E35" s="17">
        <v>43</v>
      </c>
      <c r="F35" s="18">
        <v>4.4759029874050175E-3</v>
      </c>
      <c r="G35" s="17">
        <v>1</v>
      </c>
      <c r="H35" s="18">
        <v>1.5847860538827259E-3</v>
      </c>
      <c r="I35" s="29">
        <v>0</v>
      </c>
      <c r="J35" s="17">
        <v>59</v>
      </c>
      <c r="K35" s="18">
        <v>3.376638241858868E-3</v>
      </c>
      <c r="L35" s="17">
        <v>31</v>
      </c>
      <c r="M35" s="18">
        <v>5.7652966338106754E-3</v>
      </c>
      <c r="N35" s="17">
        <v>74</v>
      </c>
      <c r="O35" s="18">
        <v>5.6115871691817696E-3</v>
      </c>
      <c r="P35" s="17">
        <v>3</v>
      </c>
      <c r="Q35" s="18">
        <v>4.7923322683706068E-3</v>
      </c>
      <c r="R35" s="17">
        <v>0</v>
      </c>
      <c r="S35" s="18">
        <v>0</v>
      </c>
      <c r="T35" s="17">
        <v>108</v>
      </c>
      <c r="U35" s="18">
        <v>5.6273447269695707E-3</v>
      </c>
      <c r="V35" s="17">
        <v>167</v>
      </c>
      <c r="W35" s="18">
        <v>4.5547524887494884E-3</v>
      </c>
    </row>
    <row r="36" spans="2:23" ht="22.2" customHeight="1" x14ac:dyDescent="0.3">
      <c r="B36" s="44" t="s">
        <v>114</v>
      </c>
      <c r="C36" s="17">
        <v>18</v>
      </c>
      <c r="D36" s="18">
        <v>2.4879060124395301E-3</v>
      </c>
      <c r="E36" s="17">
        <v>48</v>
      </c>
      <c r="F36" s="18">
        <v>4.9963568231497866E-3</v>
      </c>
      <c r="G36" s="17">
        <v>4</v>
      </c>
      <c r="H36" s="18">
        <v>6.3391442155309036E-3</v>
      </c>
      <c r="I36" s="29">
        <v>0</v>
      </c>
      <c r="J36" s="17">
        <v>70</v>
      </c>
      <c r="K36" s="18">
        <v>4.0061809649173013E-3</v>
      </c>
      <c r="L36" s="17">
        <v>10</v>
      </c>
      <c r="M36" s="18">
        <v>1.859773107680863E-3</v>
      </c>
      <c r="N36" s="17">
        <v>78</v>
      </c>
      <c r="O36" s="18">
        <v>5.9149162053537575E-3</v>
      </c>
      <c r="P36" s="17">
        <v>4</v>
      </c>
      <c r="Q36" s="18">
        <v>6.3897763578274758E-3</v>
      </c>
      <c r="R36" s="17">
        <v>0</v>
      </c>
      <c r="S36" s="18">
        <v>0</v>
      </c>
      <c r="T36" s="17">
        <v>92</v>
      </c>
      <c r="U36" s="18">
        <v>4.7936640266777828E-3</v>
      </c>
      <c r="V36" s="17">
        <v>162</v>
      </c>
      <c r="W36" s="18">
        <v>4.4183826537569889E-3</v>
      </c>
    </row>
    <row r="37" spans="2:23" ht="22.2" customHeight="1" x14ac:dyDescent="0.3">
      <c r="B37" s="44" t="s">
        <v>115</v>
      </c>
      <c r="C37" s="17">
        <v>41</v>
      </c>
      <c r="D37" s="18">
        <v>5.6668970283344855E-3</v>
      </c>
      <c r="E37" s="17">
        <v>77</v>
      </c>
      <c r="F37" s="18">
        <v>8.0149890704694499E-3</v>
      </c>
      <c r="G37" s="17">
        <v>4</v>
      </c>
      <c r="H37" s="18">
        <v>6.3391442155309036E-3</v>
      </c>
      <c r="I37" s="29">
        <v>0</v>
      </c>
      <c r="J37" s="17">
        <v>122</v>
      </c>
      <c r="K37" s="18">
        <v>6.9822011102844391E-3</v>
      </c>
      <c r="L37" s="17">
        <v>39</v>
      </c>
      <c r="M37" s="18">
        <v>7.2531151199553652E-3</v>
      </c>
      <c r="N37" s="17">
        <v>132</v>
      </c>
      <c r="O37" s="18">
        <v>1.0009858193675589E-2</v>
      </c>
      <c r="P37" s="17">
        <v>8</v>
      </c>
      <c r="Q37" s="18">
        <v>1.2779552715654952E-2</v>
      </c>
      <c r="R37" s="17">
        <v>0</v>
      </c>
      <c r="S37" s="18">
        <v>0</v>
      </c>
      <c r="T37" s="17">
        <v>179</v>
      </c>
      <c r="U37" s="18">
        <v>9.3268028345143816E-3</v>
      </c>
      <c r="V37" s="17">
        <v>301</v>
      </c>
      <c r="W37" s="18">
        <v>8.2094640665484799E-3</v>
      </c>
    </row>
    <row r="38" spans="2:23" ht="22.2" customHeight="1" x14ac:dyDescent="0.3">
      <c r="B38" s="44" t="s">
        <v>163</v>
      </c>
      <c r="C38" s="17">
        <v>55</v>
      </c>
      <c r="D38" s="18">
        <v>7.601935038009675E-3</v>
      </c>
      <c r="E38" s="17">
        <v>161</v>
      </c>
      <c r="F38" s="18">
        <v>1.6758613510981575E-2</v>
      </c>
      <c r="G38" s="17">
        <v>4</v>
      </c>
      <c r="H38" s="18">
        <v>6.3391442155309036E-3</v>
      </c>
      <c r="I38" s="29">
        <v>0</v>
      </c>
      <c r="J38" s="17">
        <v>220</v>
      </c>
      <c r="K38" s="18">
        <v>1.2590854461168661E-2</v>
      </c>
      <c r="L38" s="17">
        <v>92</v>
      </c>
      <c r="M38" s="18">
        <v>1.7109912590663939E-2</v>
      </c>
      <c r="N38" s="17">
        <v>266</v>
      </c>
      <c r="O38" s="18">
        <v>2.0171380905437172E-2</v>
      </c>
      <c r="P38" s="17">
        <v>15</v>
      </c>
      <c r="Q38" s="18">
        <v>2.3961661341853034E-2</v>
      </c>
      <c r="R38" s="17">
        <v>0</v>
      </c>
      <c r="S38" s="18">
        <v>0</v>
      </c>
      <c r="T38" s="17">
        <v>373</v>
      </c>
      <c r="U38" s="18">
        <v>1.9435181325552314E-2</v>
      </c>
      <c r="V38" s="17">
        <v>593</v>
      </c>
      <c r="W38" s="18">
        <v>1.6173462430110461E-2</v>
      </c>
    </row>
    <row r="39" spans="2:23" ht="22.2" customHeight="1" x14ac:dyDescent="0.3">
      <c r="B39" s="44" t="s">
        <v>116</v>
      </c>
      <c r="C39" s="17">
        <v>68</v>
      </c>
      <c r="D39" s="18">
        <v>9.3987560469937798E-3</v>
      </c>
      <c r="E39" s="17">
        <v>83</v>
      </c>
      <c r="F39" s="18">
        <v>8.6395336733631721E-3</v>
      </c>
      <c r="G39" s="17">
        <v>4</v>
      </c>
      <c r="H39" s="18">
        <v>6.3391442155309036E-3</v>
      </c>
      <c r="I39" s="29">
        <v>0</v>
      </c>
      <c r="J39" s="17">
        <v>155</v>
      </c>
      <c r="K39" s="18">
        <v>8.8708292794597386E-3</v>
      </c>
      <c r="L39" s="17">
        <v>50</v>
      </c>
      <c r="M39" s="18">
        <v>9.2988655384043141E-3</v>
      </c>
      <c r="N39" s="17">
        <v>123</v>
      </c>
      <c r="O39" s="18">
        <v>9.3273678622886168E-3</v>
      </c>
      <c r="P39" s="17">
        <v>6</v>
      </c>
      <c r="Q39" s="18">
        <v>9.5846645367412137E-3</v>
      </c>
      <c r="R39" s="17">
        <v>0</v>
      </c>
      <c r="S39" s="18">
        <v>0</v>
      </c>
      <c r="T39" s="17">
        <v>179</v>
      </c>
      <c r="U39" s="18">
        <v>9.3268028345143816E-3</v>
      </c>
      <c r="V39" s="17">
        <v>334</v>
      </c>
      <c r="W39" s="18">
        <v>9.1095049774989768E-3</v>
      </c>
    </row>
    <row r="40" spans="2:23" ht="22.2" customHeight="1" x14ac:dyDescent="0.3">
      <c r="B40" s="44" t="s">
        <v>117</v>
      </c>
      <c r="C40" s="17">
        <v>508</v>
      </c>
      <c r="D40" s="18">
        <v>7.0214236351071185E-2</v>
      </c>
      <c r="E40" s="17">
        <v>670</v>
      </c>
      <c r="F40" s="18">
        <v>6.9740813989799103E-2</v>
      </c>
      <c r="G40" s="17">
        <v>40</v>
      </c>
      <c r="H40" s="18">
        <v>6.3391442155309036E-2</v>
      </c>
      <c r="I40" s="29">
        <v>0</v>
      </c>
      <c r="J40" s="17">
        <v>1218</v>
      </c>
      <c r="K40" s="18">
        <v>6.9707548789561036E-2</v>
      </c>
      <c r="L40" s="17">
        <v>317</v>
      </c>
      <c r="M40" s="18">
        <v>5.8954807513483358E-2</v>
      </c>
      <c r="N40" s="17">
        <v>914</v>
      </c>
      <c r="O40" s="18">
        <v>6.9310684765299155E-2</v>
      </c>
      <c r="P40" s="17">
        <v>48</v>
      </c>
      <c r="Q40" s="18">
        <v>7.6677316293929709E-2</v>
      </c>
      <c r="R40" s="17">
        <v>0</v>
      </c>
      <c r="S40" s="18">
        <v>0</v>
      </c>
      <c r="T40" s="17">
        <v>1279</v>
      </c>
      <c r="U40" s="18">
        <v>6.6642350979574827E-2</v>
      </c>
      <c r="V40" s="17">
        <v>2497</v>
      </c>
      <c r="W40" s="18">
        <v>6.8103095595254334E-2</v>
      </c>
    </row>
    <row r="41" spans="2:23" ht="22.2" customHeight="1" x14ac:dyDescent="0.3">
      <c r="B41" s="44" t="s">
        <v>118</v>
      </c>
      <c r="C41" s="17">
        <v>25</v>
      </c>
      <c r="D41" s="18">
        <v>3.4554250172771253E-3</v>
      </c>
      <c r="E41" s="17">
        <v>37</v>
      </c>
      <c r="F41" s="18">
        <v>3.8513583845112939E-3</v>
      </c>
      <c r="G41" s="17">
        <v>0</v>
      </c>
      <c r="H41" s="18">
        <v>0</v>
      </c>
      <c r="I41" s="29">
        <v>0</v>
      </c>
      <c r="J41" s="17">
        <v>62</v>
      </c>
      <c r="K41" s="18">
        <v>3.5483317117838953E-3</v>
      </c>
      <c r="L41" s="17">
        <v>22</v>
      </c>
      <c r="M41" s="18">
        <v>4.0915008368978987E-3</v>
      </c>
      <c r="N41" s="17">
        <v>74</v>
      </c>
      <c r="O41" s="18">
        <v>5.6115871691817696E-3</v>
      </c>
      <c r="P41" s="17">
        <v>3</v>
      </c>
      <c r="Q41" s="18">
        <v>4.7923322683706068E-3</v>
      </c>
      <c r="R41" s="17">
        <v>0</v>
      </c>
      <c r="S41" s="18">
        <v>0</v>
      </c>
      <c r="T41" s="17">
        <v>99</v>
      </c>
      <c r="U41" s="18">
        <v>5.1583993330554401E-3</v>
      </c>
      <c r="V41" s="17">
        <v>161</v>
      </c>
      <c r="W41" s="18">
        <v>4.391108686758489E-3</v>
      </c>
    </row>
    <row r="42" spans="2:23" ht="22.2" customHeight="1" x14ac:dyDescent="0.3">
      <c r="B42" s="44" t="s">
        <v>119</v>
      </c>
      <c r="C42" s="17">
        <v>106</v>
      </c>
      <c r="D42" s="18">
        <v>1.4651002073255011E-2</v>
      </c>
      <c r="E42" s="17">
        <v>193</v>
      </c>
      <c r="F42" s="18">
        <v>2.0089518059748099E-2</v>
      </c>
      <c r="G42" s="17">
        <v>9</v>
      </c>
      <c r="H42" s="18">
        <v>1.4263074484944533E-2</v>
      </c>
      <c r="I42" s="29">
        <v>0</v>
      </c>
      <c r="J42" s="17">
        <v>308</v>
      </c>
      <c r="K42" s="18">
        <v>1.7627196245636124E-2</v>
      </c>
      <c r="L42" s="17">
        <v>69</v>
      </c>
      <c r="M42" s="18">
        <v>1.2832434442997954E-2</v>
      </c>
      <c r="N42" s="17">
        <v>207</v>
      </c>
      <c r="O42" s="18">
        <v>1.5697277621900357E-2</v>
      </c>
      <c r="P42" s="17">
        <v>11</v>
      </c>
      <c r="Q42" s="18">
        <v>1.7571884984025558E-2</v>
      </c>
      <c r="R42" s="17">
        <v>1</v>
      </c>
      <c r="S42" s="18">
        <v>0.5</v>
      </c>
      <c r="T42" s="17">
        <v>288</v>
      </c>
      <c r="U42" s="18">
        <v>1.5006252605252188E-2</v>
      </c>
      <c r="V42" s="17">
        <v>596</v>
      </c>
      <c r="W42" s="18">
        <v>1.625528433110596E-2</v>
      </c>
    </row>
    <row r="43" spans="2:23" ht="22.2" customHeight="1" x14ac:dyDescent="0.3">
      <c r="B43" s="44" t="s">
        <v>120</v>
      </c>
      <c r="C43" s="17">
        <v>19</v>
      </c>
      <c r="D43" s="18">
        <v>2.6261230131306153E-3</v>
      </c>
      <c r="E43" s="17">
        <v>46</v>
      </c>
      <c r="F43" s="18">
        <v>4.7881752888518786E-3</v>
      </c>
      <c r="G43" s="17">
        <v>4</v>
      </c>
      <c r="H43" s="18">
        <v>6.3391442155309036E-3</v>
      </c>
      <c r="I43" s="29">
        <v>0</v>
      </c>
      <c r="J43" s="17">
        <v>69</v>
      </c>
      <c r="K43" s="18">
        <v>3.9489498082756255E-3</v>
      </c>
      <c r="L43" s="17">
        <v>20</v>
      </c>
      <c r="M43" s="18">
        <v>3.7195462153617261E-3</v>
      </c>
      <c r="N43" s="17">
        <v>65</v>
      </c>
      <c r="O43" s="18">
        <v>4.9290968377947979E-3</v>
      </c>
      <c r="P43" s="17">
        <v>3</v>
      </c>
      <c r="Q43" s="18">
        <v>4.7923322683706068E-3</v>
      </c>
      <c r="R43" s="17">
        <v>0</v>
      </c>
      <c r="S43" s="18">
        <v>0</v>
      </c>
      <c r="T43" s="17">
        <v>88</v>
      </c>
      <c r="U43" s="18">
        <v>4.5852438516048354E-3</v>
      </c>
      <c r="V43" s="17">
        <v>157</v>
      </c>
      <c r="W43" s="18">
        <v>4.2820128187644893E-3</v>
      </c>
    </row>
    <row r="44" spans="2:23" ht="22.2" customHeight="1" x14ac:dyDescent="0.3">
      <c r="B44" s="44" t="s">
        <v>121</v>
      </c>
      <c r="C44" s="17">
        <v>40</v>
      </c>
      <c r="D44" s="18">
        <v>5.5286800276433999E-3</v>
      </c>
      <c r="E44" s="17">
        <v>61</v>
      </c>
      <c r="F44" s="18">
        <v>6.3495367960861868E-3</v>
      </c>
      <c r="G44" s="17">
        <v>2</v>
      </c>
      <c r="H44" s="18">
        <v>3.1695721077654518E-3</v>
      </c>
      <c r="I44" s="29">
        <v>0</v>
      </c>
      <c r="J44" s="17">
        <v>103</v>
      </c>
      <c r="K44" s="18">
        <v>5.8948091340925999E-3</v>
      </c>
      <c r="L44" s="17">
        <v>35</v>
      </c>
      <c r="M44" s="18">
        <v>6.5092058768830199E-3</v>
      </c>
      <c r="N44" s="17">
        <v>72</v>
      </c>
      <c r="O44" s="18">
        <v>5.4599226510957761E-3</v>
      </c>
      <c r="P44" s="17">
        <v>2</v>
      </c>
      <c r="Q44" s="18">
        <v>3.1948881789137379E-3</v>
      </c>
      <c r="R44" s="17">
        <v>0</v>
      </c>
      <c r="S44" s="18">
        <v>0</v>
      </c>
      <c r="T44" s="17">
        <v>109</v>
      </c>
      <c r="U44" s="18">
        <v>5.6794497707378074E-3</v>
      </c>
      <c r="V44" s="17">
        <v>212</v>
      </c>
      <c r="W44" s="18">
        <v>5.7820810036819858E-3</v>
      </c>
    </row>
    <row r="45" spans="2:23" ht="22.2" customHeight="1" x14ac:dyDescent="0.3">
      <c r="B45" s="44" t="s">
        <v>122</v>
      </c>
      <c r="C45" s="17">
        <v>30</v>
      </c>
      <c r="D45" s="18">
        <v>4.1465100207325502E-3</v>
      </c>
      <c r="E45" s="17">
        <v>28</v>
      </c>
      <c r="F45" s="18">
        <v>2.9145414801707088E-3</v>
      </c>
      <c r="G45" s="17">
        <v>0</v>
      </c>
      <c r="H45" s="18">
        <v>0</v>
      </c>
      <c r="I45" s="29">
        <v>0</v>
      </c>
      <c r="J45" s="17">
        <v>58</v>
      </c>
      <c r="K45" s="18">
        <v>3.3194070852171922E-3</v>
      </c>
      <c r="L45" s="17">
        <v>14</v>
      </c>
      <c r="M45" s="18">
        <v>2.6036823507532081E-3</v>
      </c>
      <c r="N45" s="17">
        <v>41</v>
      </c>
      <c r="O45" s="18">
        <v>3.1091226207628727E-3</v>
      </c>
      <c r="P45" s="17">
        <v>2</v>
      </c>
      <c r="Q45" s="18">
        <v>3.1948881789137379E-3</v>
      </c>
      <c r="R45" s="17">
        <v>0</v>
      </c>
      <c r="S45" s="18">
        <v>0</v>
      </c>
      <c r="T45" s="17">
        <v>57</v>
      </c>
      <c r="U45" s="18">
        <v>2.9699874947894957E-3</v>
      </c>
      <c r="V45" s="17">
        <v>115</v>
      </c>
      <c r="W45" s="18">
        <v>3.136506204827492E-3</v>
      </c>
    </row>
    <row r="46" spans="2:23" ht="22.2" customHeight="1" x14ac:dyDescent="0.3">
      <c r="B46" s="44" t="s">
        <v>123</v>
      </c>
      <c r="C46" s="17">
        <v>24</v>
      </c>
      <c r="D46" s="18">
        <v>3.3172080165860401E-3</v>
      </c>
      <c r="E46" s="17">
        <v>45</v>
      </c>
      <c r="F46" s="18">
        <v>4.6840845217029246E-3</v>
      </c>
      <c r="G46" s="17">
        <v>3</v>
      </c>
      <c r="H46" s="18">
        <v>4.7543581616481777E-3</v>
      </c>
      <c r="I46" s="29">
        <v>0</v>
      </c>
      <c r="J46" s="17">
        <v>72</v>
      </c>
      <c r="K46" s="18">
        <v>4.1206432782006528E-3</v>
      </c>
      <c r="L46" s="17">
        <v>26</v>
      </c>
      <c r="M46" s="18">
        <v>4.835410079970244E-3</v>
      </c>
      <c r="N46" s="17">
        <v>74</v>
      </c>
      <c r="O46" s="18">
        <v>5.6115871691817696E-3</v>
      </c>
      <c r="P46" s="17">
        <v>3</v>
      </c>
      <c r="Q46" s="18">
        <v>4.7923322683706068E-3</v>
      </c>
      <c r="R46" s="17">
        <v>0</v>
      </c>
      <c r="S46" s="18">
        <v>0</v>
      </c>
      <c r="T46" s="17">
        <v>103</v>
      </c>
      <c r="U46" s="18">
        <v>5.3668195081283867E-3</v>
      </c>
      <c r="V46" s="17">
        <v>175</v>
      </c>
      <c r="W46" s="18">
        <v>4.7729442247374885E-3</v>
      </c>
    </row>
    <row r="47" spans="2:23" ht="22.2" customHeight="1" x14ac:dyDescent="0.3">
      <c r="B47" s="44" t="s">
        <v>124</v>
      </c>
      <c r="C47" s="17">
        <v>44</v>
      </c>
      <c r="D47" s="18">
        <v>6.0815480304077406E-3</v>
      </c>
      <c r="E47" s="17">
        <v>51</v>
      </c>
      <c r="F47" s="18">
        <v>5.3086291245966486E-3</v>
      </c>
      <c r="G47" s="17">
        <v>2</v>
      </c>
      <c r="H47" s="18">
        <v>3.1695721077654518E-3</v>
      </c>
      <c r="I47" s="29">
        <v>0</v>
      </c>
      <c r="J47" s="17">
        <v>97</v>
      </c>
      <c r="K47" s="18">
        <v>5.551422194242546E-3</v>
      </c>
      <c r="L47" s="17">
        <v>33</v>
      </c>
      <c r="M47" s="18">
        <v>6.1372512553468477E-3</v>
      </c>
      <c r="N47" s="17">
        <v>80</v>
      </c>
      <c r="O47" s="18">
        <v>6.066580723439751E-3</v>
      </c>
      <c r="P47" s="17">
        <v>6</v>
      </c>
      <c r="Q47" s="18">
        <v>9.5846645367412137E-3</v>
      </c>
      <c r="R47" s="17">
        <v>0</v>
      </c>
      <c r="S47" s="18">
        <v>0</v>
      </c>
      <c r="T47" s="17">
        <v>119</v>
      </c>
      <c r="U47" s="18">
        <v>6.2005002084201755E-3</v>
      </c>
      <c r="V47" s="17">
        <v>216</v>
      </c>
      <c r="W47" s="18">
        <v>5.8911768716759854E-3</v>
      </c>
    </row>
    <row r="48" spans="2:23" ht="22.2" customHeight="1" x14ac:dyDescent="0.3">
      <c r="B48" s="44" t="s">
        <v>125</v>
      </c>
      <c r="C48" s="17">
        <v>19</v>
      </c>
      <c r="D48" s="18">
        <v>2.6261230131306153E-3</v>
      </c>
      <c r="E48" s="17">
        <v>15</v>
      </c>
      <c r="F48" s="18">
        <v>1.5613615072343084E-3</v>
      </c>
      <c r="G48" s="17">
        <v>0</v>
      </c>
      <c r="H48" s="18">
        <v>0</v>
      </c>
      <c r="I48" s="29">
        <v>0</v>
      </c>
      <c r="J48" s="17">
        <v>34</v>
      </c>
      <c r="K48" s="18">
        <v>1.9458593258169748E-3</v>
      </c>
      <c r="L48" s="17">
        <v>15</v>
      </c>
      <c r="M48" s="18">
        <v>2.7896596615212942E-3</v>
      </c>
      <c r="N48" s="17">
        <v>39</v>
      </c>
      <c r="O48" s="18">
        <v>2.9574581026768788E-3</v>
      </c>
      <c r="P48" s="17">
        <v>3</v>
      </c>
      <c r="Q48" s="18">
        <v>4.7923322683706068E-3</v>
      </c>
      <c r="R48" s="17">
        <v>0</v>
      </c>
      <c r="S48" s="18">
        <v>0</v>
      </c>
      <c r="T48" s="17">
        <v>57</v>
      </c>
      <c r="U48" s="18">
        <v>2.9699874947894957E-3</v>
      </c>
      <c r="V48" s="17">
        <v>91</v>
      </c>
      <c r="W48" s="18">
        <v>2.4819309968634939E-3</v>
      </c>
    </row>
    <row r="49" spans="2:23" ht="22.2" customHeight="1" x14ac:dyDescent="0.3">
      <c r="B49" s="44" t="s">
        <v>126</v>
      </c>
      <c r="C49" s="17">
        <v>16</v>
      </c>
      <c r="D49" s="18">
        <v>2.2114720110573602E-3</v>
      </c>
      <c r="E49" s="17">
        <v>55</v>
      </c>
      <c r="F49" s="18">
        <v>5.7249921931924637E-3</v>
      </c>
      <c r="G49" s="17">
        <v>6</v>
      </c>
      <c r="H49" s="18">
        <v>9.5087163232963554E-3</v>
      </c>
      <c r="I49" s="29">
        <v>0</v>
      </c>
      <c r="J49" s="17">
        <v>77</v>
      </c>
      <c r="K49" s="18">
        <v>4.4067990614090309E-3</v>
      </c>
      <c r="L49" s="17">
        <v>39</v>
      </c>
      <c r="M49" s="18">
        <v>7.2531151199553652E-3</v>
      </c>
      <c r="N49" s="17">
        <v>115</v>
      </c>
      <c r="O49" s="18">
        <v>8.7207097899446428E-3</v>
      </c>
      <c r="P49" s="17">
        <v>3</v>
      </c>
      <c r="Q49" s="18">
        <v>4.7923322683706068E-3</v>
      </c>
      <c r="R49" s="17">
        <v>0</v>
      </c>
      <c r="S49" s="18">
        <v>0</v>
      </c>
      <c r="T49" s="17">
        <v>157</v>
      </c>
      <c r="U49" s="18">
        <v>8.1804918716131721E-3</v>
      </c>
      <c r="V49" s="17">
        <v>234</v>
      </c>
      <c r="W49" s="18">
        <v>6.3821082776489837E-3</v>
      </c>
    </row>
    <row r="50" spans="2:23" ht="22.2" customHeight="1" x14ac:dyDescent="0.3">
      <c r="B50" s="44" t="s">
        <v>127</v>
      </c>
      <c r="C50" s="17">
        <v>140</v>
      </c>
      <c r="D50" s="18">
        <v>1.9350380096751902E-2</v>
      </c>
      <c r="E50" s="17">
        <v>229</v>
      </c>
      <c r="F50" s="18">
        <v>2.383678567711044E-2</v>
      </c>
      <c r="G50" s="17">
        <v>16</v>
      </c>
      <c r="H50" s="18">
        <v>2.5356576862123614E-2</v>
      </c>
      <c r="I50" s="29">
        <v>0</v>
      </c>
      <c r="J50" s="17">
        <v>385</v>
      </c>
      <c r="K50" s="18">
        <v>2.2033995307045154E-2</v>
      </c>
      <c r="L50" s="17">
        <v>138</v>
      </c>
      <c r="M50" s="18">
        <v>2.5664868885995909E-2</v>
      </c>
      <c r="N50" s="17">
        <v>403</v>
      </c>
      <c r="O50" s="18">
        <v>3.0560400394327746E-2</v>
      </c>
      <c r="P50" s="17">
        <v>16</v>
      </c>
      <c r="Q50" s="18">
        <v>2.5559105431309903E-2</v>
      </c>
      <c r="R50" s="17">
        <v>0</v>
      </c>
      <c r="S50" s="18">
        <v>0</v>
      </c>
      <c r="T50" s="17">
        <v>557</v>
      </c>
      <c r="U50" s="18">
        <v>2.9022509378907879E-2</v>
      </c>
      <c r="V50" s="17">
        <v>942</v>
      </c>
      <c r="W50" s="18">
        <v>2.5692076912586934E-2</v>
      </c>
    </row>
    <row r="51" spans="2:23" ht="22.2" customHeight="1" x14ac:dyDescent="0.3">
      <c r="B51" s="44" t="s">
        <v>128</v>
      </c>
      <c r="C51" s="17">
        <v>10</v>
      </c>
      <c r="D51" s="18">
        <v>1.38217000691085E-3</v>
      </c>
      <c r="E51" s="17">
        <v>25</v>
      </c>
      <c r="F51" s="18">
        <v>2.6022691787238473E-3</v>
      </c>
      <c r="G51" s="17">
        <v>0</v>
      </c>
      <c r="H51" s="18">
        <v>0</v>
      </c>
      <c r="I51" s="29">
        <v>0</v>
      </c>
      <c r="J51" s="17">
        <v>35</v>
      </c>
      <c r="K51" s="18">
        <v>2.0030904824586506E-3</v>
      </c>
      <c r="L51" s="17">
        <v>13</v>
      </c>
      <c r="M51" s="18">
        <v>2.417705039985122E-3</v>
      </c>
      <c r="N51" s="17">
        <v>74</v>
      </c>
      <c r="O51" s="18">
        <v>5.6115871691817696E-3</v>
      </c>
      <c r="P51" s="17">
        <v>5</v>
      </c>
      <c r="Q51" s="18">
        <v>7.9872204472843447E-3</v>
      </c>
      <c r="R51" s="17">
        <v>0</v>
      </c>
      <c r="S51" s="18">
        <v>0</v>
      </c>
      <c r="T51" s="17">
        <v>92</v>
      </c>
      <c r="U51" s="18">
        <v>4.7936640266777828E-3</v>
      </c>
      <c r="V51" s="17">
        <v>127</v>
      </c>
      <c r="W51" s="18">
        <v>3.4637938088094913E-3</v>
      </c>
    </row>
    <row r="52" spans="2:23" ht="22.2" customHeight="1" x14ac:dyDescent="0.3">
      <c r="B52" s="44" t="s">
        <v>129</v>
      </c>
      <c r="C52" s="17">
        <v>12</v>
      </c>
      <c r="D52" s="18">
        <v>1.6586040082930201E-3</v>
      </c>
      <c r="E52" s="17">
        <v>16</v>
      </c>
      <c r="F52" s="18">
        <v>1.6654522743832622E-3</v>
      </c>
      <c r="G52" s="17">
        <v>0</v>
      </c>
      <c r="H52" s="18">
        <v>0</v>
      </c>
      <c r="I52" s="29">
        <v>0</v>
      </c>
      <c r="J52" s="17">
        <v>28</v>
      </c>
      <c r="K52" s="18">
        <v>1.6024723859669203E-3</v>
      </c>
      <c r="L52" s="17">
        <v>12</v>
      </c>
      <c r="M52" s="18">
        <v>2.2317277292170355E-3</v>
      </c>
      <c r="N52" s="17">
        <v>19</v>
      </c>
      <c r="O52" s="18">
        <v>1.440812921816941E-3</v>
      </c>
      <c r="P52" s="17">
        <v>1</v>
      </c>
      <c r="Q52" s="18">
        <v>1.5974440894568689E-3</v>
      </c>
      <c r="R52" s="17">
        <v>0</v>
      </c>
      <c r="S52" s="18">
        <v>0</v>
      </c>
      <c r="T52" s="17">
        <v>32</v>
      </c>
      <c r="U52" s="18">
        <v>1.6673614005835765E-3</v>
      </c>
      <c r="V52" s="17">
        <v>60</v>
      </c>
      <c r="W52" s="18">
        <v>1.636438019909996E-3</v>
      </c>
    </row>
    <row r="53" spans="2:23" ht="22.2" customHeight="1" thickBot="1" x14ac:dyDescent="0.35">
      <c r="B53" s="44" t="s">
        <v>66</v>
      </c>
      <c r="C53" s="17">
        <v>3302</v>
      </c>
      <c r="D53" s="48">
        <v>0.31355047004083181</v>
      </c>
      <c r="E53" s="17">
        <v>3129</v>
      </c>
      <c r="F53" s="48">
        <v>0.24624222869284645</v>
      </c>
      <c r="G53" s="17">
        <v>300</v>
      </c>
      <c r="H53" s="48">
        <v>0.32223415682062301</v>
      </c>
      <c r="I53" s="29">
        <v>0</v>
      </c>
      <c r="J53" s="17">
        <v>6731</v>
      </c>
      <c r="K53" s="48">
        <v>0.27849724854152014</v>
      </c>
      <c r="L53" s="17">
        <v>1464</v>
      </c>
      <c r="M53" s="48">
        <v>0.21441124780316345</v>
      </c>
      <c r="N53" s="17">
        <v>1754</v>
      </c>
      <c r="O53" s="48">
        <v>0.1179318227660862</v>
      </c>
      <c r="P53" s="17">
        <v>175</v>
      </c>
      <c r="Q53" s="48">
        <v>0.2184769038701623</v>
      </c>
      <c r="R53" s="17">
        <v>0</v>
      </c>
      <c r="S53" s="48">
        <v>0</v>
      </c>
      <c r="T53" s="17">
        <v>3393</v>
      </c>
      <c r="U53" s="48">
        <v>0.15077319587628865</v>
      </c>
      <c r="V53" s="17">
        <v>10124</v>
      </c>
      <c r="W53" s="48">
        <v>0.21691341889315022</v>
      </c>
    </row>
    <row r="54" spans="2:23" ht="22.2" customHeight="1" thickTop="1" thickBot="1" x14ac:dyDescent="0.35">
      <c r="B54" s="19" t="s">
        <v>58</v>
      </c>
      <c r="C54" s="20">
        <v>7235</v>
      </c>
      <c r="D54" s="21">
        <v>0.85715793375886917</v>
      </c>
      <c r="E54" s="20">
        <v>9607</v>
      </c>
      <c r="F54" s="21">
        <v>0.9205422182837697</v>
      </c>
      <c r="G54" s="20">
        <v>631</v>
      </c>
      <c r="H54" s="21">
        <v>0.84679834065580528</v>
      </c>
      <c r="I54" s="33">
        <v>0</v>
      </c>
      <c r="J54" s="20">
        <v>17473</v>
      </c>
      <c r="K54" s="21">
        <v>0.8932743331864007</v>
      </c>
      <c r="L54" s="20">
        <v>5377</v>
      </c>
      <c r="M54" s="21">
        <v>0.94214046483868519</v>
      </c>
      <c r="N54" s="20">
        <v>13187</v>
      </c>
      <c r="O54" s="21">
        <v>0.98492204040466946</v>
      </c>
      <c r="P54" s="20">
        <v>626</v>
      </c>
      <c r="Q54" s="21">
        <v>0.9389241882152104</v>
      </c>
      <c r="R54" s="20">
        <v>2</v>
      </c>
      <c r="S54" s="21">
        <v>1</v>
      </c>
      <c r="T54" s="20">
        <v>19192</v>
      </c>
      <c r="U54" s="21">
        <v>0.97398078237066121</v>
      </c>
      <c r="V54" s="20">
        <v>36665</v>
      </c>
      <c r="W54" s="21">
        <v>0.94079177700033667</v>
      </c>
    </row>
    <row r="55" spans="2:23" s="13" customFormat="1" ht="15" thickTop="1" x14ac:dyDescent="0.3">
      <c r="B55" s="57" t="s">
        <v>165</v>
      </c>
    </row>
    <row r="56" spans="2:23" s="13" customFormat="1" x14ac:dyDescent="0.3"/>
    <row r="57" spans="2:23" s="13" customFormat="1" x14ac:dyDescent="0.3">
      <c r="V57" s="23"/>
    </row>
    <row r="58" spans="2:23" s="13" customFormat="1" x14ac:dyDescent="0.3"/>
    <row r="59" spans="2:23" s="13" customFormat="1" x14ac:dyDescent="0.3"/>
    <row r="60" spans="2:23" s="13" customFormat="1" x14ac:dyDescent="0.3"/>
    <row r="61" spans="2:23" s="13" customFormat="1" x14ac:dyDescent="0.3"/>
    <row r="62" spans="2:23" s="13" customFormat="1" x14ac:dyDescent="0.3"/>
    <row r="63" spans="2:23" s="13" customFormat="1" x14ac:dyDescent="0.3"/>
    <row r="64" spans="2:23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="13" customFormat="1" x14ac:dyDescent="0.3"/>
    <row r="114" s="13" customFormat="1" x14ac:dyDescent="0.3"/>
    <row r="115" s="13" customFormat="1" x14ac:dyDescent="0.3"/>
    <row r="116" s="13" customFormat="1" x14ac:dyDescent="0.3"/>
    <row r="117" s="13" customFormat="1" x14ac:dyDescent="0.3"/>
    <row r="118" s="13" customFormat="1" x14ac:dyDescent="0.3"/>
    <row r="119" s="13" customFormat="1" x14ac:dyDescent="0.3"/>
    <row r="120" s="13" customFormat="1" x14ac:dyDescent="0.3"/>
    <row r="121" s="13" customFormat="1" x14ac:dyDescent="0.3"/>
    <row r="122" s="13" customFormat="1" x14ac:dyDescent="0.3"/>
    <row r="123" s="13" customFormat="1" x14ac:dyDescent="0.3"/>
    <row r="124" s="13" customFormat="1" x14ac:dyDescent="0.3"/>
    <row r="125" s="13" customFormat="1" x14ac:dyDescent="0.3"/>
    <row r="126" s="13" customFormat="1" x14ac:dyDescent="0.3"/>
    <row r="127" s="13" customFormat="1" x14ac:dyDescent="0.3"/>
    <row r="128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  <row r="235" s="13" customFormat="1" x14ac:dyDescent="0.3"/>
    <row r="236" s="13" customFormat="1" x14ac:dyDescent="0.3"/>
    <row r="237" s="13" customFormat="1" x14ac:dyDescent="0.3"/>
    <row r="238" s="13" customFormat="1" x14ac:dyDescent="0.3"/>
    <row r="239" s="13" customFormat="1" x14ac:dyDescent="0.3"/>
    <row r="240" s="13" customFormat="1" x14ac:dyDescent="0.3"/>
    <row r="241" s="13" customFormat="1" x14ac:dyDescent="0.3"/>
    <row r="242" s="13" customFormat="1" x14ac:dyDescent="0.3"/>
    <row r="243" s="13" customFormat="1" x14ac:dyDescent="0.3"/>
    <row r="244" s="13" customFormat="1" x14ac:dyDescent="0.3"/>
    <row r="245" s="13" customFormat="1" x14ac:dyDescent="0.3"/>
    <row r="246" s="13" customFormat="1" x14ac:dyDescent="0.3"/>
    <row r="247" s="13" customFormat="1" x14ac:dyDescent="0.3"/>
    <row r="248" s="13" customFormat="1" x14ac:dyDescent="0.3"/>
    <row r="249" s="13" customFormat="1" x14ac:dyDescent="0.3"/>
    <row r="250" s="13" customFormat="1" x14ac:dyDescent="0.3"/>
    <row r="251" s="13" customFormat="1" x14ac:dyDescent="0.3"/>
    <row r="252" s="13" customFormat="1" x14ac:dyDescent="0.3"/>
    <row r="253" s="13" customFormat="1" x14ac:dyDescent="0.3"/>
    <row r="254" s="13" customFormat="1" x14ac:dyDescent="0.3"/>
    <row r="255" s="13" customFormat="1" x14ac:dyDescent="0.3"/>
    <row r="256" s="13" customFormat="1" x14ac:dyDescent="0.3"/>
    <row r="257" s="13" customFormat="1" x14ac:dyDescent="0.3"/>
    <row r="258" s="13" customFormat="1" x14ac:dyDescent="0.3"/>
    <row r="259" s="13" customFormat="1" x14ac:dyDescent="0.3"/>
    <row r="260" s="13" customFormat="1" x14ac:dyDescent="0.3"/>
    <row r="261" s="13" customFormat="1" x14ac:dyDescent="0.3"/>
    <row r="262" s="13" customFormat="1" x14ac:dyDescent="0.3"/>
    <row r="263" s="13" customFormat="1" x14ac:dyDescent="0.3"/>
    <row r="264" s="13" customFormat="1" x14ac:dyDescent="0.3"/>
    <row r="265" s="13" customFormat="1" x14ac:dyDescent="0.3"/>
    <row r="266" s="13" customFormat="1" x14ac:dyDescent="0.3"/>
    <row r="267" s="13" customFormat="1" x14ac:dyDescent="0.3"/>
    <row r="268" s="13" customFormat="1" x14ac:dyDescent="0.3"/>
    <row r="269" s="13" customFormat="1" x14ac:dyDescent="0.3"/>
    <row r="270" s="13" customFormat="1" x14ac:dyDescent="0.3"/>
    <row r="271" s="13" customFormat="1" x14ac:dyDescent="0.3"/>
    <row r="272" s="13" customFormat="1" x14ac:dyDescent="0.3"/>
    <row r="273" s="13" customFormat="1" x14ac:dyDescent="0.3"/>
    <row r="274" s="13" customFormat="1" x14ac:dyDescent="0.3"/>
    <row r="275" s="13" customFormat="1" x14ac:dyDescent="0.3"/>
    <row r="276" s="13" customFormat="1" x14ac:dyDescent="0.3"/>
    <row r="277" s="13" customFormat="1" x14ac:dyDescent="0.3"/>
    <row r="278" s="13" customFormat="1" x14ac:dyDescent="0.3"/>
    <row r="279" s="13" customFormat="1" x14ac:dyDescent="0.3"/>
    <row r="280" s="13" customFormat="1" x14ac:dyDescent="0.3"/>
    <row r="281" s="13" customFormat="1" x14ac:dyDescent="0.3"/>
    <row r="282" s="13" customFormat="1" x14ac:dyDescent="0.3"/>
    <row r="283" s="13" customFormat="1" x14ac:dyDescent="0.3"/>
    <row r="284" s="13" customFormat="1" x14ac:dyDescent="0.3"/>
    <row r="285" s="13" customFormat="1" x14ac:dyDescent="0.3"/>
    <row r="286" s="13" customFormat="1" x14ac:dyDescent="0.3"/>
    <row r="287" s="13" customFormat="1" x14ac:dyDescent="0.3"/>
    <row r="288" s="13" customFormat="1" x14ac:dyDescent="0.3"/>
    <row r="289" s="13" customFormat="1" x14ac:dyDescent="0.3"/>
    <row r="290" s="13" customFormat="1" x14ac:dyDescent="0.3"/>
    <row r="291" s="13" customFormat="1" x14ac:dyDescent="0.3"/>
    <row r="292" s="13" customFormat="1" x14ac:dyDescent="0.3"/>
    <row r="293" s="13" customFormat="1" x14ac:dyDescent="0.3"/>
    <row r="294" s="13" customFormat="1" x14ac:dyDescent="0.3"/>
    <row r="295" s="13" customFormat="1" x14ac:dyDescent="0.3"/>
    <row r="296" s="13" customFormat="1" x14ac:dyDescent="0.3"/>
    <row r="297" s="13" customFormat="1" x14ac:dyDescent="0.3"/>
    <row r="298" s="13" customFormat="1" x14ac:dyDescent="0.3"/>
    <row r="299" s="13" customFormat="1" x14ac:dyDescent="0.3"/>
    <row r="300" s="13" customFormat="1" x14ac:dyDescent="0.3"/>
    <row r="301" s="13" customFormat="1" x14ac:dyDescent="0.3"/>
    <row r="302" s="13" customFormat="1" x14ac:dyDescent="0.3"/>
    <row r="303" s="13" customFormat="1" x14ac:dyDescent="0.3"/>
    <row r="304" s="13" customFormat="1" x14ac:dyDescent="0.3"/>
    <row r="305" s="13" customFormat="1" x14ac:dyDescent="0.3"/>
    <row r="306" s="13" customFormat="1" x14ac:dyDescent="0.3"/>
    <row r="307" s="13" customFormat="1" x14ac:dyDescent="0.3"/>
    <row r="308" s="13" customFormat="1" x14ac:dyDescent="0.3"/>
    <row r="309" s="13" customFormat="1" x14ac:dyDescent="0.3"/>
    <row r="310" s="13" customFormat="1" x14ac:dyDescent="0.3"/>
    <row r="311" s="13" customFormat="1" x14ac:dyDescent="0.3"/>
    <row r="312" s="13" customFormat="1" x14ac:dyDescent="0.3"/>
    <row r="313" s="13" customFormat="1" x14ac:dyDescent="0.3"/>
    <row r="314" s="13" customFormat="1" x14ac:dyDescent="0.3"/>
    <row r="315" s="13" customFormat="1" x14ac:dyDescent="0.3"/>
    <row r="316" s="13" customFormat="1" x14ac:dyDescent="0.3"/>
    <row r="317" s="13" customFormat="1" x14ac:dyDescent="0.3"/>
    <row r="318" s="13" customFormat="1" x14ac:dyDescent="0.3"/>
    <row r="319" s="13" customFormat="1" x14ac:dyDescent="0.3"/>
    <row r="320" s="13" customFormat="1" x14ac:dyDescent="0.3"/>
    <row r="321" s="13" customFormat="1" x14ac:dyDescent="0.3"/>
    <row r="322" s="13" customFormat="1" x14ac:dyDescent="0.3"/>
    <row r="323" s="13" customFormat="1" x14ac:dyDescent="0.3"/>
    <row r="324" s="13" customFormat="1" x14ac:dyDescent="0.3"/>
    <row r="325" s="13" customFormat="1" x14ac:dyDescent="0.3"/>
    <row r="326" s="13" customFormat="1" x14ac:dyDescent="0.3"/>
    <row r="327" s="13" customFormat="1" x14ac:dyDescent="0.3"/>
    <row r="328" s="13" customFormat="1" x14ac:dyDescent="0.3"/>
    <row r="329" s="13" customFormat="1" x14ac:dyDescent="0.3"/>
    <row r="330" s="13" customFormat="1" x14ac:dyDescent="0.3"/>
    <row r="331" s="13" customFormat="1" x14ac:dyDescent="0.3"/>
    <row r="332" s="13" customFormat="1" x14ac:dyDescent="0.3"/>
    <row r="333" s="13" customFormat="1" x14ac:dyDescent="0.3"/>
    <row r="334" s="13" customFormat="1" x14ac:dyDescent="0.3"/>
    <row r="335" s="13" customFormat="1" x14ac:dyDescent="0.3"/>
    <row r="336" s="13" customFormat="1" x14ac:dyDescent="0.3"/>
    <row r="337" s="13" customFormat="1" x14ac:dyDescent="0.3"/>
    <row r="338" s="13" customFormat="1" x14ac:dyDescent="0.3"/>
    <row r="339" s="13" customFormat="1" x14ac:dyDescent="0.3"/>
    <row r="340" s="13" customFormat="1" x14ac:dyDescent="0.3"/>
    <row r="341" s="13" customFormat="1" x14ac:dyDescent="0.3"/>
    <row r="342" s="13" customFormat="1" x14ac:dyDescent="0.3"/>
    <row r="343" s="13" customFormat="1" x14ac:dyDescent="0.3"/>
    <row r="344" s="13" customFormat="1" x14ac:dyDescent="0.3"/>
    <row r="345" s="13" customFormat="1" x14ac:dyDescent="0.3"/>
    <row r="346" s="13" customFormat="1" x14ac:dyDescent="0.3"/>
    <row r="347" s="13" customFormat="1" x14ac:dyDescent="0.3"/>
    <row r="348" s="13" customFormat="1" x14ac:dyDescent="0.3"/>
    <row r="349" s="13" customFormat="1" x14ac:dyDescent="0.3"/>
    <row r="350" s="13" customFormat="1" x14ac:dyDescent="0.3"/>
    <row r="351" s="13" customFormat="1" x14ac:dyDescent="0.3"/>
    <row r="352" s="13" customFormat="1" x14ac:dyDescent="0.3"/>
    <row r="353" s="13" customFormat="1" x14ac:dyDescent="0.3"/>
    <row r="354" s="13" customFormat="1" x14ac:dyDescent="0.3"/>
    <row r="355" s="13" customFormat="1" x14ac:dyDescent="0.3"/>
    <row r="356" s="13" customFormat="1" x14ac:dyDescent="0.3"/>
    <row r="357" s="13" customFormat="1" x14ac:dyDescent="0.3"/>
    <row r="358" s="13" customFormat="1" x14ac:dyDescent="0.3"/>
    <row r="359" s="13" customFormat="1" x14ac:dyDescent="0.3"/>
    <row r="360" s="13" customFormat="1" x14ac:dyDescent="0.3"/>
    <row r="361" s="13" customFormat="1" x14ac:dyDescent="0.3"/>
    <row r="362" s="13" customFormat="1" x14ac:dyDescent="0.3"/>
    <row r="363" s="13" customFormat="1" x14ac:dyDescent="0.3"/>
    <row r="364" s="13" customFormat="1" x14ac:dyDescent="0.3"/>
    <row r="365" s="13" customFormat="1" x14ac:dyDescent="0.3"/>
    <row r="366" s="13" customFormat="1" x14ac:dyDescent="0.3"/>
    <row r="367" s="13" customFormat="1" x14ac:dyDescent="0.3"/>
    <row r="368" s="13" customFormat="1" x14ac:dyDescent="0.3"/>
    <row r="369" s="13" customFormat="1" x14ac:dyDescent="0.3"/>
    <row r="370" s="13" customFormat="1" x14ac:dyDescent="0.3"/>
    <row r="371" s="13" customFormat="1" x14ac:dyDescent="0.3"/>
    <row r="372" s="13" customFormat="1" x14ac:dyDescent="0.3"/>
    <row r="373" s="13" customFormat="1" x14ac:dyDescent="0.3"/>
    <row r="374" s="13" customFormat="1" x14ac:dyDescent="0.3"/>
    <row r="375" s="13" customFormat="1" x14ac:dyDescent="0.3"/>
    <row r="376" s="13" customFormat="1" x14ac:dyDescent="0.3"/>
    <row r="377" s="13" customFormat="1" x14ac:dyDescent="0.3"/>
    <row r="378" s="13" customFormat="1" x14ac:dyDescent="0.3"/>
    <row r="379" s="13" customFormat="1" x14ac:dyDescent="0.3"/>
    <row r="380" s="13" customFormat="1" x14ac:dyDescent="0.3"/>
    <row r="381" s="13" customFormat="1" x14ac:dyDescent="0.3"/>
    <row r="382" s="13" customFormat="1" x14ac:dyDescent="0.3"/>
    <row r="383" s="13" customFormat="1" x14ac:dyDescent="0.3"/>
    <row r="384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</sheetData>
  <mergeCells count="17">
    <mergeCell ref="N6:O6"/>
    <mergeCell ref="P6:Q6"/>
    <mergeCell ref="B2:W2"/>
    <mergeCell ref="C3:U3"/>
    <mergeCell ref="V3:W6"/>
    <mergeCell ref="B3:B7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A675"/>
  <sheetViews>
    <sheetView topLeftCell="L44" zoomScaleNormal="100" workbookViewId="0">
      <selection activeCell="C6" sqref="C6:P52"/>
    </sheetView>
  </sheetViews>
  <sheetFormatPr defaultColWidth="8.88671875" defaultRowHeight="14.4" x14ac:dyDescent="0.3"/>
  <cols>
    <col min="1" max="1" width="2.6640625" style="13" customWidth="1"/>
    <col min="2" max="2" width="59.5546875" style="1" customWidth="1"/>
    <col min="3" max="16" width="10.6640625" style="1" customWidth="1"/>
    <col min="17" max="105" width="8.88671875" style="13"/>
    <col min="106" max="16384" width="8.88671875" style="1"/>
  </cols>
  <sheetData>
    <row r="1" spans="2:16" s="13" customFormat="1" ht="15.75" thickBot="1" x14ac:dyDescent="0.3"/>
    <row r="2" spans="2:16" ht="22.2" customHeight="1" thickTop="1" thickBot="1" x14ac:dyDescent="0.35">
      <c r="B2" s="64" t="s">
        <v>156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22.2" customHeight="1" thickTop="1" thickBot="1" x14ac:dyDescent="0.35">
      <c r="B3" s="67" t="s">
        <v>137</v>
      </c>
      <c r="C3" s="98" t="s">
        <v>131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80" t="s">
        <v>58</v>
      </c>
      <c r="P3" s="81"/>
    </row>
    <row r="4" spans="2:16" ht="22.2" customHeight="1" thickTop="1" thickBot="1" x14ac:dyDescent="0.35">
      <c r="B4" s="68"/>
      <c r="C4" s="98" t="s">
        <v>70</v>
      </c>
      <c r="D4" s="100"/>
      <c r="E4" s="98" t="s">
        <v>71</v>
      </c>
      <c r="F4" s="100"/>
      <c r="G4" s="98" t="s">
        <v>72</v>
      </c>
      <c r="H4" s="100"/>
      <c r="I4" s="98" t="s">
        <v>73</v>
      </c>
      <c r="J4" s="100"/>
      <c r="K4" s="98" t="s">
        <v>74</v>
      </c>
      <c r="L4" s="100"/>
      <c r="M4" s="109" t="s">
        <v>75</v>
      </c>
      <c r="N4" s="109"/>
      <c r="O4" s="84"/>
      <c r="P4" s="85"/>
    </row>
    <row r="5" spans="2:16" ht="22.2" customHeight="1" thickTop="1" thickBot="1" x14ac:dyDescent="0.35">
      <c r="B5" s="69"/>
      <c r="C5" s="14" t="s">
        <v>11</v>
      </c>
      <c r="D5" s="15" t="s">
        <v>12</v>
      </c>
      <c r="E5" s="14" t="s">
        <v>11</v>
      </c>
      <c r="F5" s="15" t="s">
        <v>12</v>
      </c>
      <c r="G5" s="14" t="s">
        <v>11</v>
      </c>
      <c r="H5" s="15" t="s">
        <v>12</v>
      </c>
      <c r="I5" s="14" t="s">
        <v>11</v>
      </c>
      <c r="J5" s="15" t="s">
        <v>12</v>
      </c>
      <c r="K5" s="14" t="s">
        <v>11</v>
      </c>
      <c r="L5" s="15" t="s">
        <v>12</v>
      </c>
      <c r="M5" s="14" t="s">
        <v>11</v>
      </c>
      <c r="N5" s="43" t="s">
        <v>12</v>
      </c>
      <c r="O5" s="14" t="s">
        <v>11</v>
      </c>
      <c r="P5" s="15" t="s">
        <v>12</v>
      </c>
    </row>
    <row r="6" spans="2:16" ht="22.2" customHeight="1" thickTop="1" x14ac:dyDescent="0.25">
      <c r="B6" s="44" t="s">
        <v>86</v>
      </c>
      <c r="C6" s="17">
        <v>30</v>
      </c>
      <c r="D6" s="18">
        <v>0.12552301255230125</v>
      </c>
      <c r="E6" s="17">
        <v>920</v>
      </c>
      <c r="F6" s="18">
        <v>0.14769625943169049</v>
      </c>
      <c r="G6" s="17">
        <v>1247</v>
      </c>
      <c r="H6" s="18">
        <v>0.13473797947055646</v>
      </c>
      <c r="I6" s="17">
        <v>1119</v>
      </c>
      <c r="J6" s="18">
        <v>0.11482811698306825</v>
      </c>
      <c r="K6" s="17">
        <v>905</v>
      </c>
      <c r="L6" s="18">
        <v>9.2243400265008657E-2</v>
      </c>
      <c r="M6" s="17">
        <v>147</v>
      </c>
      <c r="N6" s="30">
        <v>0.10606060606060606</v>
      </c>
      <c r="O6" s="17">
        <v>4368</v>
      </c>
      <c r="P6" s="18">
        <v>0.11913268784944771</v>
      </c>
    </row>
    <row r="7" spans="2:16" ht="22.2" customHeight="1" x14ac:dyDescent="0.25">
      <c r="B7" s="44" t="s">
        <v>87</v>
      </c>
      <c r="C7" s="17">
        <v>14</v>
      </c>
      <c r="D7" s="18">
        <v>5.8577405857740586E-2</v>
      </c>
      <c r="E7" s="17">
        <v>469</v>
      </c>
      <c r="F7" s="18">
        <v>7.5292984427676998E-2</v>
      </c>
      <c r="G7" s="17">
        <v>569</v>
      </c>
      <c r="H7" s="18">
        <v>6.1480280929227443E-2</v>
      </c>
      <c r="I7" s="17">
        <v>559</v>
      </c>
      <c r="J7" s="18">
        <v>5.7362750128270905E-2</v>
      </c>
      <c r="K7" s="17">
        <v>528</v>
      </c>
      <c r="L7" s="18">
        <v>5.3817144022016102E-2</v>
      </c>
      <c r="M7" s="17">
        <v>97</v>
      </c>
      <c r="N7" s="30">
        <v>6.9985569985569984E-2</v>
      </c>
      <c r="O7" s="17">
        <v>2236</v>
      </c>
      <c r="P7" s="18">
        <v>6.0984590208645849E-2</v>
      </c>
    </row>
    <row r="8" spans="2:16" ht="22.2" customHeight="1" x14ac:dyDescent="0.25">
      <c r="B8" s="44" t="s">
        <v>88</v>
      </c>
      <c r="C8" s="17">
        <v>4</v>
      </c>
      <c r="D8" s="18">
        <v>1.6736401673640166E-2</v>
      </c>
      <c r="E8" s="17">
        <v>95</v>
      </c>
      <c r="F8" s="18">
        <v>1.5251244180446299E-2</v>
      </c>
      <c r="G8" s="17">
        <v>122</v>
      </c>
      <c r="H8" s="18">
        <v>1.318206374932469E-2</v>
      </c>
      <c r="I8" s="17">
        <v>135</v>
      </c>
      <c r="J8" s="18">
        <v>1.3853258081067214E-2</v>
      </c>
      <c r="K8" s="17">
        <v>130</v>
      </c>
      <c r="L8" s="18">
        <v>1.3250433187238814E-2</v>
      </c>
      <c r="M8" s="17">
        <v>19</v>
      </c>
      <c r="N8" s="30">
        <v>1.3708513708513708E-2</v>
      </c>
      <c r="O8" s="17">
        <v>505</v>
      </c>
      <c r="P8" s="18">
        <v>1.3773353334242466E-2</v>
      </c>
    </row>
    <row r="9" spans="2:16" ht="22.2" customHeight="1" x14ac:dyDescent="0.25">
      <c r="B9" s="44" t="s">
        <v>89</v>
      </c>
      <c r="C9" s="17">
        <v>7</v>
      </c>
      <c r="D9" s="18">
        <v>2.9288702928870293E-2</v>
      </c>
      <c r="E9" s="17">
        <v>123</v>
      </c>
      <c r="F9" s="18">
        <v>1.9746347728367315E-2</v>
      </c>
      <c r="G9" s="17">
        <v>185</v>
      </c>
      <c r="H9" s="18">
        <v>1.9989195029713667E-2</v>
      </c>
      <c r="I9" s="17">
        <v>167</v>
      </c>
      <c r="J9" s="18">
        <v>1.7136993329912777E-2</v>
      </c>
      <c r="K9" s="17">
        <v>181</v>
      </c>
      <c r="L9" s="18">
        <v>1.8448680053001733E-2</v>
      </c>
      <c r="M9" s="17">
        <v>19</v>
      </c>
      <c r="N9" s="30">
        <v>1.3708513708513708E-2</v>
      </c>
      <c r="O9" s="17">
        <v>682</v>
      </c>
      <c r="P9" s="18">
        <v>1.8600845492976952E-2</v>
      </c>
    </row>
    <row r="10" spans="2:16" ht="22.2" customHeight="1" x14ac:dyDescent="0.25">
      <c r="B10" s="44" t="s">
        <v>90</v>
      </c>
      <c r="C10" s="17">
        <v>5</v>
      </c>
      <c r="D10" s="18">
        <v>2.0920502092050208E-2</v>
      </c>
      <c r="E10" s="17">
        <v>143</v>
      </c>
      <c r="F10" s="18">
        <v>2.2957135976882325E-2</v>
      </c>
      <c r="G10" s="17">
        <v>189</v>
      </c>
      <c r="H10" s="18">
        <v>2.0421393841166938E-2</v>
      </c>
      <c r="I10" s="17">
        <v>250</v>
      </c>
      <c r="J10" s="18">
        <v>2.5654181631605953E-2</v>
      </c>
      <c r="K10" s="17">
        <v>234</v>
      </c>
      <c r="L10" s="18">
        <v>2.3850779737029863E-2</v>
      </c>
      <c r="M10" s="17">
        <v>39</v>
      </c>
      <c r="N10" s="30">
        <v>2.813852813852814E-2</v>
      </c>
      <c r="O10" s="17">
        <v>860</v>
      </c>
      <c r="P10" s="18">
        <v>2.3455611618709942E-2</v>
      </c>
    </row>
    <row r="11" spans="2:16" ht="22.2" customHeight="1" x14ac:dyDescent="0.25">
      <c r="B11" s="44" t="s">
        <v>91</v>
      </c>
      <c r="C11" s="17">
        <v>4</v>
      </c>
      <c r="D11" s="18">
        <v>1.6736401673640166E-2</v>
      </c>
      <c r="E11" s="17">
        <v>39</v>
      </c>
      <c r="F11" s="18">
        <v>6.2610370846042703E-3</v>
      </c>
      <c r="G11" s="17">
        <v>69</v>
      </c>
      <c r="H11" s="18">
        <v>7.4554294975688815E-3</v>
      </c>
      <c r="I11" s="17">
        <v>71</v>
      </c>
      <c r="J11" s="18">
        <v>7.2857875833760907E-3</v>
      </c>
      <c r="K11" s="17">
        <v>86</v>
      </c>
      <c r="L11" s="18">
        <v>8.7656711854041374E-3</v>
      </c>
      <c r="M11" s="17">
        <v>9</v>
      </c>
      <c r="N11" s="30">
        <v>6.4935064935064939E-3</v>
      </c>
      <c r="O11" s="17">
        <v>278</v>
      </c>
      <c r="P11" s="18">
        <v>7.5821628255829812E-3</v>
      </c>
    </row>
    <row r="12" spans="2:16" ht="22.2" customHeight="1" x14ac:dyDescent="0.25">
      <c r="B12" s="44" t="s">
        <v>92</v>
      </c>
      <c r="C12" s="17">
        <v>3</v>
      </c>
      <c r="D12" s="18">
        <v>1.2552301255230125E-2</v>
      </c>
      <c r="E12" s="17">
        <v>34</v>
      </c>
      <c r="F12" s="18">
        <v>5.4583400224755179E-3</v>
      </c>
      <c r="G12" s="17">
        <v>60</v>
      </c>
      <c r="H12" s="18">
        <v>6.4829821717990272E-3</v>
      </c>
      <c r="I12" s="17">
        <v>57</v>
      </c>
      <c r="J12" s="18">
        <v>5.8491534120061568E-3</v>
      </c>
      <c r="K12" s="17">
        <v>76</v>
      </c>
      <c r="L12" s="18">
        <v>7.7464070940780755E-3</v>
      </c>
      <c r="M12" s="17">
        <v>13</v>
      </c>
      <c r="N12" s="30">
        <v>9.3795093795093799E-3</v>
      </c>
      <c r="O12" s="17">
        <v>243</v>
      </c>
      <c r="P12" s="18">
        <v>6.6275739806354837E-3</v>
      </c>
    </row>
    <row r="13" spans="2:16" ht="22.2" customHeight="1" x14ac:dyDescent="0.25">
      <c r="B13" s="44" t="s">
        <v>93</v>
      </c>
      <c r="C13" s="17">
        <v>6</v>
      </c>
      <c r="D13" s="18">
        <v>2.5104602510460251E-2</v>
      </c>
      <c r="E13" s="17">
        <v>85</v>
      </c>
      <c r="F13" s="18">
        <v>1.3645850056188794E-2</v>
      </c>
      <c r="G13" s="17">
        <v>104</v>
      </c>
      <c r="H13" s="18">
        <v>1.1237169097784981E-2</v>
      </c>
      <c r="I13" s="17">
        <v>144</v>
      </c>
      <c r="J13" s="18">
        <v>1.4776808619805027E-2</v>
      </c>
      <c r="K13" s="17">
        <v>133</v>
      </c>
      <c r="L13" s="18">
        <v>1.3556212414636632E-2</v>
      </c>
      <c r="M13" s="17">
        <v>16</v>
      </c>
      <c r="N13" s="30">
        <v>1.1544011544011544E-2</v>
      </c>
      <c r="O13" s="17">
        <v>488</v>
      </c>
      <c r="P13" s="18">
        <v>1.3309695895267967E-2</v>
      </c>
    </row>
    <row r="14" spans="2:16" ht="22.2" customHeight="1" x14ac:dyDescent="0.25">
      <c r="B14" s="44" t="s">
        <v>94</v>
      </c>
      <c r="C14" s="17">
        <v>0</v>
      </c>
      <c r="D14" s="18">
        <v>0</v>
      </c>
      <c r="E14" s="17">
        <v>37</v>
      </c>
      <c r="F14" s="18">
        <v>5.9399582597527692E-3</v>
      </c>
      <c r="G14" s="17">
        <v>50</v>
      </c>
      <c r="H14" s="18">
        <v>5.4024851431658562E-3</v>
      </c>
      <c r="I14" s="17">
        <v>61</v>
      </c>
      <c r="J14" s="18">
        <v>6.2596203181118524E-3</v>
      </c>
      <c r="K14" s="17">
        <v>78</v>
      </c>
      <c r="L14" s="18">
        <v>7.9502599123432889E-3</v>
      </c>
      <c r="M14" s="17">
        <v>10</v>
      </c>
      <c r="N14" s="30">
        <v>7.215007215007215E-3</v>
      </c>
      <c r="O14" s="17">
        <v>236</v>
      </c>
      <c r="P14" s="18">
        <v>6.4366562116459835E-3</v>
      </c>
    </row>
    <row r="15" spans="2:16" ht="22.2" customHeight="1" x14ac:dyDescent="0.25">
      <c r="B15" s="44" t="s">
        <v>95</v>
      </c>
      <c r="C15" s="17">
        <v>1</v>
      </c>
      <c r="D15" s="18">
        <v>4.1841004184100415E-3</v>
      </c>
      <c r="E15" s="17">
        <v>15</v>
      </c>
      <c r="F15" s="18">
        <v>2.4080911863862578E-3</v>
      </c>
      <c r="G15" s="17">
        <v>29</v>
      </c>
      <c r="H15" s="18">
        <v>3.1334413830361968E-3</v>
      </c>
      <c r="I15" s="17">
        <v>20</v>
      </c>
      <c r="J15" s="18">
        <v>2.052334530528476E-3</v>
      </c>
      <c r="K15" s="17">
        <v>23</v>
      </c>
      <c r="L15" s="18">
        <v>2.344307410049944E-3</v>
      </c>
      <c r="M15" s="17">
        <v>0</v>
      </c>
      <c r="N15" s="30">
        <v>0</v>
      </c>
      <c r="O15" s="17">
        <v>88</v>
      </c>
      <c r="P15" s="18">
        <v>2.4001090958679942E-3</v>
      </c>
    </row>
    <row r="16" spans="2:16" ht="22.2" customHeight="1" x14ac:dyDescent="0.25">
      <c r="B16" s="44" t="s">
        <v>96</v>
      </c>
      <c r="C16" s="17">
        <v>8</v>
      </c>
      <c r="D16" s="18">
        <v>3.3472803347280332E-2</v>
      </c>
      <c r="E16" s="17">
        <v>323</v>
      </c>
      <c r="F16" s="18">
        <v>5.185423021351742E-2</v>
      </c>
      <c r="G16" s="17">
        <v>391</v>
      </c>
      <c r="H16" s="18">
        <v>4.2247433819557E-2</v>
      </c>
      <c r="I16" s="17">
        <v>363</v>
      </c>
      <c r="J16" s="18">
        <v>3.7249871729091839E-2</v>
      </c>
      <c r="K16" s="17">
        <v>429</v>
      </c>
      <c r="L16" s="18">
        <v>4.3726429517888084E-2</v>
      </c>
      <c r="M16" s="17">
        <v>70</v>
      </c>
      <c r="N16" s="30">
        <v>5.0505050505050504E-2</v>
      </c>
      <c r="O16" s="17">
        <v>1584</v>
      </c>
      <c r="P16" s="18">
        <v>4.320196372562389E-2</v>
      </c>
    </row>
    <row r="17" spans="2:16" ht="22.2" customHeight="1" x14ac:dyDescent="0.25">
      <c r="B17" s="44" t="s">
        <v>97</v>
      </c>
      <c r="C17" s="17">
        <v>1</v>
      </c>
      <c r="D17" s="18">
        <v>4.1841004184100415E-3</v>
      </c>
      <c r="E17" s="17">
        <v>18</v>
      </c>
      <c r="F17" s="18">
        <v>2.8897094236635095E-3</v>
      </c>
      <c r="G17" s="17">
        <v>29</v>
      </c>
      <c r="H17" s="18">
        <v>3.1334413830361968E-3</v>
      </c>
      <c r="I17" s="17">
        <v>33</v>
      </c>
      <c r="J17" s="18">
        <v>3.3863519753719856E-3</v>
      </c>
      <c r="K17" s="17">
        <v>43</v>
      </c>
      <c r="L17" s="18">
        <v>4.3828355927020687E-3</v>
      </c>
      <c r="M17" s="17">
        <v>3</v>
      </c>
      <c r="N17" s="30">
        <v>2.1645021645021645E-3</v>
      </c>
      <c r="O17" s="17">
        <v>127</v>
      </c>
      <c r="P17" s="18">
        <v>3.4637938088094913E-3</v>
      </c>
    </row>
    <row r="18" spans="2:16" ht="22.2" customHeight="1" x14ac:dyDescent="0.25">
      <c r="B18" s="44" t="s">
        <v>98</v>
      </c>
      <c r="C18" s="17">
        <v>6</v>
      </c>
      <c r="D18" s="18">
        <v>2.5104602510460251E-2</v>
      </c>
      <c r="E18" s="17">
        <v>69</v>
      </c>
      <c r="F18" s="18">
        <v>1.1077219457376787E-2</v>
      </c>
      <c r="G18" s="17">
        <v>113</v>
      </c>
      <c r="H18" s="18">
        <v>1.2209616423554835E-2</v>
      </c>
      <c r="I18" s="17">
        <v>98</v>
      </c>
      <c r="J18" s="18">
        <v>1.0056439199589533E-2</v>
      </c>
      <c r="K18" s="17">
        <v>119</v>
      </c>
      <c r="L18" s="18">
        <v>1.2129242686780145E-2</v>
      </c>
      <c r="M18" s="17">
        <v>16</v>
      </c>
      <c r="N18" s="30">
        <v>1.1544011544011544E-2</v>
      </c>
      <c r="O18" s="17">
        <v>421</v>
      </c>
      <c r="P18" s="18">
        <v>1.1482340106368472E-2</v>
      </c>
    </row>
    <row r="19" spans="2:16" ht="22.2" customHeight="1" x14ac:dyDescent="0.25">
      <c r="B19" s="44" t="s">
        <v>99</v>
      </c>
      <c r="C19" s="17">
        <v>7</v>
      </c>
      <c r="D19" s="18">
        <v>2.9288702928870293E-2</v>
      </c>
      <c r="E19" s="17">
        <v>119</v>
      </c>
      <c r="F19" s="18">
        <v>1.9104190078664311E-2</v>
      </c>
      <c r="G19" s="17">
        <v>191</v>
      </c>
      <c r="H19" s="18">
        <v>2.0637493246893571E-2</v>
      </c>
      <c r="I19" s="17">
        <v>218</v>
      </c>
      <c r="J19" s="18">
        <v>2.2370446382760392E-2</v>
      </c>
      <c r="K19" s="17">
        <v>216</v>
      </c>
      <c r="L19" s="18">
        <v>2.2016104372642953E-2</v>
      </c>
      <c r="M19" s="17">
        <v>28</v>
      </c>
      <c r="N19" s="30">
        <v>2.0202020202020204E-2</v>
      </c>
      <c r="O19" s="17">
        <v>779</v>
      </c>
      <c r="P19" s="18">
        <v>2.1246420291831446E-2</v>
      </c>
    </row>
    <row r="20" spans="2:16" ht="22.2" customHeight="1" x14ac:dyDescent="0.25">
      <c r="B20" s="44" t="s">
        <v>100</v>
      </c>
      <c r="C20" s="17">
        <v>6</v>
      </c>
      <c r="D20" s="18">
        <v>2.5104602510460251E-2</v>
      </c>
      <c r="E20" s="17">
        <v>107</v>
      </c>
      <c r="F20" s="18">
        <v>1.7177717129555306E-2</v>
      </c>
      <c r="G20" s="17">
        <v>173</v>
      </c>
      <c r="H20" s="18">
        <v>1.8692598595353861E-2</v>
      </c>
      <c r="I20" s="17">
        <v>197</v>
      </c>
      <c r="J20" s="18">
        <v>2.0215495125705491E-2</v>
      </c>
      <c r="K20" s="17">
        <v>193</v>
      </c>
      <c r="L20" s="18">
        <v>1.9671796962593007E-2</v>
      </c>
      <c r="M20" s="17">
        <v>28</v>
      </c>
      <c r="N20" s="30">
        <v>2.0202020202020204E-2</v>
      </c>
      <c r="O20" s="17">
        <v>704</v>
      </c>
      <c r="P20" s="18">
        <v>1.9200872766943954E-2</v>
      </c>
    </row>
    <row r="21" spans="2:16" ht="22.2" customHeight="1" x14ac:dyDescent="0.3">
      <c r="B21" s="44" t="s">
        <v>101</v>
      </c>
      <c r="C21" s="17">
        <v>9</v>
      </c>
      <c r="D21" s="18">
        <v>3.7656903765690378E-2</v>
      </c>
      <c r="E21" s="17">
        <v>152</v>
      </c>
      <c r="F21" s="18">
        <v>2.4401990688714081E-2</v>
      </c>
      <c r="G21" s="17">
        <v>177</v>
      </c>
      <c r="H21" s="18">
        <v>1.9124797406807132E-2</v>
      </c>
      <c r="I21" s="17">
        <v>182</v>
      </c>
      <c r="J21" s="18">
        <v>1.8676244227809134E-2</v>
      </c>
      <c r="K21" s="17">
        <v>207</v>
      </c>
      <c r="L21" s="18">
        <v>2.1098766690449494E-2</v>
      </c>
      <c r="M21" s="17">
        <v>30</v>
      </c>
      <c r="N21" s="30">
        <v>2.1645021645021644E-2</v>
      </c>
      <c r="O21" s="17">
        <v>757</v>
      </c>
      <c r="P21" s="18">
        <v>2.0646393017864448E-2</v>
      </c>
    </row>
    <row r="22" spans="2:16" ht="22.2" customHeight="1" x14ac:dyDescent="0.3">
      <c r="B22" s="44" t="s">
        <v>102</v>
      </c>
      <c r="C22" s="17">
        <v>2</v>
      </c>
      <c r="D22" s="18">
        <v>8.368200836820083E-3</v>
      </c>
      <c r="E22" s="17">
        <v>9</v>
      </c>
      <c r="F22" s="18">
        <v>1.4448547118317548E-3</v>
      </c>
      <c r="G22" s="17">
        <v>23</v>
      </c>
      <c r="H22" s="18">
        <v>2.485143165856294E-3</v>
      </c>
      <c r="I22" s="17">
        <v>6</v>
      </c>
      <c r="J22" s="18">
        <v>6.1570035915854281E-4</v>
      </c>
      <c r="K22" s="17">
        <v>21</v>
      </c>
      <c r="L22" s="18">
        <v>2.1404545917847314E-3</v>
      </c>
      <c r="M22" s="17">
        <v>2</v>
      </c>
      <c r="N22" s="30">
        <v>1.443001443001443E-3</v>
      </c>
      <c r="O22" s="17">
        <v>63</v>
      </c>
      <c r="P22" s="18">
        <v>1.7182599209054957E-3</v>
      </c>
    </row>
    <row r="23" spans="2:16" ht="22.2" customHeight="1" x14ac:dyDescent="0.3">
      <c r="B23" s="44" t="s">
        <v>103</v>
      </c>
      <c r="C23" s="17">
        <v>4</v>
      </c>
      <c r="D23" s="18">
        <v>1.6736401673640166E-2</v>
      </c>
      <c r="E23" s="17">
        <v>32</v>
      </c>
      <c r="F23" s="18">
        <v>5.1372611976240167E-3</v>
      </c>
      <c r="G23" s="17">
        <v>47</v>
      </c>
      <c r="H23" s="18">
        <v>5.0783360345759048E-3</v>
      </c>
      <c r="I23" s="17">
        <v>31</v>
      </c>
      <c r="J23" s="18">
        <v>3.1811185223191382E-3</v>
      </c>
      <c r="K23" s="17">
        <v>37</v>
      </c>
      <c r="L23" s="18">
        <v>3.7712771379064315E-3</v>
      </c>
      <c r="M23" s="17">
        <v>2</v>
      </c>
      <c r="N23" s="30">
        <v>1.443001443001443E-3</v>
      </c>
      <c r="O23" s="17">
        <v>153</v>
      </c>
      <c r="P23" s="18">
        <v>4.1729169507704897E-3</v>
      </c>
    </row>
    <row r="24" spans="2:16" ht="22.2" customHeight="1" x14ac:dyDescent="0.3">
      <c r="B24" s="44" t="s">
        <v>104</v>
      </c>
      <c r="C24" s="17">
        <v>5</v>
      </c>
      <c r="D24" s="18">
        <v>2.0920502092050208E-2</v>
      </c>
      <c r="E24" s="17">
        <v>90</v>
      </c>
      <c r="F24" s="18">
        <v>1.4448547118317548E-2</v>
      </c>
      <c r="G24" s="17">
        <v>90</v>
      </c>
      <c r="H24" s="18">
        <v>9.7244732576985422E-3</v>
      </c>
      <c r="I24" s="17">
        <v>112</v>
      </c>
      <c r="J24" s="18">
        <v>1.1493073370959466E-2</v>
      </c>
      <c r="K24" s="17">
        <v>127</v>
      </c>
      <c r="L24" s="18">
        <v>1.2944653959840995E-2</v>
      </c>
      <c r="M24" s="17">
        <v>16</v>
      </c>
      <c r="N24" s="30">
        <v>1.1544011544011544E-2</v>
      </c>
      <c r="O24" s="17">
        <v>440</v>
      </c>
      <c r="P24" s="18">
        <v>1.200054547933997E-2</v>
      </c>
    </row>
    <row r="25" spans="2:16" ht="22.2" customHeight="1" x14ac:dyDescent="0.3">
      <c r="B25" s="44" t="s">
        <v>105</v>
      </c>
      <c r="C25" s="17">
        <v>13</v>
      </c>
      <c r="D25" s="18">
        <v>5.4393305439330547E-2</v>
      </c>
      <c r="E25" s="17">
        <v>106</v>
      </c>
      <c r="F25" s="18">
        <v>1.7017177717129555E-2</v>
      </c>
      <c r="G25" s="17">
        <v>92</v>
      </c>
      <c r="H25" s="18">
        <v>9.9405726634251759E-3</v>
      </c>
      <c r="I25" s="17">
        <v>88</v>
      </c>
      <c r="J25" s="18">
        <v>9.0302719343252954E-3</v>
      </c>
      <c r="K25" s="17">
        <v>103</v>
      </c>
      <c r="L25" s="18">
        <v>1.0498420140658445E-2</v>
      </c>
      <c r="M25" s="17">
        <v>11</v>
      </c>
      <c r="N25" s="30">
        <v>7.9365079365079361E-3</v>
      </c>
      <c r="O25" s="17">
        <v>413</v>
      </c>
      <c r="P25" s="18">
        <v>1.1264148370380473E-2</v>
      </c>
    </row>
    <row r="26" spans="2:16" ht="22.2" customHeight="1" x14ac:dyDescent="0.3">
      <c r="B26" s="44" t="s">
        <v>106</v>
      </c>
      <c r="C26" s="17">
        <v>2</v>
      </c>
      <c r="D26" s="18">
        <v>8.368200836820083E-3</v>
      </c>
      <c r="E26" s="17">
        <v>58</v>
      </c>
      <c r="F26" s="18">
        <v>9.3112859206935308E-3</v>
      </c>
      <c r="G26" s="17">
        <v>40</v>
      </c>
      <c r="H26" s="18">
        <v>4.3219881145326851E-3</v>
      </c>
      <c r="I26" s="17">
        <v>65</v>
      </c>
      <c r="J26" s="18">
        <v>6.6700872242175472E-3</v>
      </c>
      <c r="K26" s="17">
        <v>58</v>
      </c>
      <c r="L26" s="18">
        <v>5.9117317296911633E-3</v>
      </c>
      <c r="M26" s="17">
        <v>9</v>
      </c>
      <c r="N26" s="30">
        <v>6.4935064935064939E-3</v>
      </c>
      <c r="O26" s="17">
        <v>232</v>
      </c>
      <c r="P26" s="18">
        <v>6.3275603436519839E-3</v>
      </c>
    </row>
    <row r="27" spans="2:16" ht="22.2" customHeight="1" x14ac:dyDescent="0.3">
      <c r="B27" s="44" t="s">
        <v>107</v>
      </c>
      <c r="C27" s="17">
        <v>2</v>
      </c>
      <c r="D27" s="18">
        <v>8.368200836820083E-3</v>
      </c>
      <c r="E27" s="17">
        <v>16</v>
      </c>
      <c r="F27" s="18">
        <v>2.5686305988120084E-3</v>
      </c>
      <c r="G27" s="17">
        <v>12</v>
      </c>
      <c r="H27" s="18">
        <v>1.2965964343598054E-3</v>
      </c>
      <c r="I27" s="17">
        <v>24</v>
      </c>
      <c r="J27" s="18">
        <v>2.4628014366341712E-3</v>
      </c>
      <c r="K27" s="17">
        <v>24</v>
      </c>
      <c r="L27" s="18">
        <v>2.4462338191825503E-3</v>
      </c>
      <c r="M27" s="17">
        <v>3</v>
      </c>
      <c r="N27" s="30">
        <v>2.1645021645021645E-3</v>
      </c>
      <c r="O27" s="17">
        <v>81</v>
      </c>
      <c r="P27" s="18">
        <v>2.2091913268784944E-3</v>
      </c>
    </row>
    <row r="28" spans="2:16" ht="22.2" customHeight="1" x14ac:dyDescent="0.3">
      <c r="B28" s="44" t="s">
        <v>108</v>
      </c>
      <c r="C28" s="17">
        <v>2</v>
      </c>
      <c r="D28" s="18">
        <v>8.368200836820083E-3</v>
      </c>
      <c r="E28" s="17">
        <v>34</v>
      </c>
      <c r="F28" s="18">
        <v>5.4583400224755179E-3</v>
      </c>
      <c r="G28" s="17">
        <v>44</v>
      </c>
      <c r="H28" s="18">
        <v>4.7541869259859534E-3</v>
      </c>
      <c r="I28" s="17">
        <v>40</v>
      </c>
      <c r="J28" s="18">
        <v>4.1046690610569521E-3</v>
      </c>
      <c r="K28" s="17">
        <v>48</v>
      </c>
      <c r="L28" s="18">
        <v>4.8924676383651005E-3</v>
      </c>
      <c r="M28" s="17">
        <v>10</v>
      </c>
      <c r="N28" s="30">
        <v>7.215007215007215E-3</v>
      </c>
      <c r="O28" s="17">
        <v>178</v>
      </c>
      <c r="P28" s="18">
        <v>4.8547661257329882E-3</v>
      </c>
    </row>
    <row r="29" spans="2:16" ht="22.2" customHeight="1" x14ac:dyDescent="0.3">
      <c r="B29" s="44" t="s">
        <v>109</v>
      </c>
      <c r="C29" s="17">
        <v>3</v>
      </c>
      <c r="D29" s="18">
        <v>1.2552301255230125E-2</v>
      </c>
      <c r="E29" s="17">
        <v>109</v>
      </c>
      <c r="F29" s="18">
        <v>1.7498795954406808E-2</v>
      </c>
      <c r="G29" s="17">
        <v>208</v>
      </c>
      <c r="H29" s="18">
        <v>2.2474338195569963E-2</v>
      </c>
      <c r="I29" s="17">
        <v>174</v>
      </c>
      <c r="J29" s="18">
        <v>1.7855310415597743E-2</v>
      </c>
      <c r="K29" s="17">
        <v>167</v>
      </c>
      <c r="L29" s="18">
        <v>1.7021710325145246E-2</v>
      </c>
      <c r="M29" s="17">
        <v>14</v>
      </c>
      <c r="N29" s="30">
        <v>1.0101010101010102E-2</v>
      </c>
      <c r="O29" s="17">
        <v>675</v>
      </c>
      <c r="P29" s="18">
        <v>1.8409927723987453E-2</v>
      </c>
    </row>
    <row r="30" spans="2:16" ht="22.2" customHeight="1" x14ac:dyDescent="0.3">
      <c r="B30" s="44" t="s">
        <v>110</v>
      </c>
      <c r="C30" s="17">
        <v>3</v>
      </c>
      <c r="D30" s="18">
        <v>1.2552301255230125E-2</v>
      </c>
      <c r="E30" s="17">
        <v>31</v>
      </c>
      <c r="F30" s="18">
        <v>4.9767217851982666E-3</v>
      </c>
      <c r="G30" s="17">
        <v>61</v>
      </c>
      <c r="H30" s="18">
        <v>6.591031874662345E-3</v>
      </c>
      <c r="I30" s="17">
        <v>63</v>
      </c>
      <c r="J30" s="18">
        <v>6.4648537711647002E-3</v>
      </c>
      <c r="K30" s="17">
        <v>60</v>
      </c>
      <c r="L30" s="18">
        <v>6.1155845479563759E-3</v>
      </c>
      <c r="M30" s="17">
        <v>8</v>
      </c>
      <c r="N30" s="30">
        <v>5.772005772005772E-3</v>
      </c>
      <c r="O30" s="17">
        <v>226</v>
      </c>
      <c r="P30" s="18">
        <v>6.1639165416609845E-3</v>
      </c>
    </row>
    <row r="31" spans="2:16" ht="22.2" customHeight="1" x14ac:dyDescent="0.3">
      <c r="B31" s="44" t="s">
        <v>111</v>
      </c>
      <c r="C31" s="17">
        <v>9</v>
      </c>
      <c r="D31" s="18">
        <v>3.7656903765690378E-2</v>
      </c>
      <c r="E31" s="17">
        <v>254</v>
      </c>
      <c r="F31" s="18">
        <v>4.0777010756140632E-2</v>
      </c>
      <c r="G31" s="17">
        <v>427</v>
      </c>
      <c r="H31" s="18">
        <v>4.6137223122636413E-2</v>
      </c>
      <c r="I31" s="17">
        <v>433</v>
      </c>
      <c r="J31" s="18">
        <v>4.443304258594151E-2</v>
      </c>
      <c r="K31" s="17">
        <v>424</v>
      </c>
      <c r="L31" s="18">
        <v>4.3216797472225052E-2</v>
      </c>
      <c r="M31" s="17">
        <v>52</v>
      </c>
      <c r="N31" s="30">
        <v>3.751803751803752E-2</v>
      </c>
      <c r="O31" s="17">
        <v>1599</v>
      </c>
      <c r="P31" s="18">
        <v>4.3611073230601392E-2</v>
      </c>
    </row>
    <row r="32" spans="2:16" ht="22.2" customHeight="1" x14ac:dyDescent="0.3">
      <c r="B32" s="44" t="s">
        <v>112</v>
      </c>
      <c r="C32" s="17">
        <v>11</v>
      </c>
      <c r="D32" s="18">
        <v>4.6025104602510462E-2</v>
      </c>
      <c r="E32" s="17">
        <v>215</v>
      </c>
      <c r="F32" s="18">
        <v>3.451597367153636E-2</v>
      </c>
      <c r="G32" s="17">
        <v>258</v>
      </c>
      <c r="H32" s="18">
        <v>2.7876823338735819E-2</v>
      </c>
      <c r="I32" s="17">
        <v>271</v>
      </c>
      <c r="J32" s="18">
        <v>2.780913288866085E-2</v>
      </c>
      <c r="K32" s="17">
        <v>213</v>
      </c>
      <c r="L32" s="18">
        <v>2.1710325145245134E-2</v>
      </c>
      <c r="M32" s="17">
        <v>17</v>
      </c>
      <c r="N32" s="30">
        <v>1.2265512265512266E-2</v>
      </c>
      <c r="O32" s="17">
        <v>985</v>
      </c>
      <c r="P32" s="18">
        <v>2.6864857493522434E-2</v>
      </c>
    </row>
    <row r="33" spans="2:16" ht="22.2" customHeight="1" x14ac:dyDescent="0.3">
      <c r="B33" s="44" t="s">
        <v>164</v>
      </c>
      <c r="C33" s="17">
        <v>1</v>
      </c>
      <c r="D33" s="18">
        <v>4.1841004184100415E-3</v>
      </c>
      <c r="E33" s="17">
        <v>33</v>
      </c>
      <c r="F33" s="18">
        <v>5.2978006100497669E-3</v>
      </c>
      <c r="G33" s="17">
        <v>36</v>
      </c>
      <c r="H33" s="18">
        <v>3.8897893030794164E-3</v>
      </c>
      <c r="I33" s="17">
        <v>51</v>
      </c>
      <c r="J33" s="18">
        <v>5.2334530528476142E-3</v>
      </c>
      <c r="K33" s="17">
        <v>39</v>
      </c>
      <c r="L33" s="18">
        <v>3.9751299561716445E-3</v>
      </c>
      <c r="M33" s="17">
        <v>7</v>
      </c>
      <c r="N33" s="30">
        <v>5.0505050505050509E-3</v>
      </c>
      <c r="O33" s="17">
        <v>167</v>
      </c>
      <c r="P33" s="18">
        <v>4.5547524887494884E-3</v>
      </c>
    </row>
    <row r="34" spans="2:16" ht="22.2" customHeight="1" x14ac:dyDescent="0.3">
      <c r="B34" s="44" t="s">
        <v>114</v>
      </c>
      <c r="C34" s="17">
        <v>2</v>
      </c>
      <c r="D34" s="18">
        <v>8.368200836820083E-3</v>
      </c>
      <c r="E34" s="17">
        <v>29</v>
      </c>
      <c r="F34" s="18">
        <v>4.6556429603467654E-3</v>
      </c>
      <c r="G34" s="17">
        <v>38</v>
      </c>
      <c r="H34" s="18">
        <v>4.1058887088060506E-3</v>
      </c>
      <c r="I34" s="17">
        <v>45</v>
      </c>
      <c r="J34" s="18">
        <v>4.6177526936890716E-3</v>
      </c>
      <c r="K34" s="17">
        <v>45</v>
      </c>
      <c r="L34" s="18">
        <v>4.5866884109672813E-3</v>
      </c>
      <c r="M34" s="17">
        <v>3</v>
      </c>
      <c r="N34" s="30">
        <v>2.1645021645021645E-3</v>
      </c>
      <c r="O34" s="17">
        <v>162</v>
      </c>
      <c r="P34" s="18">
        <v>4.4183826537569889E-3</v>
      </c>
    </row>
    <row r="35" spans="2:16" ht="22.2" customHeight="1" x14ac:dyDescent="0.3">
      <c r="B35" s="44" t="s">
        <v>115</v>
      </c>
      <c r="C35" s="17">
        <v>5</v>
      </c>
      <c r="D35" s="18">
        <v>2.0920502092050208E-2</v>
      </c>
      <c r="E35" s="17">
        <v>54</v>
      </c>
      <c r="F35" s="18">
        <v>8.6691282709905285E-3</v>
      </c>
      <c r="G35" s="17">
        <v>67</v>
      </c>
      <c r="H35" s="18">
        <v>7.2393300918422478E-3</v>
      </c>
      <c r="I35" s="17">
        <v>73</v>
      </c>
      <c r="J35" s="18">
        <v>7.4910210364289376E-3</v>
      </c>
      <c r="K35" s="17">
        <v>96</v>
      </c>
      <c r="L35" s="18">
        <v>9.7849352767302011E-3</v>
      </c>
      <c r="M35" s="17">
        <v>6</v>
      </c>
      <c r="N35" s="30">
        <v>4.329004329004329E-3</v>
      </c>
      <c r="O35" s="17">
        <v>301</v>
      </c>
      <c r="P35" s="18">
        <v>8.2094640665484799E-3</v>
      </c>
    </row>
    <row r="36" spans="2:16" ht="22.2" customHeight="1" x14ac:dyDescent="0.3">
      <c r="B36" s="44" t="s">
        <v>163</v>
      </c>
      <c r="C36" s="17">
        <v>10</v>
      </c>
      <c r="D36" s="18">
        <v>4.1841004184100417E-2</v>
      </c>
      <c r="E36" s="17">
        <v>83</v>
      </c>
      <c r="F36" s="18">
        <v>1.3324771231337294E-2</v>
      </c>
      <c r="G36" s="17">
        <v>161</v>
      </c>
      <c r="H36" s="18">
        <v>1.7396002160994056E-2</v>
      </c>
      <c r="I36" s="17">
        <v>171</v>
      </c>
      <c r="J36" s="18">
        <v>1.7547460236018469E-2</v>
      </c>
      <c r="K36" s="17">
        <v>152</v>
      </c>
      <c r="L36" s="18">
        <v>1.5492814188156151E-2</v>
      </c>
      <c r="M36" s="17">
        <v>16</v>
      </c>
      <c r="N36" s="30">
        <v>1.1544011544011544E-2</v>
      </c>
      <c r="O36" s="17">
        <v>593</v>
      </c>
      <c r="P36" s="18">
        <v>1.6173462430110461E-2</v>
      </c>
    </row>
    <row r="37" spans="2:16" ht="22.2" customHeight="1" x14ac:dyDescent="0.3">
      <c r="B37" s="44" t="s">
        <v>116</v>
      </c>
      <c r="C37" s="17">
        <v>2</v>
      </c>
      <c r="D37" s="18">
        <v>8.368200836820083E-3</v>
      </c>
      <c r="E37" s="17">
        <v>43</v>
      </c>
      <c r="F37" s="18">
        <v>6.9031947343072726E-3</v>
      </c>
      <c r="G37" s="17">
        <v>82</v>
      </c>
      <c r="H37" s="18">
        <v>8.8600756347920039E-3</v>
      </c>
      <c r="I37" s="17">
        <v>84</v>
      </c>
      <c r="J37" s="18">
        <v>8.6198050282195997E-3</v>
      </c>
      <c r="K37" s="17">
        <v>99</v>
      </c>
      <c r="L37" s="18">
        <v>1.0090714504128019E-2</v>
      </c>
      <c r="M37" s="17">
        <v>24</v>
      </c>
      <c r="N37" s="30">
        <v>1.7316017316017316E-2</v>
      </c>
      <c r="O37" s="17">
        <v>334</v>
      </c>
      <c r="P37" s="18">
        <v>9.1095049774989768E-3</v>
      </c>
    </row>
    <row r="38" spans="2:16" ht="22.2" customHeight="1" x14ac:dyDescent="0.3">
      <c r="B38" s="44" t="s">
        <v>117</v>
      </c>
      <c r="C38" s="17">
        <v>14</v>
      </c>
      <c r="D38" s="18">
        <v>5.8577405857740586E-2</v>
      </c>
      <c r="E38" s="17">
        <v>446</v>
      </c>
      <c r="F38" s="18">
        <v>7.1600577941884735E-2</v>
      </c>
      <c r="G38" s="17">
        <v>649</v>
      </c>
      <c r="H38" s="18">
        <v>7.0124257158292819E-2</v>
      </c>
      <c r="I38" s="17">
        <v>691</v>
      </c>
      <c r="J38" s="18">
        <v>7.0908158029758847E-2</v>
      </c>
      <c r="K38" s="17">
        <v>575</v>
      </c>
      <c r="L38" s="18">
        <v>5.8607685251248598E-2</v>
      </c>
      <c r="M38" s="17">
        <v>122</v>
      </c>
      <c r="N38" s="30">
        <v>8.8023088023088017E-2</v>
      </c>
      <c r="O38" s="17">
        <v>2497</v>
      </c>
      <c r="P38" s="18">
        <v>6.8103095595254334E-2</v>
      </c>
    </row>
    <row r="39" spans="2:16" ht="22.2" customHeight="1" x14ac:dyDescent="0.3">
      <c r="B39" s="44" t="s">
        <v>118</v>
      </c>
      <c r="C39" s="17">
        <v>1</v>
      </c>
      <c r="D39" s="18">
        <v>4.1841004184100415E-3</v>
      </c>
      <c r="E39" s="17">
        <v>24</v>
      </c>
      <c r="F39" s="18">
        <v>3.8529458982180125E-3</v>
      </c>
      <c r="G39" s="17">
        <v>41</v>
      </c>
      <c r="H39" s="18">
        <v>4.430037817396002E-3</v>
      </c>
      <c r="I39" s="17">
        <v>39</v>
      </c>
      <c r="J39" s="18">
        <v>4.0020523345305281E-3</v>
      </c>
      <c r="K39" s="17">
        <v>53</v>
      </c>
      <c r="L39" s="18">
        <v>5.4020996840281315E-3</v>
      </c>
      <c r="M39" s="17">
        <v>3</v>
      </c>
      <c r="N39" s="30">
        <v>2.1645021645021645E-3</v>
      </c>
      <c r="O39" s="17">
        <v>161</v>
      </c>
      <c r="P39" s="18">
        <v>4.391108686758489E-3</v>
      </c>
    </row>
    <row r="40" spans="2:16" ht="22.2" customHeight="1" x14ac:dyDescent="0.3">
      <c r="B40" s="44" t="s">
        <v>119</v>
      </c>
      <c r="C40" s="17">
        <v>8</v>
      </c>
      <c r="D40" s="18">
        <v>3.3472803347280332E-2</v>
      </c>
      <c r="E40" s="17">
        <v>100</v>
      </c>
      <c r="F40" s="18">
        <v>1.6053941242575052E-2</v>
      </c>
      <c r="G40" s="17">
        <v>140</v>
      </c>
      <c r="H40" s="18">
        <v>1.5126958400864398E-2</v>
      </c>
      <c r="I40" s="17">
        <v>171</v>
      </c>
      <c r="J40" s="18">
        <v>1.7547460236018469E-2</v>
      </c>
      <c r="K40" s="17">
        <v>147</v>
      </c>
      <c r="L40" s="18">
        <v>1.4983182142493119E-2</v>
      </c>
      <c r="M40" s="17">
        <v>30</v>
      </c>
      <c r="N40" s="30">
        <v>2.1645021645021644E-2</v>
      </c>
      <c r="O40" s="17">
        <v>596</v>
      </c>
      <c r="P40" s="18">
        <v>1.625528433110596E-2</v>
      </c>
    </row>
    <row r="41" spans="2:16" ht="22.2" customHeight="1" x14ac:dyDescent="0.3">
      <c r="B41" s="44" t="s">
        <v>120</v>
      </c>
      <c r="C41" s="17">
        <v>1</v>
      </c>
      <c r="D41" s="18">
        <v>4.1841004184100415E-3</v>
      </c>
      <c r="E41" s="17">
        <v>17</v>
      </c>
      <c r="F41" s="18">
        <v>2.7291700112377589E-3</v>
      </c>
      <c r="G41" s="17">
        <v>45</v>
      </c>
      <c r="H41" s="18">
        <v>4.8622366288492711E-3</v>
      </c>
      <c r="I41" s="17">
        <v>27</v>
      </c>
      <c r="J41" s="18">
        <v>2.770651616213443E-3</v>
      </c>
      <c r="K41" s="17">
        <v>62</v>
      </c>
      <c r="L41" s="18">
        <v>6.3194373662215884E-3</v>
      </c>
      <c r="M41" s="17">
        <v>5</v>
      </c>
      <c r="N41" s="30">
        <v>3.6075036075036075E-3</v>
      </c>
      <c r="O41" s="17">
        <v>157</v>
      </c>
      <c r="P41" s="18">
        <v>4.2820128187644893E-3</v>
      </c>
    </row>
    <row r="42" spans="2:16" ht="22.2" customHeight="1" x14ac:dyDescent="0.3">
      <c r="B42" s="44" t="s">
        <v>121</v>
      </c>
      <c r="C42" s="17">
        <v>2</v>
      </c>
      <c r="D42" s="18">
        <v>8.368200836820083E-3</v>
      </c>
      <c r="E42" s="17">
        <v>54</v>
      </c>
      <c r="F42" s="18">
        <v>8.6691282709905285E-3</v>
      </c>
      <c r="G42" s="17">
        <v>49</v>
      </c>
      <c r="H42" s="18">
        <v>5.2944354403025393E-3</v>
      </c>
      <c r="I42" s="17">
        <v>58</v>
      </c>
      <c r="J42" s="18">
        <v>5.9517701385325807E-3</v>
      </c>
      <c r="K42" s="17">
        <v>42</v>
      </c>
      <c r="L42" s="18">
        <v>4.2809091835694629E-3</v>
      </c>
      <c r="M42" s="17">
        <v>7</v>
      </c>
      <c r="N42" s="30">
        <v>5.0505050505050509E-3</v>
      </c>
      <c r="O42" s="17">
        <v>212</v>
      </c>
      <c r="P42" s="18">
        <v>5.7820810036819858E-3</v>
      </c>
    </row>
    <row r="43" spans="2:16" ht="22.2" customHeight="1" x14ac:dyDescent="0.3">
      <c r="B43" s="44" t="s">
        <v>122</v>
      </c>
      <c r="C43" s="17">
        <v>0</v>
      </c>
      <c r="D43" s="18">
        <v>0</v>
      </c>
      <c r="E43" s="17">
        <v>28</v>
      </c>
      <c r="F43" s="18">
        <v>4.4951035479210144E-3</v>
      </c>
      <c r="G43" s="17">
        <v>36</v>
      </c>
      <c r="H43" s="18">
        <v>3.8897893030794164E-3</v>
      </c>
      <c r="I43" s="17">
        <v>25</v>
      </c>
      <c r="J43" s="18">
        <v>2.5654181631605951E-3</v>
      </c>
      <c r="K43" s="17">
        <v>23</v>
      </c>
      <c r="L43" s="18">
        <v>2.344307410049944E-3</v>
      </c>
      <c r="M43" s="17">
        <v>3</v>
      </c>
      <c r="N43" s="30">
        <v>2.1645021645021645E-3</v>
      </c>
      <c r="O43" s="17">
        <v>115</v>
      </c>
      <c r="P43" s="18">
        <v>3.136506204827492E-3</v>
      </c>
    </row>
    <row r="44" spans="2:16" ht="22.2" customHeight="1" x14ac:dyDescent="0.3">
      <c r="B44" s="44" t="s">
        <v>123</v>
      </c>
      <c r="C44" s="17">
        <v>5</v>
      </c>
      <c r="D44" s="18">
        <v>2.0920502092050208E-2</v>
      </c>
      <c r="E44" s="17">
        <v>33</v>
      </c>
      <c r="F44" s="18">
        <v>5.2978006100497669E-3</v>
      </c>
      <c r="G44" s="17">
        <v>31</v>
      </c>
      <c r="H44" s="18">
        <v>3.3495407887628309E-3</v>
      </c>
      <c r="I44" s="17">
        <v>52</v>
      </c>
      <c r="J44" s="18">
        <v>5.3360697793740381E-3</v>
      </c>
      <c r="K44" s="17">
        <v>48</v>
      </c>
      <c r="L44" s="18">
        <v>4.8924676383651005E-3</v>
      </c>
      <c r="M44" s="17">
        <v>6</v>
      </c>
      <c r="N44" s="30">
        <v>4.329004329004329E-3</v>
      </c>
      <c r="O44" s="17">
        <v>175</v>
      </c>
      <c r="P44" s="18">
        <v>4.7729442247374885E-3</v>
      </c>
    </row>
    <row r="45" spans="2:16" ht="22.2" customHeight="1" x14ac:dyDescent="0.3">
      <c r="B45" s="44" t="s">
        <v>124</v>
      </c>
      <c r="C45" s="17">
        <v>2</v>
      </c>
      <c r="D45" s="18">
        <v>8.368200836820083E-3</v>
      </c>
      <c r="E45" s="17">
        <v>32</v>
      </c>
      <c r="F45" s="18">
        <v>5.1372611976240167E-3</v>
      </c>
      <c r="G45" s="17">
        <v>53</v>
      </c>
      <c r="H45" s="18">
        <v>5.7266342517558076E-3</v>
      </c>
      <c r="I45" s="17">
        <v>56</v>
      </c>
      <c r="J45" s="18">
        <v>5.7465366854797329E-3</v>
      </c>
      <c r="K45" s="17">
        <v>64</v>
      </c>
      <c r="L45" s="18">
        <v>6.5232901844868001E-3</v>
      </c>
      <c r="M45" s="17">
        <v>9</v>
      </c>
      <c r="N45" s="30">
        <v>6.4935064935064939E-3</v>
      </c>
      <c r="O45" s="17">
        <v>216</v>
      </c>
      <c r="P45" s="18">
        <v>5.8911768716759854E-3</v>
      </c>
    </row>
    <row r="46" spans="2:16" ht="22.2" customHeight="1" x14ac:dyDescent="0.3">
      <c r="B46" s="44" t="s">
        <v>125</v>
      </c>
      <c r="C46" s="17">
        <v>1</v>
      </c>
      <c r="D46" s="18">
        <v>4.1841004184100415E-3</v>
      </c>
      <c r="E46" s="17">
        <v>16</v>
      </c>
      <c r="F46" s="18">
        <v>2.5686305988120084E-3</v>
      </c>
      <c r="G46" s="17">
        <v>28</v>
      </c>
      <c r="H46" s="18">
        <v>3.0253916801728795E-3</v>
      </c>
      <c r="I46" s="17">
        <v>17</v>
      </c>
      <c r="J46" s="18">
        <v>1.7444843509492047E-3</v>
      </c>
      <c r="K46" s="17">
        <v>28</v>
      </c>
      <c r="L46" s="18">
        <v>2.8539394557129754E-3</v>
      </c>
      <c r="M46" s="17">
        <v>1</v>
      </c>
      <c r="N46" s="30">
        <v>7.215007215007215E-4</v>
      </c>
      <c r="O46" s="17">
        <v>91</v>
      </c>
      <c r="P46" s="18">
        <v>2.4819309968634939E-3</v>
      </c>
    </row>
    <row r="47" spans="2:16" ht="22.2" customHeight="1" x14ac:dyDescent="0.3">
      <c r="B47" s="44" t="s">
        <v>126</v>
      </c>
      <c r="C47" s="17">
        <v>2</v>
      </c>
      <c r="D47" s="18">
        <v>8.368200836820083E-3</v>
      </c>
      <c r="E47" s="17">
        <v>29</v>
      </c>
      <c r="F47" s="18">
        <v>4.6556429603467654E-3</v>
      </c>
      <c r="G47" s="17">
        <v>50</v>
      </c>
      <c r="H47" s="18">
        <v>5.4024851431658562E-3</v>
      </c>
      <c r="I47" s="17">
        <v>62</v>
      </c>
      <c r="J47" s="18">
        <v>6.3622370446382763E-3</v>
      </c>
      <c r="K47" s="17">
        <v>82</v>
      </c>
      <c r="L47" s="18">
        <v>8.357965548873714E-3</v>
      </c>
      <c r="M47" s="17">
        <v>9</v>
      </c>
      <c r="N47" s="30">
        <v>6.4935064935064939E-3</v>
      </c>
      <c r="O47" s="17">
        <v>234</v>
      </c>
      <c r="P47" s="18">
        <v>6.3821082776489837E-3</v>
      </c>
    </row>
    <row r="48" spans="2:16" ht="22.2" customHeight="1" x14ac:dyDescent="0.3">
      <c r="B48" s="44" t="s">
        <v>127</v>
      </c>
      <c r="C48" s="17">
        <v>7</v>
      </c>
      <c r="D48" s="18">
        <v>2.9288702928870293E-2</v>
      </c>
      <c r="E48" s="17">
        <v>143</v>
      </c>
      <c r="F48" s="18">
        <v>2.2957135976882325E-2</v>
      </c>
      <c r="G48" s="17">
        <v>236</v>
      </c>
      <c r="H48" s="18">
        <v>2.5499729875742842E-2</v>
      </c>
      <c r="I48" s="17">
        <v>272</v>
      </c>
      <c r="J48" s="18">
        <v>2.7911749615187276E-2</v>
      </c>
      <c r="K48" s="17">
        <v>245</v>
      </c>
      <c r="L48" s="18">
        <v>2.4971970237488532E-2</v>
      </c>
      <c r="M48" s="17">
        <v>39</v>
      </c>
      <c r="N48" s="30">
        <v>2.813852813852814E-2</v>
      </c>
      <c r="O48" s="17">
        <v>942</v>
      </c>
      <c r="P48" s="18">
        <v>2.5692076912586934E-2</v>
      </c>
    </row>
    <row r="49" spans="2:16" ht="22.2" customHeight="1" x14ac:dyDescent="0.3">
      <c r="B49" s="44" t="s">
        <v>128</v>
      </c>
      <c r="C49" s="17">
        <v>2</v>
      </c>
      <c r="D49" s="18">
        <v>8.368200836820083E-3</v>
      </c>
      <c r="E49" s="17">
        <v>14</v>
      </c>
      <c r="F49" s="18">
        <v>2.2475517739605072E-3</v>
      </c>
      <c r="G49" s="17">
        <v>29</v>
      </c>
      <c r="H49" s="18">
        <v>3.1334413830361968E-3</v>
      </c>
      <c r="I49" s="17">
        <v>32</v>
      </c>
      <c r="J49" s="18">
        <v>3.2837352488455616E-3</v>
      </c>
      <c r="K49" s="17">
        <v>47</v>
      </c>
      <c r="L49" s="18">
        <v>4.7905412292324938E-3</v>
      </c>
      <c r="M49" s="17">
        <v>3</v>
      </c>
      <c r="N49" s="30">
        <v>2.1645021645021645E-3</v>
      </c>
      <c r="O49" s="17">
        <v>127</v>
      </c>
      <c r="P49" s="18">
        <v>3.4637938088094913E-3</v>
      </c>
    </row>
    <row r="50" spans="2:16" ht="22.2" customHeight="1" x14ac:dyDescent="0.3">
      <c r="B50" s="44" t="s">
        <v>129</v>
      </c>
      <c r="C50" s="17">
        <v>0</v>
      </c>
      <c r="D50" s="18">
        <v>0</v>
      </c>
      <c r="E50" s="17">
        <v>17</v>
      </c>
      <c r="F50" s="18">
        <v>2.7291700112377589E-3</v>
      </c>
      <c r="G50" s="17">
        <v>13</v>
      </c>
      <c r="H50" s="18">
        <v>1.4046461372231227E-3</v>
      </c>
      <c r="I50" s="17">
        <v>14</v>
      </c>
      <c r="J50" s="18">
        <v>1.4366341713699332E-3</v>
      </c>
      <c r="K50" s="17">
        <v>12</v>
      </c>
      <c r="L50" s="18">
        <v>1.2231169095912751E-3</v>
      </c>
      <c r="M50" s="17">
        <v>4</v>
      </c>
      <c r="N50" s="30">
        <v>2.886002886002886E-3</v>
      </c>
      <c r="O50" s="17">
        <v>60</v>
      </c>
      <c r="P50" s="18">
        <v>1.636438019909996E-3</v>
      </c>
    </row>
    <row r="51" spans="2:16" ht="22.2" customHeight="1" thickBot="1" x14ac:dyDescent="0.35">
      <c r="B51" s="44" t="s">
        <v>138</v>
      </c>
      <c r="C51" s="17">
        <v>7</v>
      </c>
      <c r="D51" s="18">
        <v>2.9288702928870293E-2</v>
      </c>
      <c r="E51" s="17">
        <v>1332</v>
      </c>
      <c r="F51" s="18">
        <v>0.21383849735109969</v>
      </c>
      <c r="G51" s="17">
        <v>2471</v>
      </c>
      <c r="H51" s="18">
        <v>0.26699081577525663</v>
      </c>
      <c r="I51" s="17">
        <v>2824</v>
      </c>
      <c r="J51" s="18">
        <v>0.28978963571062083</v>
      </c>
      <c r="K51" s="17">
        <v>3089</v>
      </c>
      <c r="L51" s="18">
        <v>0.3148506778106207</v>
      </c>
      <c r="M51" s="17">
        <v>401</v>
      </c>
      <c r="N51" s="30">
        <v>0.28932178932178931</v>
      </c>
      <c r="O51" s="17">
        <v>10124</v>
      </c>
      <c r="P51" s="18">
        <v>0.2761216418928133</v>
      </c>
    </row>
    <row r="52" spans="2:16" ht="22.2" customHeight="1" thickTop="1" thickBot="1" x14ac:dyDescent="0.35">
      <c r="B52" s="19" t="s">
        <v>58</v>
      </c>
      <c r="C52" s="20">
        <v>239</v>
      </c>
      <c r="D52" s="21">
        <v>1</v>
      </c>
      <c r="E52" s="20">
        <v>6229</v>
      </c>
      <c r="F52" s="21">
        <v>1</v>
      </c>
      <c r="G52" s="20">
        <v>9255</v>
      </c>
      <c r="H52" s="21">
        <v>1</v>
      </c>
      <c r="I52" s="20">
        <v>9745</v>
      </c>
      <c r="J52" s="21">
        <v>0.99999999999999978</v>
      </c>
      <c r="K52" s="20">
        <v>9811</v>
      </c>
      <c r="L52" s="21">
        <v>1.0000000000000004</v>
      </c>
      <c r="M52" s="20">
        <v>1386</v>
      </c>
      <c r="N52" s="34">
        <v>0.99999999999999967</v>
      </c>
      <c r="O52" s="20">
        <v>36665</v>
      </c>
      <c r="P52" s="21">
        <v>0.99999999999999978</v>
      </c>
    </row>
    <row r="53" spans="2:16" s="13" customFormat="1" ht="15" thickTop="1" x14ac:dyDescent="0.3">
      <c r="B53" s="57" t="s">
        <v>166</v>
      </c>
      <c r="C53" s="57">
        <f>IFERROR(VLOOKUP($B53,[1]Sheet1!$A$420:$O$465,2,FALSE),0)</f>
        <v>7</v>
      </c>
      <c r="D53" s="57">
        <f t="shared" ref="D53" si="0">C53/$C$52</f>
        <v>2.9288702928870293E-2</v>
      </c>
      <c r="E53" s="57">
        <f>IFERROR(VLOOKUP($B53,[1]Sheet1!$A$420:$O$465,4,FALSE),0)</f>
        <v>1302</v>
      </c>
      <c r="F53" s="57">
        <f t="shared" ref="F53" si="1">E53/$E$52</f>
        <v>0.20902231497832718</v>
      </c>
      <c r="G53" s="57">
        <f>IFERROR(VLOOKUP($B53,[1]Sheet1!$A$420:$O$465,6,FALSE),0)</f>
        <v>2424</v>
      </c>
      <c r="H53" s="57">
        <f t="shared" ref="H53" si="2">G53/$G$52</f>
        <v>0.26191247974068071</v>
      </c>
      <c r="I53" s="57">
        <f>IFERROR(VLOOKUP($B53,[1]Sheet1!$A$420:$O$465,8,FALSE),0)</f>
        <v>2800</v>
      </c>
      <c r="J53" s="57">
        <f t="shared" ref="J53" si="3">I53/$I$52</f>
        <v>0.28732683427398664</v>
      </c>
      <c r="K53" s="57">
        <f>IFERROR(VLOOKUP($B53,[1]Sheet1!$A$420:$O$465,10,FALSE),0)</f>
        <v>3075</v>
      </c>
      <c r="L53" s="57">
        <f t="shared" ref="L53" si="4">K53/$K$52</f>
        <v>0.31342370808276426</v>
      </c>
      <c r="M53" s="57">
        <f>IFERROR(VLOOKUP($B53,[1]Sheet1!$A$420:$O$465,12,FALSE),0)</f>
        <v>400</v>
      </c>
      <c r="N53" s="57">
        <f t="shared" ref="N53" si="5">M53/$M$52</f>
        <v>0.28860028860028858</v>
      </c>
      <c r="O53" s="58">
        <f t="shared" ref="O53" si="6">SUM(C53,E53,G53,I53,K53,M53)</f>
        <v>10008</v>
      </c>
      <c r="P53" s="57">
        <f t="shared" ref="P53" si="7">O53/$O$52</f>
        <v>0.27295786172098729</v>
      </c>
    </row>
    <row r="54" spans="2:16" s="13" customFormat="1" x14ac:dyDescent="0.3">
      <c r="O54" s="23"/>
      <c r="P54" s="47"/>
    </row>
    <row r="55" spans="2:16" s="13" customFormat="1" x14ac:dyDescent="0.3"/>
    <row r="56" spans="2:16" s="13" customFormat="1" x14ac:dyDescent="0.3"/>
    <row r="57" spans="2:16" s="13" customFormat="1" x14ac:dyDescent="0.3"/>
    <row r="58" spans="2:16" s="13" customFormat="1" x14ac:dyDescent="0.3"/>
    <row r="59" spans="2:16" s="13" customFormat="1" x14ac:dyDescent="0.3"/>
    <row r="60" spans="2:16" s="13" customFormat="1" x14ac:dyDescent="0.3"/>
    <row r="61" spans="2:16" s="13" customFormat="1" x14ac:dyDescent="0.3"/>
    <row r="62" spans="2:16" s="13" customFormat="1" x14ac:dyDescent="0.3"/>
    <row r="63" spans="2:16" s="13" customFormat="1" x14ac:dyDescent="0.3"/>
    <row r="64" spans="2:16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="13" customFormat="1" x14ac:dyDescent="0.3"/>
    <row r="114" s="13" customFormat="1" x14ac:dyDescent="0.3"/>
    <row r="115" s="13" customFormat="1" x14ac:dyDescent="0.3"/>
    <row r="116" s="13" customFormat="1" x14ac:dyDescent="0.3"/>
    <row r="117" s="13" customFormat="1" x14ac:dyDescent="0.3"/>
    <row r="118" s="13" customFormat="1" x14ac:dyDescent="0.3"/>
    <row r="119" s="13" customFormat="1" x14ac:dyDescent="0.3"/>
    <row r="120" s="13" customFormat="1" x14ac:dyDescent="0.3"/>
    <row r="121" s="13" customFormat="1" x14ac:dyDescent="0.3"/>
    <row r="122" s="13" customFormat="1" x14ac:dyDescent="0.3"/>
    <row r="123" s="13" customFormat="1" x14ac:dyDescent="0.3"/>
    <row r="124" s="13" customFormat="1" x14ac:dyDescent="0.3"/>
    <row r="125" s="13" customFormat="1" x14ac:dyDescent="0.3"/>
    <row r="126" s="13" customFormat="1" x14ac:dyDescent="0.3"/>
    <row r="127" s="13" customFormat="1" x14ac:dyDescent="0.3"/>
    <row r="128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  <row r="235" s="13" customFormat="1" x14ac:dyDescent="0.3"/>
    <row r="236" s="13" customFormat="1" x14ac:dyDescent="0.3"/>
    <row r="237" s="13" customFormat="1" x14ac:dyDescent="0.3"/>
    <row r="238" s="13" customFormat="1" x14ac:dyDescent="0.3"/>
    <row r="239" s="13" customFormat="1" x14ac:dyDescent="0.3"/>
    <row r="240" s="13" customFormat="1" x14ac:dyDescent="0.3"/>
    <row r="241" s="13" customFormat="1" x14ac:dyDescent="0.3"/>
    <row r="242" s="13" customFormat="1" x14ac:dyDescent="0.3"/>
    <row r="243" s="13" customFormat="1" x14ac:dyDescent="0.3"/>
    <row r="244" s="13" customFormat="1" x14ac:dyDescent="0.3"/>
    <row r="245" s="13" customFormat="1" x14ac:dyDescent="0.3"/>
    <row r="246" s="13" customFormat="1" x14ac:dyDescent="0.3"/>
    <row r="247" s="13" customFormat="1" x14ac:dyDescent="0.3"/>
    <row r="248" s="13" customFormat="1" x14ac:dyDescent="0.3"/>
    <row r="249" s="13" customFormat="1" x14ac:dyDescent="0.3"/>
    <row r="250" s="13" customFormat="1" x14ac:dyDescent="0.3"/>
    <row r="251" s="13" customFormat="1" x14ac:dyDescent="0.3"/>
    <row r="252" s="13" customFormat="1" x14ac:dyDescent="0.3"/>
    <row r="253" s="13" customFormat="1" x14ac:dyDescent="0.3"/>
    <row r="254" s="13" customFormat="1" x14ac:dyDescent="0.3"/>
    <row r="255" s="13" customFormat="1" x14ac:dyDescent="0.3"/>
    <row r="256" s="13" customFormat="1" x14ac:dyDescent="0.3"/>
    <row r="257" s="13" customFormat="1" x14ac:dyDescent="0.3"/>
    <row r="258" s="13" customFormat="1" x14ac:dyDescent="0.3"/>
    <row r="259" s="13" customFormat="1" x14ac:dyDescent="0.3"/>
    <row r="260" s="13" customFormat="1" x14ac:dyDescent="0.3"/>
    <row r="261" s="13" customFormat="1" x14ac:dyDescent="0.3"/>
    <row r="262" s="13" customFormat="1" x14ac:dyDescent="0.3"/>
    <row r="263" s="13" customFormat="1" x14ac:dyDescent="0.3"/>
    <row r="264" s="13" customFormat="1" x14ac:dyDescent="0.3"/>
    <row r="265" s="13" customFormat="1" x14ac:dyDescent="0.3"/>
    <row r="266" s="13" customFormat="1" x14ac:dyDescent="0.3"/>
    <row r="267" s="13" customFormat="1" x14ac:dyDescent="0.3"/>
    <row r="268" s="13" customFormat="1" x14ac:dyDescent="0.3"/>
    <row r="269" s="13" customFormat="1" x14ac:dyDescent="0.3"/>
    <row r="270" s="13" customFormat="1" x14ac:dyDescent="0.3"/>
    <row r="271" s="13" customFormat="1" x14ac:dyDescent="0.3"/>
    <row r="272" s="13" customFormat="1" x14ac:dyDescent="0.3"/>
    <row r="273" s="13" customFormat="1" x14ac:dyDescent="0.3"/>
    <row r="274" s="13" customFormat="1" x14ac:dyDescent="0.3"/>
    <row r="275" s="13" customFormat="1" x14ac:dyDescent="0.3"/>
    <row r="276" s="13" customFormat="1" x14ac:dyDescent="0.3"/>
    <row r="277" s="13" customFormat="1" x14ac:dyDescent="0.3"/>
    <row r="278" s="13" customFormat="1" x14ac:dyDescent="0.3"/>
    <row r="279" s="13" customFormat="1" x14ac:dyDescent="0.3"/>
    <row r="280" s="13" customFormat="1" x14ac:dyDescent="0.3"/>
    <row r="281" s="13" customFormat="1" x14ac:dyDescent="0.3"/>
    <row r="282" s="13" customFormat="1" x14ac:dyDescent="0.3"/>
    <row r="283" s="13" customFormat="1" x14ac:dyDescent="0.3"/>
    <row r="284" s="13" customFormat="1" x14ac:dyDescent="0.3"/>
    <row r="285" s="13" customFormat="1" x14ac:dyDescent="0.3"/>
    <row r="286" s="13" customFormat="1" x14ac:dyDescent="0.3"/>
    <row r="287" s="13" customFormat="1" x14ac:dyDescent="0.3"/>
    <row r="288" s="13" customFormat="1" x14ac:dyDescent="0.3"/>
    <row r="289" s="13" customFormat="1" x14ac:dyDescent="0.3"/>
    <row r="290" s="13" customFormat="1" x14ac:dyDescent="0.3"/>
    <row r="291" s="13" customFormat="1" x14ac:dyDescent="0.3"/>
    <row r="292" s="13" customFormat="1" x14ac:dyDescent="0.3"/>
    <row r="293" s="13" customFormat="1" x14ac:dyDescent="0.3"/>
    <row r="294" s="13" customFormat="1" x14ac:dyDescent="0.3"/>
    <row r="295" s="13" customFormat="1" x14ac:dyDescent="0.3"/>
    <row r="296" s="13" customFormat="1" x14ac:dyDescent="0.3"/>
    <row r="297" s="13" customFormat="1" x14ac:dyDescent="0.3"/>
    <row r="298" s="13" customFormat="1" x14ac:dyDescent="0.3"/>
    <row r="299" s="13" customFormat="1" x14ac:dyDescent="0.3"/>
    <row r="300" s="13" customFormat="1" x14ac:dyDescent="0.3"/>
    <row r="301" s="13" customFormat="1" x14ac:dyDescent="0.3"/>
    <row r="302" s="13" customFormat="1" x14ac:dyDescent="0.3"/>
    <row r="303" s="13" customFormat="1" x14ac:dyDescent="0.3"/>
    <row r="304" s="13" customFormat="1" x14ac:dyDescent="0.3"/>
    <row r="305" s="13" customFormat="1" x14ac:dyDescent="0.3"/>
    <row r="306" s="13" customFormat="1" x14ac:dyDescent="0.3"/>
    <row r="307" s="13" customFormat="1" x14ac:dyDescent="0.3"/>
    <row r="308" s="13" customFormat="1" x14ac:dyDescent="0.3"/>
    <row r="309" s="13" customFormat="1" x14ac:dyDescent="0.3"/>
    <row r="310" s="13" customFormat="1" x14ac:dyDescent="0.3"/>
    <row r="311" s="13" customFormat="1" x14ac:dyDescent="0.3"/>
    <row r="312" s="13" customFormat="1" x14ac:dyDescent="0.3"/>
    <row r="313" s="13" customFormat="1" x14ac:dyDescent="0.3"/>
    <row r="314" s="13" customFormat="1" x14ac:dyDescent="0.3"/>
    <row r="315" s="13" customFormat="1" x14ac:dyDescent="0.3"/>
    <row r="316" s="13" customFormat="1" x14ac:dyDescent="0.3"/>
    <row r="317" s="13" customFormat="1" x14ac:dyDescent="0.3"/>
    <row r="318" s="13" customFormat="1" x14ac:dyDescent="0.3"/>
    <row r="319" s="13" customFormat="1" x14ac:dyDescent="0.3"/>
    <row r="320" s="13" customFormat="1" x14ac:dyDescent="0.3"/>
    <row r="321" s="13" customFormat="1" x14ac:dyDescent="0.3"/>
    <row r="322" s="13" customFormat="1" x14ac:dyDescent="0.3"/>
    <row r="323" s="13" customFormat="1" x14ac:dyDescent="0.3"/>
    <row r="324" s="13" customFormat="1" x14ac:dyDescent="0.3"/>
    <row r="325" s="13" customFormat="1" x14ac:dyDescent="0.3"/>
    <row r="326" s="13" customFormat="1" x14ac:dyDescent="0.3"/>
    <row r="327" s="13" customFormat="1" x14ac:dyDescent="0.3"/>
    <row r="328" s="13" customFormat="1" x14ac:dyDescent="0.3"/>
    <row r="329" s="13" customFormat="1" x14ac:dyDescent="0.3"/>
    <row r="330" s="13" customFormat="1" x14ac:dyDescent="0.3"/>
    <row r="331" s="13" customFormat="1" x14ac:dyDescent="0.3"/>
    <row r="332" s="13" customFormat="1" x14ac:dyDescent="0.3"/>
    <row r="333" s="13" customFormat="1" x14ac:dyDescent="0.3"/>
    <row r="334" s="13" customFormat="1" x14ac:dyDescent="0.3"/>
    <row r="335" s="13" customFormat="1" x14ac:dyDescent="0.3"/>
    <row r="336" s="13" customFormat="1" x14ac:dyDescent="0.3"/>
    <row r="337" s="13" customFormat="1" x14ac:dyDescent="0.3"/>
    <row r="338" s="13" customFormat="1" x14ac:dyDescent="0.3"/>
    <row r="339" s="13" customFormat="1" x14ac:dyDescent="0.3"/>
    <row r="340" s="13" customFormat="1" x14ac:dyDescent="0.3"/>
    <row r="341" s="13" customFormat="1" x14ac:dyDescent="0.3"/>
    <row r="342" s="13" customFormat="1" x14ac:dyDescent="0.3"/>
    <row r="343" s="13" customFormat="1" x14ac:dyDescent="0.3"/>
    <row r="344" s="13" customFormat="1" x14ac:dyDescent="0.3"/>
    <row r="345" s="13" customFormat="1" x14ac:dyDescent="0.3"/>
    <row r="346" s="13" customFormat="1" x14ac:dyDescent="0.3"/>
    <row r="347" s="13" customFormat="1" x14ac:dyDescent="0.3"/>
    <row r="348" s="13" customFormat="1" x14ac:dyDescent="0.3"/>
    <row r="349" s="13" customFormat="1" x14ac:dyDescent="0.3"/>
    <row r="350" s="13" customFormat="1" x14ac:dyDescent="0.3"/>
    <row r="351" s="13" customFormat="1" x14ac:dyDescent="0.3"/>
    <row r="352" s="13" customFormat="1" x14ac:dyDescent="0.3"/>
    <row r="353" s="13" customFormat="1" x14ac:dyDescent="0.3"/>
    <row r="354" s="13" customFormat="1" x14ac:dyDescent="0.3"/>
    <row r="355" s="13" customFormat="1" x14ac:dyDescent="0.3"/>
    <row r="356" s="13" customFormat="1" x14ac:dyDescent="0.3"/>
    <row r="357" s="13" customFormat="1" x14ac:dyDescent="0.3"/>
    <row r="358" s="13" customFormat="1" x14ac:dyDescent="0.3"/>
    <row r="359" s="13" customFormat="1" x14ac:dyDescent="0.3"/>
    <row r="360" s="13" customFormat="1" x14ac:dyDescent="0.3"/>
    <row r="361" s="13" customFormat="1" x14ac:dyDescent="0.3"/>
    <row r="362" s="13" customFormat="1" x14ac:dyDescent="0.3"/>
    <row r="363" s="13" customFormat="1" x14ac:dyDescent="0.3"/>
    <row r="364" s="13" customFormat="1" x14ac:dyDescent="0.3"/>
    <row r="365" s="13" customFormat="1" x14ac:dyDescent="0.3"/>
    <row r="366" s="13" customFormat="1" x14ac:dyDescent="0.3"/>
    <row r="367" s="13" customFormat="1" x14ac:dyDescent="0.3"/>
    <row r="368" s="13" customFormat="1" x14ac:dyDescent="0.3"/>
    <row r="369" s="13" customFormat="1" x14ac:dyDescent="0.3"/>
    <row r="370" s="13" customFormat="1" x14ac:dyDescent="0.3"/>
    <row r="371" s="13" customFormat="1" x14ac:dyDescent="0.3"/>
    <row r="372" s="13" customFormat="1" x14ac:dyDescent="0.3"/>
    <row r="373" s="13" customFormat="1" x14ac:dyDescent="0.3"/>
    <row r="374" s="13" customFormat="1" x14ac:dyDescent="0.3"/>
    <row r="375" s="13" customFormat="1" x14ac:dyDescent="0.3"/>
    <row r="376" s="13" customFormat="1" x14ac:dyDescent="0.3"/>
    <row r="377" s="13" customFormat="1" x14ac:dyDescent="0.3"/>
    <row r="378" s="13" customFormat="1" x14ac:dyDescent="0.3"/>
    <row r="379" s="13" customFormat="1" x14ac:dyDescent="0.3"/>
    <row r="380" s="13" customFormat="1" x14ac:dyDescent="0.3"/>
    <row r="381" s="13" customFormat="1" x14ac:dyDescent="0.3"/>
    <row r="382" s="13" customFormat="1" x14ac:dyDescent="0.3"/>
    <row r="383" s="13" customFormat="1" x14ac:dyDescent="0.3"/>
    <row r="384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  <row r="540" s="13" customFormat="1" x14ac:dyDescent="0.3"/>
    <row r="541" s="13" customFormat="1" x14ac:dyDescent="0.3"/>
    <row r="542" s="13" customFormat="1" x14ac:dyDescent="0.3"/>
    <row r="543" s="13" customFormat="1" x14ac:dyDescent="0.3"/>
    <row r="544" s="13" customFormat="1" x14ac:dyDescent="0.3"/>
    <row r="545" s="13" customFormat="1" x14ac:dyDescent="0.3"/>
    <row r="546" s="13" customFormat="1" x14ac:dyDescent="0.3"/>
    <row r="547" s="13" customFormat="1" x14ac:dyDescent="0.3"/>
    <row r="548" s="13" customFormat="1" x14ac:dyDescent="0.3"/>
    <row r="549" s="13" customFormat="1" x14ac:dyDescent="0.3"/>
    <row r="550" s="13" customFormat="1" x14ac:dyDescent="0.3"/>
    <row r="551" s="13" customFormat="1" x14ac:dyDescent="0.3"/>
    <row r="552" s="13" customFormat="1" x14ac:dyDescent="0.3"/>
    <row r="553" s="13" customFormat="1" x14ac:dyDescent="0.3"/>
    <row r="554" s="13" customFormat="1" x14ac:dyDescent="0.3"/>
    <row r="555" s="13" customFormat="1" x14ac:dyDescent="0.3"/>
    <row r="556" s="13" customFormat="1" x14ac:dyDescent="0.3"/>
    <row r="557" s="13" customFormat="1" x14ac:dyDescent="0.3"/>
    <row r="558" s="13" customFormat="1" x14ac:dyDescent="0.3"/>
    <row r="559" s="13" customFormat="1" x14ac:dyDescent="0.3"/>
    <row r="560" s="13" customFormat="1" x14ac:dyDescent="0.3"/>
    <row r="561" s="13" customFormat="1" x14ac:dyDescent="0.3"/>
    <row r="562" s="13" customFormat="1" x14ac:dyDescent="0.3"/>
    <row r="563" s="13" customFormat="1" x14ac:dyDescent="0.3"/>
    <row r="564" s="13" customFormat="1" x14ac:dyDescent="0.3"/>
    <row r="565" s="13" customFormat="1" x14ac:dyDescent="0.3"/>
    <row r="566" s="13" customFormat="1" x14ac:dyDescent="0.3"/>
    <row r="567" s="13" customFormat="1" x14ac:dyDescent="0.3"/>
    <row r="568" s="13" customFormat="1" x14ac:dyDescent="0.3"/>
    <row r="569" s="13" customFormat="1" x14ac:dyDescent="0.3"/>
    <row r="570" s="13" customFormat="1" x14ac:dyDescent="0.3"/>
    <row r="571" s="13" customFormat="1" x14ac:dyDescent="0.3"/>
    <row r="572" s="13" customFormat="1" x14ac:dyDescent="0.3"/>
    <row r="573" s="13" customFormat="1" x14ac:dyDescent="0.3"/>
    <row r="574" s="13" customFormat="1" x14ac:dyDescent="0.3"/>
    <row r="575" s="13" customFormat="1" x14ac:dyDescent="0.3"/>
    <row r="576" s="13" customFormat="1" x14ac:dyDescent="0.3"/>
    <row r="577" s="13" customFormat="1" x14ac:dyDescent="0.3"/>
    <row r="578" s="13" customFormat="1" x14ac:dyDescent="0.3"/>
    <row r="579" s="13" customFormat="1" x14ac:dyDescent="0.3"/>
    <row r="580" s="13" customFormat="1" x14ac:dyDescent="0.3"/>
    <row r="581" s="13" customFormat="1" x14ac:dyDescent="0.3"/>
    <row r="582" s="13" customFormat="1" x14ac:dyDescent="0.3"/>
    <row r="583" s="13" customFormat="1" x14ac:dyDescent="0.3"/>
    <row r="584" s="13" customFormat="1" x14ac:dyDescent="0.3"/>
    <row r="585" s="13" customFormat="1" x14ac:dyDescent="0.3"/>
    <row r="586" s="13" customFormat="1" x14ac:dyDescent="0.3"/>
    <row r="587" s="13" customFormat="1" x14ac:dyDescent="0.3"/>
    <row r="588" s="13" customFormat="1" x14ac:dyDescent="0.3"/>
    <row r="589" s="13" customFormat="1" x14ac:dyDescent="0.3"/>
    <row r="590" s="13" customFormat="1" x14ac:dyDescent="0.3"/>
    <row r="591" s="13" customFormat="1" x14ac:dyDescent="0.3"/>
    <row r="592" s="13" customFormat="1" x14ac:dyDescent="0.3"/>
    <row r="593" s="13" customFormat="1" x14ac:dyDescent="0.3"/>
    <row r="594" s="13" customFormat="1" x14ac:dyDescent="0.3"/>
    <row r="595" s="13" customFormat="1" x14ac:dyDescent="0.3"/>
    <row r="596" s="13" customFormat="1" x14ac:dyDescent="0.3"/>
    <row r="597" s="13" customFormat="1" x14ac:dyDescent="0.3"/>
    <row r="598" s="13" customFormat="1" x14ac:dyDescent="0.3"/>
    <row r="599" s="13" customFormat="1" x14ac:dyDescent="0.3"/>
    <row r="600" s="13" customFormat="1" x14ac:dyDescent="0.3"/>
    <row r="601" s="13" customFormat="1" x14ac:dyDescent="0.3"/>
    <row r="602" s="13" customFormat="1" x14ac:dyDescent="0.3"/>
    <row r="603" s="13" customFormat="1" x14ac:dyDescent="0.3"/>
    <row r="604" s="13" customFormat="1" x14ac:dyDescent="0.3"/>
    <row r="605" s="13" customFormat="1" x14ac:dyDescent="0.3"/>
    <row r="606" s="13" customFormat="1" x14ac:dyDescent="0.3"/>
    <row r="607" s="13" customFormat="1" x14ac:dyDescent="0.3"/>
    <row r="608" s="13" customFormat="1" x14ac:dyDescent="0.3"/>
    <row r="609" s="13" customFormat="1" x14ac:dyDescent="0.3"/>
    <row r="610" s="13" customFormat="1" x14ac:dyDescent="0.3"/>
    <row r="611" s="13" customFormat="1" x14ac:dyDescent="0.3"/>
    <row r="612" s="13" customFormat="1" x14ac:dyDescent="0.3"/>
    <row r="613" s="13" customFormat="1" x14ac:dyDescent="0.3"/>
    <row r="614" s="13" customFormat="1" x14ac:dyDescent="0.3"/>
    <row r="615" s="13" customFormat="1" x14ac:dyDescent="0.3"/>
    <row r="616" s="13" customFormat="1" x14ac:dyDescent="0.3"/>
    <row r="617" s="13" customFormat="1" x14ac:dyDescent="0.3"/>
    <row r="618" s="13" customFormat="1" x14ac:dyDescent="0.3"/>
    <row r="619" s="13" customFormat="1" x14ac:dyDescent="0.3"/>
    <row r="620" s="13" customFormat="1" x14ac:dyDescent="0.3"/>
    <row r="621" s="13" customFormat="1" x14ac:dyDescent="0.3"/>
    <row r="622" s="13" customFormat="1" x14ac:dyDescent="0.3"/>
    <row r="623" s="13" customFormat="1" x14ac:dyDescent="0.3"/>
    <row r="624" s="13" customFormat="1" x14ac:dyDescent="0.3"/>
    <row r="625" s="13" customFormat="1" x14ac:dyDescent="0.3"/>
    <row r="626" s="13" customFormat="1" x14ac:dyDescent="0.3"/>
    <row r="627" s="13" customFormat="1" x14ac:dyDescent="0.3"/>
    <row r="628" s="13" customFormat="1" x14ac:dyDescent="0.3"/>
    <row r="629" s="13" customFormat="1" x14ac:dyDescent="0.3"/>
    <row r="630" s="13" customFormat="1" x14ac:dyDescent="0.3"/>
    <row r="631" s="13" customFormat="1" x14ac:dyDescent="0.3"/>
    <row r="632" s="13" customFormat="1" x14ac:dyDescent="0.3"/>
    <row r="633" s="13" customFormat="1" x14ac:dyDescent="0.3"/>
    <row r="634" s="13" customFormat="1" x14ac:dyDescent="0.3"/>
    <row r="635" s="13" customFormat="1" x14ac:dyDescent="0.3"/>
    <row r="636" s="13" customFormat="1" x14ac:dyDescent="0.3"/>
    <row r="637" s="13" customFormat="1" x14ac:dyDescent="0.3"/>
    <row r="638" s="13" customFormat="1" x14ac:dyDescent="0.3"/>
    <row r="639" s="13" customFormat="1" x14ac:dyDescent="0.3"/>
    <row r="640" s="13" customFormat="1" x14ac:dyDescent="0.3"/>
    <row r="641" s="13" customFormat="1" x14ac:dyDescent="0.3"/>
    <row r="642" s="13" customFormat="1" x14ac:dyDescent="0.3"/>
    <row r="643" s="13" customFormat="1" x14ac:dyDescent="0.3"/>
    <row r="644" s="13" customFormat="1" x14ac:dyDescent="0.3"/>
    <row r="645" s="13" customFormat="1" x14ac:dyDescent="0.3"/>
    <row r="646" s="13" customFormat="1" x14ac:dyDescent="0.3"/>
    <row r="647" s="13" customFormat="1" x14ac:dyDescent="0.3"/>
    <row r="648" s="13" customFormat="1" x14ac:dyDescent="0.3"/>
    <row r="649" s="13" customFormat="1" x14ac:dyDescent="0.3"/>
    <row r="650" s="13" customFormat="1" x14ac:dyDescent="0.3"/>
    <row r="651" s="13" customFormat="1" x14ac:dyDescent="0.3"/>
    <row r="652" s="13" customFormat="1" x14ac:dyDescent="0.3"/>
    <row r="653" s="13" customFormat="1" x14ac:dyDescent="0.3"/>
    <row r="654" s="13" customFormat="1" x14ac:dyDescent="0.3"/>
    <row r="655" s="13" customFormat="1" x14ac:dyDescent="0.3"/>
    <row r="656" s="13" customFormat="1" x14ac:dyDescent="0.3"/>
    <row r="657" s="13" customFormat="1" x14ac:dyDescent="0.3"/>
    <row r="658" s="13" customFormat="1" x14ac:dyDescent="0.3"/>
    <row r="659" s="13" customFormat="1" x14ac:dyDescent="0.3"/>
    <row r="660" s="13" customFormat="1" x14ac:dyDescent="0.3"/>
    <row r="661" s="13" customFormat="1" x14ac:dyDescent="0.3"/>
    <row r="662" s="13" customFormat="1" x14ac:dyDescent="0.3"/>
    <row r="663" s="13" customFormat="1" x14ac:dyDescent="0.3"/>
    <row r="664" s="13" customFormat="1" x14ac:dyDescent="0.3"/>
    <row r="665" s="13" customFormat="1" x14ac:dyDescent="0.3"/>
    <row r="666" s="13" customFormat="1" x14ac:dyDescent="0.3"/>
    <row r="667" s="13" customFormat="1" x14ac:dyDescent="0.3"/>
    <row r="668" s="13" customFormat="1" x14ac:dyDescent="0.3"/>
    <row r="669" s="13" customFormat="1" x14ac:dyDescent="0.3"/>
    <row r="670" s="13" customFormat="1" x14ac:dyDescent="0.3"/>
    <row r="671" s="13" customFormat="1" x14ac:dyDescent="0.3"/>
    <row r="672" s="13" customFormat="1" x14ac:dyDescent="0.3"/>
    <row r="673" s="13" customFormat="1" x14ac:dyDescent="0.3"/>
    <row r="674" s="13" customFormat="1" x14ac:dyDescent="0.3"/>
    <row r="675" s="13" customFormat="1" x14ac:dyDescent="0.3"/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Z675"/>
  <sheetViews>
    <sheetView topLeftCell="L45" zoomScaleNormal="100" workbookViewId="0">
      <selection activeCell="C6" sqref="C6:P52"/>
    </sheetView>
  </sheetViews>
  <sheetFormatPr defaultColWidth="8.88671875" defaultRowHeight="14.4" x14ac:dyDescent="0.3"/>
  <cols>
    <col min="1" max="1" width="2.6640625" style="13" customWidth="1"/>
    <col min="2" max="2" width="65" style="1" customWidth="1"/>
    <col min="3" max="16" width="10.6640625" style="1" customWidth="1"/>
    <col min="17" max="104" width="8.88671875" style="13"/>
    <col min="105" max="16384" width="8.88671875" style="1"/>
  </cols>
  <sheetData>
    <row r="1" spans="2:16" s="13" customFormat="1" ht="15.75" thickBot="1" x14ac:dyDescent="0.3"/>
    <row r="2" spans="2:16" ht="22.2" customHeight="1" thickTop="1" thickBot="1" x14ac:dyDescent="0.35">
      <c r="B2" s="64" t="s">
        <v>157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22.2" customHeight="1" thickTop="1" thickBot="1" x14ac:dyDescent="0.35">
      <c r="B3" s="67" t="s">
        <v>137</v>
      </c>
      <c r="C3" s="98" t="s">
        <v>131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80" t="s">
        <v>58</v>
      </c>
      <c r="P3" s="81"/>
    </row>
    <row r="4" spans="2:16" ht="22.2" customHeight="1" thickTop="1" thickBot="1" x14ac:dyDescent="0.35">
      <c r="B4" s="68"/>
      <c r="C4" s="98" t="s">
        <v>70</v>
      </c>
      <c r="D4" s="100"/>
      <c r="E4" s="98" t="s">
        <v>71</v>
      </c>
      <c r="F4" s="100"/>
      <c r="G4" s="98" t="s">
        <v>72</v>
      </c>
      <c r="H4" s="100"/>
      <c r="I4" s="98" t="s">
        <v>73</v>
      </c>
      <c r="J4" s="100"/>
      <c r="K4" s="98" t="s">
        <v>74</v>
      </c>
      <c r="L4" s="100"/>
      <c r="M4" s="109" t="s">
        <v>75</v>
      </c>
      <c r="N4" s="109"/>
      <c r="O4" s="84"/>
      <c r="P4" s="85"/>
    </row>
    <row r="5" spans="2:16" ht="22.2" customHeight="1" thickTop="1" thickBot="1" x14ac:dyDescent="0.35">
      <c r="B5" s="69"/>
      <c r="C5" s="14" t="s">
        <v>11</v>
      </c>
      <c r="D5" s="15" t="s">
        <v>12</v>
      </c>
      <c r="E5" s="14" t="s">
        <v>11</v>
      </c>
      <c r="F5" s="15" t="s">
        <v>12</v>
      </c>
      <c r="G5" s="14" t="s">
        <v>11</v>
      </c>
      <c r="H5" s="15" t="s">
        <v>12</v>
      </c>
      <c r="I5" s="14" t="s">
        <v>11</v>
      </c>
      <c r="J5" s="15" t="s">
        <v>12</v>
      </c>
      <c r="K5" s="14" t="s">
        <v>11</v>
      </c>
      <c r="L5" s="15" t="s">
        <v>12</v>
      </c>
      <c r="M5" s="14" t="s">
        <v>11</v>
      </c>
      <c r="N5" s="43" t="s">
        <v>12</v>
      </c>
      <c r="O5" s="14" t="s">
        <v>11</v>
      </c>
      <c r="P5" s="15" t="s">
        <v>12</v>
      </c>
    </row>
    <row r="6" spans="2:16" ht="22.2" customHeight="1" thickTop="1" x14ac:dyDescent="0.25">
      <c r="B6" s="44" t="s">
        <v>86</v>
      </c>
      <c r="C6" s="17">
        <v>8</v>
      </c>
      <c r="D6" s="18">
        <v>7.8431372549019607E-2</v>
      </c>
      <c r="E6" s="17">
        <v>324</v>
      </c>
      <c r="F6" s="18">
        <v>0.10938555030384875</v>
      </c>
      <c r="G6" s="17">
        <v>431</v>
      </c>
      <c r="H6" s="18">
        <v>0.10445952496364518</v>
      </c>
      <c r="I6" s="17">
        <v>407</v>
      </c>
      <c r="J6" s="18">
        <v>8.8536001740265394E-2</v>
      </c>
      <c r="K6" s="17">
        <v>361</v>
      </c>
      <c r="L6" s="18">
        <v>7.3463573463573462E-2</v>
      </c>
      <c r="M6" s="17">
        <v>79</v>
      </c>
      <c r="N6" s="30">
        <v>0.10233160621761658</v>
      </c>
      <c r="O6" s="17">
        <v>1610</v>
      </c>
      <c r="P6" s="18">
        <v>9.2142162193097926E-2</v>
      </c>
    </row>
    <row r="7" spans="2:16" ht="22.2" customHeight="1" x14ac:dyDescent="0.25">
      <c r="B7" s="44" t="s">
        <v>87</v>
      </c>
      <c r="C7" s="17">
        <v>7</v>
      </c>
      <c r="D7" s="18">
        <v>6.8627450980392163E-2</v>
      </c>
      <c r="E7" s="17">
        <v>144</v>
      </c>
      <c r="F7" s="18">
        <v>4.8615800135043886E-2</v>
      </c>
      <c r="G7" s="17">
        <v>158</v>
      </c>
      <c r="H7" s="18">
        <v>3.8293746970431412E-2</v>
      </c>
      <c r="I7" s="17">
        <v>209</v>
      </c>
      <c r="J7" s="18">
        <v>4.5464433326082229E-2</v>
      </c>
      <c r="K7" s="17">
        <v>201</v>
      </c>
      <c r="L7" s="18">
        <v>4.0903540903540904E-2</v>
      </c>
      <c r="M7" s="17">
        <v>46</v>
      </c>
      <c r="N7" s="30">
        <v>5.9585492227979271E-2</v>
      </c>
      <c r="O7" s="17">
        <v>765</v>
      </c>
      <c r="P7" s="18">
        <v>4.3781834830881931E-2</v>
      </c>
    </row>
    <row r="8" spans="2:16" ht="22.2" customHeight="1" x14ac:dyDescent="0.25">
      <c r="B8" s="44" t="s">
        <v>88</v>
      </c>
      <c r="C8" s="17">
        <v>2</v>
      </c>
      <c r="D8" s="18">
        <v>1.9607843137254902E-2</v>
      </c>
      <c r="E8" s="17">
        <v>25</v>
      </c>
      <c r="F8" s="18">
        <v>8.4402430790006758E-3</v>
      </c>
      <c r="G8" s="17">
        <v>51</v>
      </c>
      <c r="H8" s="18">
        <v>1.2360639844886088E-2</v>
      </c>
      <c r="I8" s="17">
        <v>38</v>
      </c>
      <c r="J8" s="18">
        <v>8.2662606047422225E-3</v>
      </c>
      <c r="K8" s="17">
        <v>36</v>
      </c>
      <c r="L8" s="18">
        <v>7.326007326007326E-3</v>
      </c>
      <c r="M8" s="17">
        <v>6</v>
      </c>
      <c r="N8" s="30">
        <v>7.7720207253886009E-3</v>
      </c>
      <c r="O8" s="17">
        <v>158</v>
      </c>
      <c r="P8" s="18">
        <v>9.0425227493847651E-3</v>
      </c>
    </row>
    <row r="9" spans="2:16" ht="22.2" customHeight="1" x14ac:dyDescent="0.25">
      <c r="B9" s="44" t="s">
        <v>89</v>
      </c>
      <c r="C9" s="17">
        <v>7</v>
      </c>
      <c r="D9" s="18">
        <v>6.8627450980392163E-2</v>
      </c>
      <c r="E9" s="17">
        <v>67</v>
      </c>
      <c r="F9" s="18">
        <v>2.2619851451721809E-2</v>
      </c>
      <c r="G9" s="17">
        <v>71</v>
      </c>
      <c r="H9" s="18">
        <v>1.7207949587978673E-2</v>
      </c>
      <c r="I9" s="17">
        <v>57</v>
      </c>
      <c r="J9" s="18">
        <v>1.2399390907113336E-2</v>
      </c>
      <c r="K9" s="17">
        <v>69</v>
      </c>
      <c r="L9" s="18">
        <v>1.4041514041514042E-2</v>
      </c>
      <c r="M9" s="17">
        <v>8</v>
      </c>
      <c r="N9" s="30">
        <v>1.0362694300518135E-2</v>
      </c>
      <c r="O9" s="17">
        <v>279</v>
      </c>
      <c r="P9" s="18">
        <v>1.5967492703027528E-2</v>
      </c>
    </row>
    <row r="10" spans="2:16" ht="22.2" customHeight="1" x14ac:dyDescent="0.25">
      <c r="B10" s="44" t="s">
        <v>90</v>
      </c>
      <c r="C10" s="17">
        <v>2</v>
      </c>
      <c r="D10" s="18">
        <v>1.9607843137254902E-2</v>
      </c>
      <c r="E10" s="17">
        <v>86</v>
      </c>
      <c r="F10" s="18">
        <v>2.9034436191762322E-2</v>
      </c>
      <c r="G10" s="17">
        <v>90</v>
      </c>
      <c r="H10" s="18">
        <v>2.1812893843916627E-2</v>
      </c>
      <c r="I10" s="17">
        <v>97</v>
      </c>
      <c r="J10" s="18">
        <v>2.110071785947357E-2</v>
      </c>
      <c r="K10" s="17">
        <v>106</v>
      </c>
      <c r="L10" s="18">
        <v>2.157102157102157E-2</v>
      </c>
      <c r="M10" s="17">
        <v>13</v>
      </c>
      <c r="N10" s="30">
        <v>1.683937823834197E-2</v>
      </c>
      <c r="O10" s="17">
        <v>394</v>
      </c>
      <c r="P10" s="18">
        <v>2.2549075716820237E-2</v>
      </c>
    </row>
    <row r="11" spans="2:16" ht="22.2" customHeight="1" x14ac:dyDescent="0.25">
      <c r="B11" s="44" t="s">
        <v>91</v>
      </c>
      <c r="C11" s="17">
        <v>1</v>
      </c>
      <c r="D11" s="18">
        <v>9.8039215686274508E-3</v>
      </c>
      <c r="E11" s="17">
        <v>19</v>
      </c>
      <c r="F11" s="18">
        <v>6.4145847400405133E-3</v>
      </c>
      <c r="G11" s="17">
        <v>20</v>
      </c>
      <c r="H11" s="18">
        <v>4.8473097430925833E-3</v>
      </c>
      <c r="I11" s="17">
        <v>32</v>
      </c>
      <c r="J11" s="18">
        <v>6.961061561888188E-3</v>
      </c>
      <c r="K11" s="17">
        <v>31</v>
      </c>
      <c r="L11" s="18">
        <v>6.3085063085063084E-3</v>
      </c>
      <c r="M11" s="17">
        <v>5</v>
      </c>
      <c r="N11" s="30">
        <v>6.4766839378238338E-3</v>
      </c>
      <c r="O11" s="17">
        <v>108</v>
      </c>
      <c r="P11" s="18">
        <v>6.1809649173009788E-3</v>
      </c>
    </row>
    <row r="12" spans="2:16" ht="22.2" customHeight="1" x14ac:dyDescent="0.25">
      <c r="B12" s="44" t="s">
        <v>92</v>
      </c>
      <c r="C12" s="17">
        <v>2</v>
      </c>
      <c r="D12" s="18">
        <v>1.9607843137254902E-2</v>
      </c>
      <c r="E12" s="17">
        <v>16</v>
      </c>
      <c r="F12" s="18">
        <v>5.4017555705604325E-3</v>
      </c>
      <c r="G12" s="17">
        <v>26</v>
      </c>
      <c r="H12" s="18">
        <v>6.3015026660203583E-3</v>
      </c>
      <c r="I12" s="17">
        <v>22</v>
      </c>
      <c r="J12" s="18">
        <v>4.7857298237981294E-3</v>
      </c>
      <c r="K12" s="17">
        <v>40</v>
      </c>
      <c r="L12" s="18">
        <v>8.1400081400081394E-3</v>
      </c>
      <c r="M12" s="17">
        <v>5</v>
      </c>
      <c r="N12" s="30">
        <v>6.4766839378238338E-3</v>
      </c>
      <c r="O12" s="17">
        <v>111</v>
      </c>
      <c r="P12" s="18">
        <v>6.3526583872260062E-3</v>
      </c>
    </row>
    <row r="13" spans="2:16" ht="22.2" customHeight="1" x14ac:dyDescent="0.25">
      <c r="B13" s="44" t="s">
        <v>93</v>
      </c>
      <c r="C13" s="17">
        <v>2</v>
      </c>
      <c r="D13" s="18">
        <v>1.9607843137254902E-2</v>
      </c>
      <c r="E13" s="17">
        <v>42</v>
      </c>
      <c r="F13" s="18">
        <v>1.4179608372721135E-2</v>
      </c>
      <c r="G13" s="17">
        <v>45</v>
      </c>
      <c r="H13" s="18">
        <v>1.0906446921958314E-2</v>
      </c>
      <c r="I13" s="17">
        <v>53</v>
      </c>
      <c r="J13" s="18">
        <v>1.1529258211877311E-2</v>
      </c>
      <c r="K13" s="17">
        <v>54</v>
      </c>
      <c r="L13" s="18">
        <v>1.098901098901099E-2</v>
      </c>
      <c r="M13" s="17">
        <v>13</v>
      </c>
      <c r="N13" s="30">
        <v>1.683937823834197E-2</v>
      </c>
      <c r="O13" s="17">
        <v>209</v>
      </c>
      <c r="P13" s="18">
        <v>1.1961311738110228E-2</v>
      </c>
    </row>
    <row r="14" spans="2:16" ht="22.2" customHeight="1" x14ac:dyDescent="0.25">
      <c r="B14" s="44" t="s">
        <v>94</v>
      </c>
      <c r="C14" s="17">
        <v>0</v>
      </c>
      <c r="D14" s="18">
        <v>0</v>
      </c>
      <c r="E14" s="17">
        <v>13</v>
      </c>
      <c r="F14" s="18">
        <v>4.3889264010803508E-3</v>
      </c>
      <c r="G14" s="17">
        <v>20</v>
      </c>
      <c r="H14" s="18">
        <v>4.8473097430925833E-3</v>
      </c>
      <c r="I14" s="17">
        <v>33</v>
      </c>
      <c r="J14" s="18">
        <v>7.1785947356971941E-3</v>
      </c>
      <c r="K14" s="17">
        <v>33</v>
      </c>
      <c r="L14" s="18">
        <v>6.7155067155067159E-3</v>
      </c>
      <c r="M14" s="17">
        <v>6</v>
      </c>
      <c r="N14" s="30">
        <v>7.7720207253886009E-3</v>
      </c>
      <c r="O14" s="17">
        <v>105</v>
      </c>
      <c r="P14" s="18">
        <v>6.0092714473759514E-3</v>
      </c>
    </row>
    <row r="15" spans="2:16" ht="22.2" customHeight="1" x14ac:dyDescent="0.25">
      <c r="B15" s="44" t="s">
        <v>95</v>
      </c>
      <c r="C15" s="17">
        <v>1</v>
      </c>
      <c r="D15" s="18">
        <v>9.8039215686274508E-3</v>
      </c>
      <c r="E15" s="17">
        <v>4</v>
      </c>
      <c r="F15" s="18">
        <v>1.3504388926401081E-3</v>
      </c>
      <c r="G15" s="17">
        <v>14</v>
      </c>
      <c r="H15" s="18">
        <v>3.3931168201648087E-3</v>
      </c>
      <c r="I15" s="17">
        <v>7</v>
      </c>
      <c r="J15" s="18">
        <v>1.5227322166630412E-3</v>
      </c>
      <c r="K15" s="17">
        <v>10</v>
      </c>
      <c r="L15" s="18">
        <v>2.0350020350020349E-3</v>
      </c>
      <c r="M15" s="17">
        <v>0</v>
      </c>
      <c r="N15" s="30">
        <v>0</v>
      </c>
      <c r="O15" s="17">
        <v>36</v>
      </c>
      <c r="P15" s="18">
        <v>2.0603216391003264E-3</v>
      </c>
    </row>
    <row r="16" spans="2:16" ht="22.2" customHeight="1" x14ac:dyDescent="0.25">
      <c r="B16" s="44" t="s">
        <v>96</v>
      </c>
      <c r="C16" s="17">
        <v>4</v>
      </c>
      <c r="D16" s="18">
        <v>3.9215686274509803E-2</v>
      </c>
      <c r="E16" s="17">
        <v>153</v>
      </c>
      <c r="F16" s="18">
        <v>5.1654287643484134E-2</v>
      </c>
      <c r="G16" s="17">
        <v>158</v>
      </c>
      <c r="H16" s="18">
        <v>3.8293746970431412E-2</v>
      </c>
      <c r="I16" s="17">
        <v>153</v>
      </c>
      <c r="J16" s="18">
        <v>3.3282575592777898E-2</v>
      </c>
      <c r="K16" s="17">
        <v>186</v>
      </c>
      <c r="L16" s="18">
        <v>3.7851037851037848E-2</v>
      </c>
      <c r="M16" s="17">
        <v>41</v>
      </c>
      <c r="N16" s="30">
        <v>5.3108808290155442E-2</v>
      </c>
      <c r="O16" s="17">
        <v>695</v>
      </c>
      <c r="P16" s="18">
        <v>3.9775653865964634E-2</v>
      </c>
    </row>
    <row r="17" spans="2:16" ht="22.2" customHeight="1" x14ac:dyDescent="0.25">
      <c r="B17" s="44" t="s">
        <v>97</v>
      </c>
      <c r="C17" s="17">
        <v>0</v>
      </c>
      <c r="D17" s="18">
        <v>0</v>
      </c>
      <c r="E17" s="17">
        <v>10</v>
      </c>
      <c r="F17" s="18">
        <v>3.37609723160027E-3</v>
      </c>
      <c r="G17" s="17">
        <v>2</v>
      </c>
      <c r="H17" s="18">
        <v>4.8473097430925838E-4</v>
      </c>
      <c r="I17" s="17">
        <v>13</v>
      </c>
      <c r="J17" s="18">
        <v>2.8279312595170763E-3</v>
      </c>
      <c r="K17" s="17">
        <v>16</v>
      </c>
      <c r="L17" s="18">
        <v>3.2560032560032559E-3</v>
      </c>
      <c r="M17" s="17">
        <v>1</v>
      </c>
      <c r="N17" s="30">
        <v>1.2953367875647669E-3</v>
      </c>
      <c r="O17" s="17">
        <v>42</v>
      </c>
      <c r="P17" s="18">
        <v>2.4037085789503808E-3</v>
      </c>
    </row>
    <row r="18" spans="2:16" ht="22.2" customHeight="1" x14ac:dyDescent="0.25">
      <c r="B18" s="44" t="s">
        <v>98</v>
      </c>
      <c r="C18" s="17">
        <v>3</v>
      </c>
      <c r="D18" s="18">
        <v>2.9411764705882353E-2</v>
      </c>
      <c r="E18" s="17">
        <v>30</v>
      </c>
      <c r="F18" s="18">
        <v>1.012829169480081E-2</v>
      </c>
      <c r="G18" s="17">
        <v>43</v>
      </c>
      <c r="H18" s="18">
        <v>1.0421715947649055E-2</v>
      </c>
      <c r="I18" s="17">
        <v>45</v>
      </c>
      <c r="J18" s="18">
        <v>9.7889928214052648E-3</v>
      </c>
      <c r="K18" s="17">
        <v>64</v>
      </c>
      <c r="L18" s="18">
        <v>1.3024013024013023E-2</v>
      </c>
      <c r="M18" s="17">
        <v>10</v>
      </c>
      <c r="N18" s="30">
        <v>1.2953367875647668E-2</v>
      </c>
      <c r="O18" s="17">
        <v>195</v>
      </c>
      <c r="P18" s="18">
        <v>1.1160075545126767E-2</v>
      </c>
    </row>
    <row r="19" spans="2:16" ht="22.2" customHeight="1" x14ac:dyDescent="0.25">
      <c r="B19" s="44" t="s">
        <v>99</v>
      </c>
      <c r="C19" s="17">
        <v>3</v>
      </c>
      <c r="D19" s="18">
        <v>2.9411764705882353E-2</v>
      </c>
      <c r="E19" s="17">
        <v>39</v>
      </c>
      <c r="F19" s="18">
        <v>1.3166779203241054E-2</v>
      </c>
      <c r="G19" s="17">
        <v>52</v>
      </c>
      <c r="H19" s="18">
        <v>1.2603005332040717E-2</v>
      </c>
      <c r="I19" s="17">
        <v>72</v>
      </c>
      <c r="J19" s="18">
        <v>1.5662388514248424E-2</v>
      </c>
      <c r="K19" s="17">
        <v>79</v>
      </c>
      <c r="L19" s="18">
        <v>1.6076516076516077E-2</v>
      </c>
      <c r="M19" s="17">
        <v>14</v>
      </c>
      <c r="N19" s="30">
        <v>1.8134715025906734E-2</v>
      </c>
      <c r="O19" s="17">
        <v>259</v>
      </c>
      <c r="P19" s="18">
        <v>1.4822869570194014E-2</v>
      </c>
    </row>
    <row r="20" spans="2:16" ht="22.2" customHeight="1" x14ac:dyDescent="0.25">
      <c r="B20" s="44" t="s">
        <v>100</v>
      </c>
      <c r="C20" s="17">
        <v>5</v>
      </c>
      <c r="D20" s="18">
        <v>4.9019607843137254E-2</v>
      </c>
      <c r="E20" s="17">
        <v>31</v>
      </c>
      <c r="F20" s="18">
        <v>1.0465901417960837E-2</v>
      </c>
      <c r="G20" s="17">
        <v>59</v>
      </c>
      <c r="H20" s="18">
        <v>1.4299563742123121E-2</v>
      </c>
      <c r="I20" s="17">
        <v>68</v>
      </c>
      <c r="J20" s="18">
        <v>1.47922558190124E-2</v>
      </c>
      <c r="K20" s="17">
        <v>75</v>
      </c>
      <c r="L20" s="18">
        <v>1.5262515262515262E-2</v>
      </c>
      <c r="M20" s="17">
        <v>16</v>
      </c>
      <c r="N20" s="30">
        <v>2.072538860103627E-2</v>
      </c>
      <c r="O20" s="17">
        <v>254</v>
      </c>
      <c r="P20" s="18">
        <v>1.4536713786985634E-2</v>
      </c>
    </row>
    <row r="21" spans="2:16" ht="22.2" customHeight="1" x14ac:dyDescent="0.3">
      <c r="B21" s="44" t="s">
        <v>101</v>
      </c>
      <c r="C21" s="17">
        <v>3</v>
      </c>
      <c r="D21" s="18">
        <v>2.9411764705882353E-2</v>
      </c>
      <c r="E21" s="17">
        <v>68</v>
      </c>
      <c r="F21" s="18">
        <v>2.2957461174881837E-2</v>
      </c>
      <c r="G21" s="17">
        <v>67</v>
      </c>
      <c r="H21" s="18">
        <v>1.6238487639360154E-2</v>
      </c>
      <c r="I21" s="17">
        <v>80</v>
      </c>
      <c r="J21" s="18">
        <v>1.7402653904720469E-2</v>
      </c>
      <c r="K21" s="17">
        <v>85</v>
      </c>
      <c r="L21" s="18">
        <v>1.7297517297517297E-2</v>
      </c>
      <c r="M21" s="17">
        <v>13</v>
      </c>
      <c r="N21" s="30">
        <v>1.683937823834197E-2</v>
      </c>
      <c r="O21" s="17">
        <v>316</v>
      </c>
      <c r="P21" s="18">
        <v>1.808504549876953E-2</v>
      </c>
    </row>
    <row r="22" spans="2:16" ht="22.2" customHeight="1" x14ac:dyDescent="0.3">
      <c r="B22" s="44" t="s">
        <v>102</v>
      </c>
      <c r="C22" s="17">
        <v>1</v>
      </c>
      <c r="D22" s="18">
        <v>9.8039215686274508E-3</v>
      </c>
      <c r="E22" s="17">
        <v>3</v>
      </c>
      <c r="F22" s="18">
        <v>1.012829169480081E-3</v>
      </c>
      <c r="G22" s="17">
        <v>6</v>
      </c>
      <c r="H22" s="18">
        <v>1.454192922927775E-3</v>
      </c>
      <c r="I22" s="17">
        <v>5</v>
      </c>
      <c r="J22" s="18">
        <v>1.0876658690450293E-3</v>
      </c>
      <c r="K22" s="17">
        <v>10</v>
      </c>
      <c r="L22" s="18">
        <v>2.0350020350020349E-3</v>
      </c>
      <c r="M22" s="17">
        <v>1</v>
      </c>
      <c r="N22" s="30">
        <v>1.2953367875647669E-3</v>
      </c>
      <c r="O22" s="17">
        <v>26</v>
      </c>
      <c r="P22" s="18">
        <v>1.4880100726835689E-3</v>
      </c>
    </row>
    <row r="23" spans="2:16" ht="22.2" customHeight="1" x14ac:dyDescent="0.3">
      <c r="B23" s="44" t="s">
        <v>103</v>
      </c>
      <c r="C23" s="17">
        <v>3</v>
      </c>
      <c r="D23" s="18">
        <v>2.9411764705882353E-2</v>
      </c>
      <c r="E23" s="17">
        <v>16</v>
      </c>
      <c r="F23" s="18">
        <v>5.4017555705604325E-3</v>
      </c>
      <c r="G23" s="17">
        <v>23</v>
      </c>
      <c r="H23" s="18">
        <v>5.5744062045564712E-3</v>
      </c>
      <c r="I23" s="17">
        <v>10</v>
      </c>
      <c r="J23" s="18">
        <v>2.1753317380900587E-3</v>
      </c>
      <c r="K23" s="17">
        <v>19</v>
      </c>
      <c r="L23" s="18">
        <v>3.8665038665038664E-3</v>
      </c>
      <c r="M23" s="17">
        <v>1</v>
      </c>
      <c r="N23" s="30">
        <v>1.2953367875647669E-3</v>
      </c>
      <c r="O23" s="17">
        <v>72</v>
      </c>
      <c r="P23" s="18">
        <v>4.1206432782006528E-3</v>
      </c>
    </row>
    <row r="24" spans="2:16" ht="22.2" customHeight="1" x14ac:dyDescent="0.3">
      <c r="B24" s="44" t="s">
        <v>104</v>
      </c>
      <c r="C24" s="17">
        <v>2</v>
      </c>
      <c r="D24" s="18">
        <v>1.9607843137254902E-2</v>
      </c>
      <c r="E24" s="17">
        <v>32</v>
      </c>
      <c r="F24" s="18">
        <v>1.0803511141120865E-2</v>
      </c>
      <c r="G24" s="17">
        <v>28</v>
      </c>
      <c r="H24" s="18">
        <v>6.7862336403296175E-3</v>
      </c>
      <c r="I24" s="17">
        <v>35</v>
      </c>
      <c r="J24" s="18">
        <v>7.6136610833152053E-3</v>
      </c>
      <c r="K24" s="17">
        <v>49</v>
      </c>
      <c r="L24" s="18">
        <v>9.9715099715099714E-3</v>
      </c>
      <c r="M24" s="17">
        <v>6</v>
      </c>
      <c r="N24" s="30">
        <v>7.7720207253886009E-3</v>
      </c>
      <c r="O24" s="17">
        <v>152</v>
      </c>
      <c r="P24" s="18">
        <v>8.6991358095347103E-3</v>
      </c>
    </row>
    <row r="25" spans="2:16" ht="22.2" customHeight="1" x14ac:dyDescent="0.3">
      <c r="B25" s="44" t="s">
        <v>105</v>
      </c>
      <c r="C25" s="17">
        <v>6</v>
      </c>
      <c r="D25" s="18">
        <v>5.8823529411764705E-2</v>
      </c>
      <c r="E25" s="17">
        <v>43</v>
      </c>
      <c r="F25" s="18">
        <v>1.4517218095881161E-2</v>
      </c>
      <c r="G25" s="17">
        <v>38</v>
      </c>
      <c r="H25" s="18">
        <v>9.2098885118759091E-3</v>
      </c>
      <c r="I25" s="17">
        <v>35</v>
      </c>
      <c r="J25" s="18">
        <v>7.6136610833152053E-3</v>
      </c>
      <c r="K25" s="17">
        <v>37</v>
      </c>
      <c r="L25" s="18">
        <v>7.5295075295075294E-3</v>
      </c>
      <c r="M25" s="17">
        <v>5</v>
      </c>
      <c r="N25" s="30">
        <v>6.4766839378238338E-3</v>
      </c>
      <c r="O25" s="17">
        <v>164</v>
      </c>
      <c r="P25" s="18">
        <v>9.3859096892348198E-3</v>
      </c>
    </row>
    <row r="26" spans="2:16" ht="22.2" customHeight="1" x14ac:dyDescent="0.3">
      <c r="B26" s="44" t="s">
        <v>106</v>
      </c>
      <c r="C26" s="17">
        <v>2</v>
      </c>
      <c r="D26" s="18">
        <v>1.9607843137254902E-2</v>
      </c>
      <c r="E26" s="17">
        <v>30</v>
      </c>
      <c r="F26" s="18">
        <v>1.012829169480081E-2</v>
      </c>
      <c r="G26" s="17">
        <v>14</v>
      </c>
      <c r="H26" s="18">
        <v>3.3931168201648087E-3</v>
      </c>
      <c r="I26" s="17">
        <v>30</v>
      </c>
      <c r="J26" s="18">
        <v>6.525995214270176E-3</v>
      </c>
      <c r="K26" s="17">
        <v>31</v>
      </c>
      <c r="L26" s="18">
        <v>6.3085063085063084E-3</v>
      </c>
      <c r="M26" s="17">
        <v>4</v>
      </c>
      <c r="N26" s="30">
        <v>5.1813471502590676E-3</v>
      </c>
      <c r="O26" s="17">
        <v>111</v>
      </c>
      <c r="P26" s="18">
        <v>6.3526583872260062E-3</v>
      </c>
    </row>
    <row r="27" spans="2:16" ht="22.2" customHeight="1" x14ac:dyDescent="0.3">
      <c r="B27" s="44" t="s">
        <v>107</v>
      </c>
      <c r="C27" s="17">
        <v>1</v>
      </c>
      <c r="D27" s="18">
        <v>9.8039215686274508E-3</v>
      </c>
      <c r="E27" s="17">
        <v>10</v>
      </c>
      <c r="F27" s="18">
        <v>3.37609723160027E-3</v>
      </c>
      <c r="G27" s="17">
        <v>3</v>
      </c>
      <c r="H27" s="18">
        <v>7.2709646146388749E-4</v>
      </c>
      <c r="I27" s="17">
        <v>6</v>
      </c>
      <c r="J27" s="18">
        <v>1.3051990428540352E-3</v>
      </c>
      <c r="K27" s="17">
        <v>16</v>
      </c>
      <c r="L27" s="18">
        <v>3.2560032560032559E-3</v>
      </c>
      <c r="M27" s="17">
        <v>0</v>
      </c>
      <c r="N27" s="30">
        <v>0</v>
      </c>
      <c r="O27" s="17">
        <v>36</v>
      </c>
      <c r="P27" s="18">
        <v>2.0603216391003264E-3</v>
      </c>
    </row>
    <row r="28" spans="2:16" ht="22.2" customHeight="1" x14ac:dyDescent="0.3">
      <c r="B28" s="44" t="s">
        <v>108</v>
      </c>
      <c r="C28" s="17">
        <v>1</v>
      </c>
      <c r="D28" s="18">
        <v>9.8039215686274508E-3</v>
      </c>
      <c r="E28" s="17">
        <v>15</v>
      </c>
      <c r="F28" s="18">
        <v>5.064145847400405E-3</v>
      </c>
      <c r="G28" s="17">
        <v>19</v>
      </c>
      <c r="H28" s="18">
        <v>4.6049442559379546E-3</v>
      </c>
      <c r="I28" s="17">
        <v>15</v>
      </c>
      <c r="J28" s="18">
        <v>3.262997607135088E-3</v>
      </c>
      <c r="K28" s="17">
        <v>9</v>
      </c>
      <c r="L28" s="18">
        <v>1.8315018315018315E-3</v>
      </c>
      <c r="M28" s="17">
        <v>5</v>
      </c>
      <c r="N28" s="30">
        <v>6.4766839378238338E-3</v>
      </c>
      <c r="O28" s="17">
        <v>64</v>
      </c>
      <c r="P28" s="18">
        <v>3.6627940250672465E-3</v>
      </c>
    </row>
    <row r="29" spans="2:16" ht="22.2" customHeight="1" x14ac:dyDescent="0.3">
      <c r="B29" s="44" t="s">
        <v>109</v>
      </c>
      <c r="C29" s="17">
        <v>1</v>
      </c>
      <c r="D29" s="18">
        <v>9.8039215686274508E-3</v>
      </c>
      <c r="E29" s="17">
        <v>40</v>
      </c>
      <c r="F29" s="18">
        <v>1.350438892640108E-2</v>
      </c>
      <c r="G29" s="17">
        <v>67</v>
      </c>
      <c r="H29" s="18">
        <v>1.6238487639360154E-2</v>
      </c>
      <c r="I29" s="17">
        <v>72</v>
      </c>
      <c r="J29" s="18">
        <v>1.5662388514248424E-2</v>
      </c>
      <c r="K29" s="17">
        <v>76</v>
      </c>
      <c r="L29" s="18">
        <v>1.5466015466015465E-2</v>
      </c>
      <c r="M29" s="17">
        <v>8</v>
      </c>
      <c r="N29" s="30">
        <v>1.0362694300518135E-2</v>
      </c>
      <c r="O29" s="17">
        <v>264</v>
      </c>
      <c r="P29" s="18">
        <v>1.5109025353402392E-2</v>
      </c>
    </row>
    <row r="30" spans="2:16" ht="22.2" customHeight="1" x14ac:dyDescent="0.3">
      <c r="B30" s="44" t="s">
        <v>110</v>
      </c>
      <c r="C30" s="17">
        <v>1</v>
      </c>
      <c r="D30" s="18">
        <v>9.8039215686274508E-3</v>
      </c>
      <c r="E30" s="17">
        <v>9</v>
      </c>
      <c r="F30" s="18">
        <v>3.0384875084402429E-3</v>
      </c>
      <c r="G30" s="17">
        <v>21</v>
      </c>
      <c r="H30" s="18">
        <v>5.0896752302472129E-3</v>
      </c>
      <c r="I30" s="17">
        <v>26</v>
      </c>
      <c r="J30" s="18">
        <v>5.6558625190341527E-3</v>
      </c>
      <c r="K30" s="17">
        <v>29</v>
      </c>
      <c r="L30" s="18">
        <v>5.9015059015059016E-3</v>
      </c>
      <c r="M30" s="17">
        <v>7</v>
      </c>
      <c r="N30" s="30">
        <v>9.0673575129533671E-3</v>
      </c>
      <c r="O30" s="17">
        <v>93</v>
      </c>
      <c r="P30" s="18">
        <v>5.3224975676758428E-3</v>
      </c>
    </row>
    <row r="31" spans="2:16" ht="22.2" customHeight="1" x14ac:dyDescent="0.3">
      <c r="B31" s="44" t="s">
        <v>111</v>
      </c>
      <c r="C31" s="17">
        <v>3</v>
      </c>
      <c r="D31" s="18">
        <v>2.9411764705882353E-2</v>
      </c>
      <c r="E31" s="17">
        <v>116</v>
      </c>
      <c r="F31" s="18">
        <v>3.916272788656313E-2</v>
      </c>
      <c r="G31" s="17">
        <v>144</v>
      </c>
      <c r="H31" s="18">
        <v>3.49006301502666E-2</v>
      </c>
      <c r="I31" s="17">
        <v>189</v>
      </c>
      <c r="J31" s="18">
        <v>4.1113769849902108E-2</v>
      </c>
      <c r="K31" s="17">
        <v>183</v>
      </c>
      <c r="L31" s="18">
        <v>3.724053724053724E-2</v>
      </c>
      <c r="M31" s="17">
        <v>29</v>
      </c>
      <c r="N31" s="30">
        <v>3.756476683937824E-2</v>
      </c>
      <c r="O31" s="17">
        <v>664</v>
      </c>
      <c r="P31" s="18">
        <v>3.8001488010072686E-2</v>
      </c>
    </row>
    <row r="32" spans="2:16" ht="22.2" customHeight="1" x14ac:dyDescent="0.3">
      <c r="B32" s="44" t="s">
        <v>112</v>
      </c>
      <c r="C32" s="17">
        <v>4</v>
      </c>
      <c r="D32" s="18">
        <v>3.9215686274509803E-2</v>
      </c>
      <c r="E32" s="17">
        <v>93</v>
      </c>
      <c r="F32" s="18">
        <v>3.1397704253882511E-2</v>
      </c>
      <c r="G32" s="17">
        <v>92</v>
      </c>
      <c r="H32" s="18">
        <v>2.2297624818225885E-2</v>
      </c>
      <c r="I32" s="17">
        <v>105</v>
      </c>
      <c r="J32" s="18">
        <v>2.2840983249945615E-2</v>
      </c>
      <c r="K32" s="17">
        <v>86</v>
      </c>
      <c r="L32" s="18">
        <v>1.7501017501017502E-2</v>
      </c>
      <c r="M32" s="17">
        <v>8</v>
      </c>
      <c r="N32" s="30">
        <v>1.0362694300518135E-2</v>
      </c>
      <c r="O32" s="17">
        <v>388</v>
      </c>
      <c r="P32" s="18">
        <v>2.2205688776970184E-2</v>
      </c>
    </row>
    <row r="33" spans="2:16" ht="22.2" customHeight="1" x14ac:dyDescent="0.3">
      <c r="B33" s="44" t="s">
        <v>164</v>
      </c>
      <c r="C33" s="17">
        <v>0</v>
      </c>
      <c r="D33" s="18">
        <v>0</v>
      </c>
      <c r="E33" s="17">
        <v>11</v>
      </c>
      <c r="F33" s="18">
        <v>3.7137069547602971E-3</v>
      </c>
      <c r="G33" s="17">
        <v>12</v>
      </c>
      <c r="H33" s="18">
        <v>2.90838584585555E-3</v>
      </c>
      <c r="I33" s="17">
        <v>15</v>
      </c>
      <c r="J33" s="18">
        <v>3.262997607135088E-3</v>
      </c>
      <c r="K33" s="17">
        <v>18</v>
      </c>
      <c r="L33" s="18">
        <v>3.663003663003663E-3</v>
      </c>
      <c r="M33" s="17">
        <v>3</v>
      </c>
      <c r="N33" s="30">
        <v>3.8860103626943004E-3</v>
      </c>
      <c r="O33" s="17">
        <v>59</v>
      </c>
      <c r="P33" s="18">
        <v>3.376638241858868E-3</v>
      </c>
    </row>
    <row r="34" spans="2:16" ht="22.2" customHeight="1" x14ac:dyDescent="0.3">
      <c r="B34" s="44" t="s">
        <v>114</v>
      </c>
      <c r="C34" s="17">
        <v>1</v>
      </c>
      <c r="D34" s="18">
        <v>9.8039215686274508E-3</v>
      </c>
      <c r="E34" s="17">
        <v>12</v>
      </c>
      <c r="F34" s="18">
        <v>4.0513166779203242E-3</v>
      </c>
      <c r="G34" s="17">
        <v>19</v>
      </c>
      <c r="H34" s="18">
        <v>4.6049442559379546E-3</v>
      </c>
      <c r="I34" s="17">
        <v>18</v>
      </c>
      <c r="J34" s="18">
        <v>3.9155971285621061E-3</v>
      </c>
      <c r="K34" s="17">
        <v>18</v>
      </c>
      <c r="L34" s="18">
        <v>3.663003663003663E-3</v>
      </c>
      <c r="M34" s="17">
        <v>2</v>
      </c>
      <c r="N34" s="30">
        <v>2.5906735751295338E-3</v>
      </c>
      <c r="O34" s="17">
        <v>70</v>
      </c>
      <c r="P34" s="18">
        <v>4.0061809649173013E-3</v>
      </c>
    </row>
    <row r="35" spans="2:16" ht="22.2" customHeight="1" x14ac:dyDescent="0.3">
      <c r="B35" s="44" t="s">
        <v>115</v>
      </c>
      <c r="C35" s="17">
        <v>4</v>
      </c>
      <c r="D35" s="18">
        <v>3.9215686274509803E-2</v>
      </c>
      <c r="E35" s="17">
        <v>19</v>
      </c>
      <c r="F35" s="18">
        <v>6.4145847400405133E-3</v>
      </c>
      <c r="G35" s="17">
        <v>23</v>
      </c>
      <c r="H35" s="18">
        <v>5.5744062045564712E-3</v>
      </c>
      <c r="I35" s="17">
        <v>35</v>
      </c>
      <c r="J35" s="18">
        <v>7.6136610833152053E-3</v>
      </c>
      <c r="K35" s="17">
        <v>38</v>
      </c>
      <c r="L35" s="18">
        <v>7.7330077330077327E-3</v>
      </c>
      <c r="M35" s="17">
        <v>3</v>
      </c>
      <c r="N35" s="30">
        <v>3.8860103626943004E-3</v>
      </c>
      <c r="O35" s="17">
        <v>122</v>
      </c>
      <c r="P35" s="18">
        <v>6.9822011102844391E-3</v>
      </c>
    </row>
    <row r="36" spans="2:16" ht="22.2" customHeight="1" x14ac:dyDescent="0.3">
      <c r="B36" s="44" t="s">
        <v>163</v>
      </c>
      <c r="C36" s="17">
        <v>4</v>
      </c>
      <c r="D36" s="18">
        <v>3.9215686274509803E-2</v>
      </c>
      <c r="E36" s="17">
        <v>37</v>
      </c>
      <c r="F36" s="18">
        <v>1.2491559756920999E-2</v>
      </c>
      <c r="G36" s="17">
        <v>55</v>
      </c>
      <c r="H36" s="18">
        <v>1.3330101793504604E-2</v>
      </c>
      <c r="I36" s="17">
        <v>58</v>
      </c>
      <c r="J36" s="18">
        <v>1.261692408092234E-2</v>
      </c>
      <c r="K36" s="17">
        <v>54</v>
      </c>
      <c r="L36" s="18">
        <v>1.098901098901099E-2</v>
      </c>
      <c r="M36" s="17">
        <v>12</v>
      </c>
      <c r="N36" s="30">
        <v>1.5544041450777202E-2</v>
      </c>
      <c r="O36" s="17">
        <v>220</v>
      </c>
      <c r="P36" s="18">
        <v>1.2590854461168661E-2</v>
      </c>
    </row>
    <row r="37" spans="2:16" ht="22.2" customHeight="1" x14ac:dyDescent="0.3">
      <c r="B37" s="44" t="s">
        <v>116</v>
      </c>
      <c r="C37" s="17">
        <v>1</v>
      </c>
      <c r="D37" s="18">
        <v>9.8039215686274508E-3</v>
      </c>
      <c r="E37" s="17">
        <v>17</v>
      </c>
      <c r="F37" s="18">
        <v>5.7393652937204592E-3</v>
      </c>
      <c r="G37" s="17">
        <v>32</v>
      </c>
      <c r="H37" s="18">
        <v>7.7556955889481341E-3</v>
      </c>
      <c r="I37" s="17">
        <v>40</v>
      </c>
      <c r="J37" s="18">
        <v>8.7013269523602346E-3</v>
      </c>
      <c r="K37" s="17">
        <v>49</v>
      </c>
      <c r="L37" s="18">
        <v>9.9715099715099714E-3</v>
      </c>
      <c r="M37" s="17">
        <v>16</v>
      </c>
      <c r="N37" s="30">
        <v>2.072538860103627E-2</v>
      </c>
      <c r="O37" s="17">
        <v>155</v>
      </c>
      <c r="P37" s="18">
        <v>8.8708292794597386E-3</v>
      </c>
    </row>
    <row r="38" spans="2:16" ht="22.2" customHeight="1" x14ac:dyDescent="0.3">
      <c r="B38" s="44" t="s">
        <v>117</v>
      </c>
      <c r="C38" s="17">
        <v>4</v>
      </c>
      <c r="D38" s="18">
        <v>3.9215686274509803E-2</v>
      </c>
      <c r="E38" s="17">
        <v>233</v>
      </c>
      <c r="F38" s="18">
        <v>7.8663065496286294E-2</v>
      </c>
      <c r="G38" s="17">
        <v>301</v>
      </c>
      <c r="H38" s="18">
        <v>7.2952011633543382E-2</v>
      </c>
      <c r="I38" s="17">
        <v>322</v>
      </c>
      <c r="J38" s="18">
        <v>7.0045681966499893E-2</v>
      </c>
      <c r="K38" s="17">
        <v>277</v>
      </c>
      <c r="L38" s="18">
        <v>5.6369556369556373E-2</v>
      </c>
      <c r="M38" s="17">
        <v>81</v>
      </c>
      <c r="N38" s="30">
        <v>0.10492227979274611</v>
      </c>
      <c r="O38" s="17">
        <v>1218</v>
      </c>
      <c r="P38" s="18">
        <v>6.9707548789561036E-2</v>
      </c>
    </row>
    <row r="39" spans="2:16" ht="22.2" customHeight="1" x14ac:dyDescent="0.3">
      <c r="B39" s="44" t="s">
        <v>118</v>
      </c>
      <c r="C39" s="17">
        <v>0</v>
      </c>
      <c r="D39" s="18">
        <v>0</v>
      </c>
      <c r="E39" s="17">
        <v>6</v>
      </c>
      <c r="F39" s="18">
        <v>2.0256583389601621E-3</v>
      </c>
      <c r="G39" s="17">
        <v>15</v>
      </c>
      <c r="H39" s="18">
        <v>3.6354823073194379E-3</v>
      </c>
      <c r="I39" s="17">
        <v>17</v>
      </c>
      <c r="J39" s="18">
        <v>3.6980639547531001E-3</v>
      </c>
      <c r="K39" s="17">
        <v>22</v>
      </c>
      <c r="L39" s="18">
        <v>4.4770044770044773E-3</v>
      </c>
      <c r="M39" s="17">
        <v>2</v>
      </c>
      <c r="N39" s="30">
        <v>2.5906735751295338E-3</v>
      </c>
      <c r="O39" s="17">
        <v>62</v>
      </c>
      <c r="P39" s="18">
        <v>3.5483317117838953E-3</v>
      </c>
    </row>
    <row r="40" spans="2:16" ht="22.2" customHeight="1" x14ac:dyDescent="0.3">
      <c r="B40" s="44" t="s">
        <v>119</v>
      </c>
      <c r="C40" s="17">
        <v>5</v>
      </c>
      <c r="D40" s="18">
        <v>4.9019607843137254E-2</v>
      </c>
      <c r="E40" s="17">
        <v>61</v>
      </c>
      <c r="F40" s="18">
        <v>2.0594193112761647E-2</v>
      </c>
      <c r="G40" s="17">
        <v>75</v>
      </c>
      <c r="H40" s="18">
        <v>1.8177411536597188E-2</v>
      </c>
      <c r="I40" s="17">
        <v>82</v>
      </c>
      <c r="J40" s="18">
        <v>1.7837720252338481E-2</v>
      </c>
      <c r="K40" s="17">
        <v>67</v>
      </c>
      <c r="L40" s="18">
        <v>1.3634513634513635E-2</v>
      </c>
      <c r="M40" s="17">
        <v>18</v>
      </c>
      <c r="N40" s="30">
        <v>2.3316062176165803E-2</v>
      </c>
      <c r="O40" s="17">
        <v>308</v>
      </c>
      <c r="P40" s="18">
        <v>1.7627196245636124E-2</v>
      </c>
    </row>
    <row r="41" spans="2:16" ht="22.2" customHeight="1" x14ac:dyDescent="0.3">
      <c r="B41" s="44" t="s">
        <v>120</v>
      </c>
      <c r="C41" s="17">
        <v>0</v>
      </c>
      <c r="D41" s="18">
        <v>0</v>
      </c>
      <c r="E41" s="17">
        <v>10</v>
      </c>
      <c r="F41" s="18">
        <v>3.37609723160027E-3</v>
      </c>
      <c r="G41" s="17">
        <v>18</v>
      </c>
      <c r="H41" s="18">
        <v>4.362578768783325E-3</v>
      </c>
      <c r="I41" s="17">
        <v>10</v>
      </c>
      <c r="J41" s="18">
        <v>2.1753317380900587E-3</v>
      </c>
      <c r="K41" s="17">
        <v>27</v>
      </c>
      <c r="L41" s="18">
        <v>5.4945054945054949E-3</v>
      </c>
      <c r="M41" s="17">
        <v>4</v>
      </c>
      <c r="N41" s="30">
        <v>5.1813471502590676E-3</v>
      </c>
      <c r="O41" s="17">
        <v>69</v>
      </c>
      <c r="P41" s="18">
        <v>3.9489498082756255E-3</v>
      </c>
    </row>
    <row r="42" spans="2:16" ht="22.2" customHeight="1" x14ac:dyDescent="0.3">
      <c r="B42" s="44" t="s">
        <v>121</v>
      </c>
      <c r="C42" s="17">
        <v>1</v>
      </c>
      <c r="D42" s="18">
        <v>9.8039215686274508E-3</v>
      </c>
      <c r="E42" s="17">
        <v>27</v>
      </c>
      <c r="F42" s="18">
        <v>9.1154625253207291E-3</v>
      </c>
      <c r="G42" s="17">
        <v>25</v>
      </c>
      <c r="H42" s="18">
        <v>6.0591371788657295E-3</v>
      </c>
      <c r="I42" s="17">
        <v>30</v>
      </c>
      <c r="J42" s="18">
        <v>6.525995214270176E-3</v>
      </c>
      <c r="K42" s="17">
        <v>16</v>
      </c>
      <c r="L42" s="18">
        <v>3.2560032560032559E-3</v>
      </c>
      <c r="M42" s="17">
        <v>4</v>
      </c>
      <c r="N42" s="30">
        <v>5.1813471502590676E-3</v>
      </c>
      <c r="O42" s="17">
        <v>103</v>
      </c>
      <c r="P42" s="18">
        <v>5.8948091340925999E-3</v>
      </c>
    </row>
    <row r="43" spans="2:16" ht="22.2" customHeight="1" x14ac:dyDescent="0.3">
      <c r="B43" s="44" t="s">
        <v>122</v>
      </c>
      <c r="C43" s="17">
        <v>0</v>
      </c>
      <c r="D43" s="18">
        <v>0</v>
      </c>
      <c r="E43" s="17">
        <v>13</v>
      </c>
      <c r="F43" s="18">
        <v>4.3889264010803508E-3</v>
      </c>
      <c r="G43" s="17">
        <v>19</v>
      </c>
      <c r="H43" s="18">
        <v>4.6049442559379546E-3</v>
      </c>
      <c r="I43" s="17">
        <v>13</v>
      </c>
      <c r="J43" s="18">
        <v>2.8279312595170763E-3</v>
      </c>
      <c r="K43" s="17">
        <v>11</v>
      </c>
      <c r="L43" s="18">
        <v>2.2385022385022386E-3</v>
      </c>
      <c r="M43" s="17">
        <v>2</v>
      </c>
      <c r="N43" s="30">
        <v>2.5906735751295338E-3</v>
      </c>
      <c r="O43" s="17">
        <v>58</v>
      </c>
      <c r="P43" s="18">
        <v>3.3194070852171922E-3</v>
      </c>
    </row>
    <row r="44" spans="2:16" ht="22.2" customHeight="1" x14ac:dyDescent="0.3">
      <c r="B44" s="44" t="s">
        <v>123</v>
      </c>
      <c r="C44" s="17">
        <v>1</v>
      </c>
      <c r="D44" s="18">
        <v>9.8039215686274508E-3</v>
      </c>
      <c r="E44" s="17">
        <v>13</v>
      </c>
      <c r="F44" s="18">
        <v>4.3889264010803508E-3</v>
      </c>
      <c r="G44" s="17">
        <v>16</v>
      </c>
      <c r="H44" s="18">
        <v>3.8778477944740671E-3</v>
      </c>
      <c r="I44" s="17">
        <v>21</v>
      </c>
      <c r="J44" s="18">
        <v>4.5681966499891234E-3</v>
      </c>
      <c r="K44" s="17">
        <v>18</v>
      </c>
      <c r="L44" s="18">
        <v>3.663003663003663E-3</v>
      </c>
      <c r="M44" s="17">
        <v>3</v>
      </c>
      <c r="N44" s="30">
        <v>3.8860103626943004E-3</v>
      </c>
      <c r="O44" s="17">
        <v>72</v>
      </c>
      <c r="P44" s="18">
        <v>4.1206432782006528E-3</v>
      </c>
    </row>
    <row r="45" spans="2:16" ht="22.2" customHeight="1" x14ac:dyDescent="0.3">
      <c r="B45" s="44" t="s">
        <v>124</v>
      </c>
      <c r="C45" s="17">
        <v>1</v>
      </c>
      <c r="D45" s="18">
        <v>9.8039215686274508E-3</v>
      </c>
      <c r="E45" s="17">
        <v>16</v>
      </c>
      <c r="F45" s="18">
        <v>5.4017555705604325E-3</v>
      </c>
      <c r="G45" s="17">
        <v>16</v>
      </c>
      <c r="H45" s="18">
        <v>3.8778477944740671E-3</v>
      </c>
      <c r="I45" s="17">
        <v>29</v>
      </c>
      <c r="J45" s="18">
        <v>6.3084620404611699E-3</v>
      </c>
      <c r="K45" s="17">
        <v>29</v>
      </c>
      <c r="L45" s="18">
        <v>5.9015059015059016E-3</v>
      </c>
      <c r="M45" s="17">
        <v>6</v>
      </c>
      <c r="N45" s="30">
        <v>7.7720207253886009E-3</v>
      </c>
      <c r="O45" s="17">
        <v>97</v>
      </c>
      <c r="P45" s="18">
        <v>5.551422194242546E-3</v>
      </c>
    </row>
    <row r="46" spans="2:16" ht="22.2" customHeight="1" x14ac:dyDescent="0.3">
      <c r="B46" s="44" t="s">
        <v>125</v>
      </c>
      <c r="C46" s="17">
        <v>0</v>
      </c>
      <c r="D46" s="18">
        <v>0</v>
      </c>
      <c r="E46" s="17">
        <v>5</v>
      </c>
      <c r="F46" s="18">
        <v>1.688048615800135E-3</v>
      </c>
      <c r="G46" s="17">
        <v>8</v>
      </c>
      <c r="H46" s="18">
        <v>1.9389238972370335E-3</v>
      </c>
      <c r="I46" s="17">
        <v>4</v>
      </c>
      <c r="J46" s="18">
        <v>8.7013269523602351E-4</v>
      </c>
      <c r="K46" s="17">
        <v>16</v>
      </c>
      <c r="L46" s="18">
        <v>3.2560032560032559E-3</v>
      </c>
      <c r="M46" s="17">
        <v>1</v>
      </c>
      <c r="N46" s="30">
        <v>1.2953367875647669E-3</v>
      </c>
      <c r="O46" s="17">
        <v>34</v>
      </c>
      <c r="P46" s="18">
        <v>1.9458593258169748E-3</v>
      </c>
    </row>
    <row r="47" spans="2:16" ht="22.2" customHeight="1" x14ac:dyDescent="0.3">
      <c r="B47" s="44" t="s">
        <v>126</v>
      </c>
      <c r="C47" s="17">
        <v>0</v>
      </c>
      <c r="D47" s="18">
        <v>0</v>
      </c>
      <c r="E47" s="17">
        <v>11</v>
      </c>
      <c r="F47" s="18">
        <v>3.7137069547602971E-3</v>
      </c>
      <c r="G47" s="17">
        <v>16</v>
      </c>
      <c r="H47" s="18">
        <v>3.8778477944740671E-3</v>
      </c>
      <c r="I47" s="17">
        <v>17</v>
      </c>
      <c r="J47" s="18">
        <v>3.6980639547531001E-3</v>
      </c>
      <c r="K47" s="17">
        <v>28</v>
      </c>
      <c r="L47" s="18">
        <v>5.6980056980056983E-3</v>
      </c>
      <c r="M47" s="17">
        <v>5</v>
      </c>
      <c r="N47" s="30">
        <v>6.4766839378238338E-3</v>
      </c>
      <c r="O47" s="17">
        <v>77</v>
      </c>
      <c r="P47" s="18">
        <v>4.4067990614090309E-3</v>
      </c>
    </row>
    <row r="48" spans="2:16" ht="22.2" customHeight="1" x14ac:dyDescent="0.3">
      <c r="B48" s="44" t="s">
        <v>127</v>
      </c>
      <c r="C48" s="17">
        <v>2</v>
      </c>
      <c r="D48" s="18">
        <v>1.9607843137254902E-2</v>
      </c>
      <c r="E48" s="17">
        <v>54</v>
      </c>
      <c r="F48" s="18">
        <v>1.8230925050641458E-2</v>
      </c>
      <c r="G48" s="17">
        <v>98</v>
      </c>
      <c r="H48" s="18">
        <v>2.3751817741153661E-2</v>
      </c>
      <c r="I48" s="17">
        <v>105</v>
      </c>
      <c r="J48" s="18">
        <v>2.2840983249945615E-2</v>
      </c>
      <c r="K48" s="17">
        <v>108</v>
      </c>
      <c r="L48" s="18">
        <v>2.197802197802198E-2</v>
      </c>
      <c r="M48" s="17">
        <v>18</v>
      </c>
      <c r="N48" s="30">
        <v>2.3316062176165803E-2</v>
      </c>
      <c r="O48" s="17">
        <v>385</v>
      </c>
      <c r="P48" s="18">
        <v>2.2033995307045154E-2</v>
      </c>
    </row>
    <row r="49" spans="2:16" ht="22.2" customHeight="1" x14ac:dyDescent="0.3">
      <c r="B49" s="44" t="s">
        <v>128</v>
      </c>
      <c r="C49" s="17">
        <v>0</v>
      </c>
      <c r="D49" s="18">
        <v>0</v>
      </c>
      <c r="E49" s="17">
        <v>2</v>
      </c>
      <c r="F49" s="18">
        <v>6.7521944632005406E-4</v>
      </c>
      <c r="G49" s="17">
        <v>8</v>
      </c>
      <c r="H49" s="18">
        <v>1.9389238972370335E-3</v>
      </c>
      <c r="I49" s="17">
        <v>10</v>
      </c>
      <c r="J49" s="18">
        <v>2.1753317380900587E-3</v>
      </c>
      <c r="K49" s="17">
        <v>14</v>
      </c>
      <c r="L49" s="18">
        <v>2.8490028490028491E-3</v>
      </c>
      <c r="M49" s="17">
        <v>1</v>
      </c>
      <c r="N49" s="30">
        <v>1.2953367875647669E-3</v>
      </c>
      <c r="O49" s="17">
        <v>35</v>
      </c>
      <c r="P49" s="18">
        <v>2.0030904824586506E-3</v>
      </c>
    </row>
    <row r="50" spans="2:16" ht="22.2" customHeight="1" x14ac:dyDescent="0.3">
      <c r="B50" s="44" t="s">
        <v>129</v>
      </c>
      <c r="C50" s="17">
        <v>0</v>
      </c>
      <c r="D50" s="18">
        <v>0</v>
      </c>
      <c r="E50" s="17">
        <v>6</v>
      </c>
      <c r="F50" s="18">
        <v>2.0256583389601621E-3</v>
      </c>
      <c r="G50" s="17">
        <v>5</v>
      </c>
      <c r="H50" s="18">
        <v>1.2118274357731458E-3</v>
      </c>
      <c r="I50" s="17">
        <v>8</v>
      </c>
      <c r="J50" s="18">
        <v>1.740265390472047E-3</v>
      </c>
      <c r="K50" s="17">
        <v>8</v>
      </c>
      <c r="L50" s="18">
        <v>1.6280016280016279E-3</v>
      </c>
      <c r="M50" s="17">
        <v>1</v>
      </c>
      <c r="N50" s="30">
        <v>1.2953367875647669E-3</v>
      </c>
      <c r="O50" s="17">
        <v>28</v>
      </c>
      <c r="P50" s="18">
        <v>1.6024723859669203E-3</v>
      </c>
    </row>
    <row r="51" spans="2:16" ht="22.2" customHeight="1" thickBot="1" x14ac:dyDescent="0.35">
      <c r="B51" s="44" t="s">
        <v>66</v>
      </c>
      <c r="C51" s="17">
        <v>3</v>
      </c>
      <c r="D51" s="18">
        <v>2.9411764705882353E-2</v>
      </c>
      <c r="E51" s="17">
        <v>931</v>
      </c>
      <c r="F51" s="18">
        <v>0.31431465226198513</v>
      </c>
      <c r="G51" s="17">
        <v>1603</v>
      </c>
      <c r="H51" s="18">
        <v>0.3885118759088706</v>
      </c>
      <c r="I51" s="17">
        <v>1849</v>
      </c>
      <c r="J51" s="18">
        <v>0.40221883837285188</v>
      </c>
      <c r="K51" s="17">
        <v>2105</v>
      </c>
      <c r="L51" s="18">
        <v>0.42836792836792836</v>
      </c>
      <c r="M51" s="17">
        <v>240</v>
      </c>
      <c r="N51" s="30">
        <v>0.31088082901554404</v>
      </c>
      <c r="O51" s="17">
        <v>6731</v>
      </c>
      <c r="P51" s="18">
        <v>0.38522291535511932</v>
      </c>
    </row>
    <row r="52" spans="2:16" ht="22.2" customHeight="1" thickTop="1" thickBot="1" x14ac:dyDescent="0.35">
      <c r="B52" s="19" t="s">
        <v>58</v>
      </c>
      <c r="C52" s="20">
        <v>102</v>
      </c>
      <c r="D52" s="21">
        <v>0.99999999999999989</v>
      </c>
      <c r="E52" s="20">
        <v>2962</v>
      </c>
      <c r="F52" s="21">
        <v>1</v>
      </c>
      <c r="G52" s="20">
        <v>4126</v>
      </c>
      <c r="H52" s="21">
        <v>1</v>
      </c>
      <c r="I52" s="20">
        <v>4597</v>
      </c>
      <c r="J52" s="21">
        <v>1</v>
      </c>
      <c r="K52" s="20">
        <v>4914</v>
      </c>
      <c r="L52" s="21">
        <v>0.99999999999999989</v>
      </c>
      <c r="M52" s="20">
        <v>772</v>
      </c>
      <c r="N52" s="34">
        <v>1.0000000000000002</v>
      </c>
      <c r="O52" s="20">
        <v>17473</v>
      </c>
      <c r="P52" s="21">
        <v>0.99999999999999989</v>
      </c>
    </row>
    <row r="53" spans="2:16" s="13" customFormat="1" ht="15" thickTop="1" x14ac:dyDescent="0.3">
      <c r="B53" s="59" t="s">
        <v>165</v>
      </c>
      <c r="C53" s="59">
        <f>IFERROR(VLOOKUP($B53,[1]Sheet1!$A$474:$AE$521,2,FALSE),0)</f>
        <v>3</v>
      </c>
      <c r="D53" s="59">
        <f t="shared" ref="D53" si="0">C53/$C$52</f>
        <v>2.9411764705882353E-2</v>
      </c>
      <c r="E53" s="59">
        <f>IFERROR(VLOOKUP($B53,[1]Sheet1!$A$474:$AE$521,4,FALSE),0)</f>
        <v>923</v>
      </c>
      <c r="F53" s="59">
        <f t="shared" ref="F53" si="1">E53/$E$52</f>
        <v>0.31161377447670491</v>
      </c>
      <c r="G53" s="59">
        <f>IFERROR(VLOOKUP($B53,[1]Sheet1!$A$474:$AE$521,6,FALSE),0)</f>
        <v>1587</v>
      </c>
      <c r="H53" s="59">
        <f t="shared" ref="H53" si="2">G53/$G$52</f>
        <v>0.38463402811439651</v>
      </c>
      <c r="I53" s="59">
        <f>IFERROR(VLOOKUP($B53,[1]Sheet1!$A$474:$AE$521,8,FALSE),0)</f>
        <v>1842</v>
      </c>
      <c r="J53" s="59">
        <f t="shared" ref="J53" si="3">I53/$I$52</f>
        <v>0.40069610615618884</v>
      </c>
      <c r="K53" s="59">
        <f>IFERROR(VLOOKUP($B53,[1]Sheet1!$A$474:$AE$521,10,FALSE),0)</f>
        <v>2101</v>
      </c>
      <c r="L53" s="59">
        <f t="shared" ref="L53" si="4">K53/$K$52</f>
        <v>0.42755392755392757</v>
      </c>
      <c r="M53" s="59">
        <f>IFERROR(VLOOKUP($B53,[1]Sheet1!$A$474:$AE$521,12,FALSE),0)</f>
        <v>240</v>
      </c>
      <c r="N53" s="59">
        <f t="shared" ref="N53" si="5">M53/$M$52</f>
        <v>0.31088082901554404</v>
      </c>
      <c r="O53" s="60">
        <f t="shared" ref="O53" si="6">SUM(C53,E53,G53,I53,K53,M53)</f>
        <v>6696</v>
      </c>
      <c r="P53" s="59">
        <f t="shared" ref="P53" si="7">O53/$O$52</f>
        <v>0.38321982487266065</v>
      </c>
    </row>
    <row r="54" spans="2:16" s="13" customFormat="1" x14ac:dyDescent="0.3">
      <c r="O54" s="23"/>
      <c r="P54" s="47"/>
    </row>
    <row r="55" spans="2:16" s="13" customFormat="1" x14ac:dyDescent="0.3"/>
    <row r="56" spans="2:16" s="13" customFormat="1" x14ac:dyDescent="0.3"/>
    <row r="57" spans="2:16" s="13" customFormat="1" x14ac:dyDescent="0.3"/>
    <row r="58" spans="2:16" s="13" customFormat="1" x14ac:dyDescent="0.3"/>
    <row r="59" spans="2:16" s="13" customFormat="1" x14ac:dyDescent="0.3"/>
    <row r="60" spans="2:16" s="13" customFormat="1" x14ac:dyDescent="0.3"/>
    <row r="61" spans="2:16" s="13" customFormat="1" x14ac:dyDescent="0.3"/>
    <row r="62" spans="2:16" s="13" customFormat="1" x14ac:dyDescent="0.3"/>
    <row r="63" spans="2:16" s="13" customFormat="1" x14ac:dyDescent="0.3"/>
    <row r="64" spans="2:16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="13" customFormat="1" x14ac:dyDescent="0.3"/>
    <row r="114" s="13" customFormat="1" x14ac:dyDescent="0.3"/>
    <row r="115" s="13" customFormat="1" x14ac:dyDescent="0.3"/>
    <row r="116" s="13" customFormat="1" x14ac:dyDescent="0.3"/>
    <row r="117" s="13" customFormat="1" x14ac:dyDescent="0.3"/>
    <row r="118" s="13" customFormat="1" x14ac:dyDescent="0.3"/>
    <row r="119" s="13" customFormat="1" x14ac:dyDescent="0.3"/>
    <row r="120" s="13" customFormat="1" x14ac:dyDescent="0.3"/>
    <row r="121" s="13" customFormat="1" x14ac:dyDescent="0.3"/>
    <row r="122" s="13" customFormat="1" x14ac:dyDescent="0.3"/>
    <row r="123" s="13" customFormat="1" x14ac:dyDescent="0.3"/>
    <row r="124" s="13" customFormat="1" x14ac:dyDescent="0.3"/>
    <row r="125" s="13" customFormat="1" x14ac:dyDescent="0.3"/>
    <row r="126" s="13" customFormat="1" x14ac:dyDescent="0.3"/>
    <row r="127" s="13" customFormat="1" x14ac:dyDescent="0.3"/>
    <row r="128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  <row r="235" s="13" customFormat="1" x14ac:dyDescent="0.3"/>
    <row r="236" s="13" customFormat="1" x14ac:dyDescent="0.3"/>
    <row r="237" s="13" customFormat="1" x14ac:dyDescent="0.3"/>
    <row r="238" s="13" customFormat="1" x14ac:dyDescent="0.3"/>
    <row r="239" s="13" customFormat="1" x14ac:dyDescent="0.3"/>
    <row r="240" s="13" customFormat="1" x14ac:dyDescent="0.3"/>
    <row r="241" s="13" customFormat="1" x14ac:dyDescent="0.3"/>
    <row r="242" s="13" customFormat="1" x14ac:dyDescent="0.3"/>
    <row r="243" s="13" customFormat="1" x14ac:dyDescent="0.3"/>
    <row r="244" s="13" customFormat="1" x14ac:dyDescent="0.3"/>
    <row r="245" s="13" customFormat="1" x14ac:dyDescent="0.3"/>
    <row r="246" s="13" customFormat="1" x14ac:dyDescent="0.3"/>
    <row r="247" s="13" customFormat="1" x14ac:dyDescent="0.3"/>
    <row r="248" s="13" customFormat="1" x14ac:dyDescent="0.3"/>
    <row r="249" s="13" customFormat="1" x14ac:dyDescent="0.3"/>
    <row r="250" s="13" customFormat="1" x14ac:dyDescent="0.3"/>
    <row r="251" s="13" customFormat="1" x14ac:dyDescent="0.3"/>
    <row r="252" s="13" customFormat="1" x14ac:dyDescent="0.3"/>
    <row r="253" s="13" customFormat="1" x14ac:dyDescent="0.3"/>
    <row r="254" s="13" customFormat="1" x14ac:dyDescent="0.3"/>
    <row r="255" s="13" customFormat="1" x14ac:dyDescent="0.3"/>
    <row r="256" s="13" customFormat="1" x14ac:dyDescent="0.3"/>
    <row r="257" s="13" customFormat="1" x14ac:dyDescent="0.3"/>
    <row r="258" s="13" customFormat="1" x14ac:dyDescent="0.3"/>
    <row r="259" s="13" customFormat="1" x14ac:dyDescent="0.3"/>
    <row r="260" s="13" customFormat="1" x14ac:dyDescent="0.3"/>
    <row r="261" s="13" customFormat="1" x14ac:dyDescent="0.3"/>
    <row r="262" s="13" customFormat="1" x14ac:dyDescent="0.3"/>
    <row r="263" s="13" customFormat="1" x14ac:dyDescent="0.3"/>
    <row r="264" s="13" customFormat="1" x14ac:dyDescent="0.3"/>
    <row r="265" s="13" customFormat="1" x14ac:dyDescent="0.3"/>
    <row r="266" s="13" customFormat="1" x14ac:dyDescent="0.3"/>
    <row r="267" s="13" customFormat="1" x14ac:dyDescent="0.3"/>
    <row r="268" s="13" customFormat="1" x14ac:dyDescent="0.3"/>
    <row r="269" s="13" customFormat="1" x14ac:dyDescent="0.3"/>
    <row r="270" s="13" customFormat="1" x14ac:dyDescent="0.3"/>
    <row r="271" s="13" customFormat="1" x14ac:dyDescent="0.3"/>
    <row r="272" s="13" customFormat="1" x14ac:dyDescent="0.3"/>
    <row r="273" s="13" customFormat="1" x14ac:dyDescent="0.3"/>
    <row r="274" s="13" customFormat="1" x14ac:dyDescent="0.3"/>
    <row r="275" s="13" customFormat="1" x14ac:dyDescent="0.3"/>
    <row r="276" s="13" customFormat="1" x14ac:dyDescent="0.3"/>
    <row r="277" s="13" customFormat="1" x14ac:dyDescent="0.3"/>
    <row r="278" s="13" customFormat="1" x14ac:dyDescent="0.3"/>
    <row r="279" s="13" customFormat="1" x14ac:dyDescent="0.3"/>
    <row r="280" s="13" customFormat="1" x14ac:dyDescent="0.3"/>
    <row r="281" s="13" customFormat="1" x14ac:dyDescent="0.3"/>
    <row r="282" s="13" customFormat="1" x14ac:dyDescent="0.3"/>
    <row r="283" s="13" customFormat="1" x14ac:dyDescent="0.3"/>
    <row r="284" s="13" customFormat="1" x14ac:dyDescent="0.3"/>
    <row r="285" s="13" customFormat="1" x14ac:dyDescent="0.3"/>
    <row r="286" s="13" customFormat="1" x14ac:dyDescent="0.3"/>
    <row r="287" s="13" customFormat="1" x14ac:dyDescent="0.3"/>
    <row r="288" s="13" customFormat="1" x14ac:dyDescent="0.3"/>
    <row r="289" s="13" customFormat="1" x14ac:dyDescent="0.3"/>
    <row r="290" s="13" customFormat="1" x14ac:dyDescent="0.3"/>
    <row r="291" s="13" customFormat="1" x14ac:dyDescent="0.3"/>
    <row r="292" s="13" customFormat="1" x14ac:dyDescent="0.3"/>
    <row r="293" s="13" customFormat="1" x14ac:dyDescent="0.3"/>
    <row r="294" s="13" customFormat="1" x14ac:dyDescent="0.3"/>
    <row r="295" s="13" customFormat="1" x14ac:dyDescent="0.3"/>
    <row r="296" s="13" customFormat="1" x14ac:dyDescent="0.3"/>
    <row r="297" s="13" customFormat="1" x14ac:dyDescent="0.3"/>
    <row r="298" s="13" customFormat="1" x14ac:dyDescent="0.3"/>
    <row r="299" s="13" customFormat="1" x14ac:dyDescent="0.3"/>
    <row r="300" s="13" customFormat="1" x14ac:dyDescent="0.3"/>
    <row r="301" s="13" customFormat="1" x14ac:dyDescent="0.3"/>
    <row r="302" s="13" customFormat="1" x14ac:dyDescent="0.3"/>
    <row r="303" s="13" customFormat="1" x14ac:dyDescent="0.3"/>
    <row r="304" s="13" customFormat="1" x14ac:dyDescent="0.3"/>
    <row r="305" s="13" customFormat="1" x14ac:dyDescent="0.3"/>
    <row r="306" s="13" customFormat="1" x14ac:dyDescent="0.3"/>
    <row r="307" s="13" customFormat="1" x14ac:dyDescent="0.3"/>
    <row r="308" s="13" customFormat="1" x14ac:dyDescent="0.3"/>
    <row r="309" s="13" customFormat="1" x14ac:dyDescent="0.3"/>
    <row r="310" s="13" customFormat="1" x14ac:dyDescent="0.3"/>
    <row r="311" s="13" customFormat="1" x14ac:dyDescent="0.3"/>
    <row r="312" s="13" customFormat="1" x14ac:dyDescent="0.3"/>
    <row r="313" s="13" customFormat="1" x14ac:dyDescent="0.3"/>
    <row r="314" s="13" customFormat="1" x14ac:dyDescent="0.3"/>
    <row r="315" s="13" customFormat="1" x14ac:dyDescent="0.3"/>
    <row r="316" s="13" customFormat="1" x14ac:dyDescent="0.3"/>
    <row r="317" s="13" customFormat="1" x14ac:dyDescent="0.3"/>
    <row r="318" s="13" customFormat="1" x14ac:dyDescent="0.3"/>
    <row r="319" s="13" customFormat="1" x14ac:dyDescent="0.3"/>
    <row r="320" s="13" customFormat="1" x14ac:dyDescent="0.3"/>
    <row r="321" s="13" customFormat="1" x14ac:dyDescent="0.3"/>
    <row r="322" s="13" customFormat="1" x14ac:dyDescent="0.3"/>
    <row r="323" s="13" customFormat="1" x14ac:dyDescent="0.3"/>
    <row r="324" s="13" customFormat="1" x14ac:dyDescent="0.3"/>
    <row r="325" s="13" customFormat="1" x14ac:dyDescent="0.3"/>
    <row r="326" s="13" customFormat="1" x14ac:dyDescent="0.3"/>
    <row r="327" s="13" customFormat="1" x14ac:dyDescent="0.3"/>
    <row r="328" s="13" customFormat="1" x14ac:dyDescent="0.3"/>
    <row r="329" s="13" customFormat="1" x14ac:dyDescent="0.3"/>
    <row r="330" s="13" customFormat="1" x14ac:dyDescent="0.3"/>
    <row r="331" s="13" customFormat="1" x14ac:dyDescent="0.3"/>
    <row r="332" s="13" customFormat="1" x14ac:dyDescent="0.3"/>
    <row r="333" s="13" customFormat="1" x14ac:dyDescent="0.3"/>
    <row r="334" s="13" customFormat="1" x14ac:dyDescent="0.3"/>
    <row r="335" s="13" customFormat="1" x14ac:dyDescent="0.3"/>
    <row r="336" s="13" customFormat="1" x14ac:dyDescent="0.3"/>
    <row r="337" s="13" customFormat="1" x14ac:dyDescent="0.3"/>
    <row r="338" s="13" customFormat="1" x14ac:dyDescent="0.3"/>
    <row r="339" s="13" customFormat="1" x14ac:dyDescent="0.3"/>
    <row r="340" s="13" customFormat="1" x14ac:dyDescent="0.3"/>
    <row r="341" s="13" customFormat="1" x14ac:dyDescent="0.3"/>
    <row r="342" s="13" customFormat="1" x14ac:dyDescent="0.3"/>
    <row r="343" s="13" customFormat="1" x14ac:dyDescent="0.3"/>
    <row r="344" s="13" customFormat="1" x14ac:dyDescent="0.3"/>
    <row r="345" s="13" customFormat="1" x14ac:dyDescent="0.3"/>
    <row r="346" s="13" customFormat="1" x14ac:dyDescent="0.3"/>
    <row r="347" s="13" customFormat="1" x14ac:dyDescent="0.3"/>
    <row r="348" s="13" customFormat="1" x14ac:dyDescent="0.3"/>
    <row r="349" s="13" customFormat="1" x14ac:dyDescent="0.3"/>
    <row r="350" s="13" customFormat="1" x14ac:dyDescent="0.3"/>
    <row r="351" s="13" customFormat="1" x14ac:dyDescent="0.3"/>
    <row r="352" s="13" customFormat="1" x14ac:dyDescent="0.3"/>
    <row r="353" s="13" customFormat="1" x14ac:dyDescent="0.3"/>
    <row r="354" s="13" customFormat="1" x14ac:dyDescent="0.3"/>
    <row r="355" s="13" customFormat="1" x14ac:dyDescent="0.3"/>
    <row r="356" s="13" customFormat="1" x14ac:dyDescent="0.3"/>
    <row r="357" s="13" customFormat="1" x14ac:dyDescent="0.3"/>
    <row r="358" s="13" customFormat="1" x14ac:dyDescent="0.3"/>
    <row r="359" s="13" customFormat="1" x14ac:dyDescent="0.3"/>
    <row r="360" s="13" customFormat="1" x14ac:dyDescent="0.3"/>
    <row r="361" s="13" customFormat="1" x14ac:dyDescent="0.3"/>
    <row r="362" s="13" customFormat="1" x14ac:dyDescent="0.3"/>
    <row r="363" s="13" customFormat="1" x14ac:dyDescent="0.3"/>
    <row r="364" s="13" customFormat="1" x14ac:dyDescent="0.3"/>
    <row r="365" s="13" customFormat="1" x14ac:dyDescent="0.3"/>
    <row r="366" s="13" customFormat="1" x14ac:dyDescent="0.3"/>
    <row r="367" s="13" customFormat="1" x14ac:dyDescent="0.3"/>
    <row r="368" s="13" customFormat="1" x14ac:dyDescent="0.3"/>
    <row r="369" s="13" customFormat="1" x14ac:dyDescent="0.3"/>
    <row r="370" s="13" customFormat="1" x14ac:dyDescent="0.3"/>
    <row r="371" s="13" customFormat="1" x14ac:dyDescent="0.3"/>
    <row r="372" s="13" customFormat="1" x14ac:dyDescent="0.3"/>
    <row r="373" s="13" customFormat="1" x14ac:dyDescent="0.3"/>
    <row r="374" s="13" customFormat="1" x14ac:dyDescent="0.3"/>
    <row r="375" s="13" customFormat="1" x14ac:dyDescent="0.3"/>
    <row r="376" s="13" customFormat="1" x14ac:dyDescent="0.3"/>
    <row r="377" s="13" customFormat="1" x14ac:dyDescent="0.3"/>
    <row r="378" s="13" customFormat="1" x14ac:dyDescent="0.3"/>
    <row r="379" s="13" customFormat="1" x14ac:dyDescent="0.3"/>
    <row r="380" s="13" customFormat="1" x14ac:dyDescent="0.3"/>
    <row r="381" s="13" customFormat="1" x14ac:dyDescent="0.3"/>
    <row r="382" s="13" customFormat="1" x14ac:dyDescent="0.3"/>
    <row r="383" s="13" customFormat="1" x14ac:dyDescent="0.3"/>
    <row r="384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  <row r="540" s="13" customFormat="1" x14ac:dyDescent="0.3"/>
    <row r="541" s="13" customFormat="1" x14ac:dyDescent="0.3"/>
    <row r="542" s="13" customFormat="1" x14ac:dyDescent="0.3"/>
    <row r="543" s="13" customFormat="1" x14ac:dyDescent="0.3"/>
    <row r="544" s="13" customFormat="1" x14ac:dyDescent="0.3"/>
    <row r="545" s="13" customFormat="1" x14ac:dyDescent="0.3"/>
    <row r="546" s="13" customFormat="1" x14ac:dyDescent="0.3"/>
    <row r="547" s="13" customFormat="1" x14ac:dyDescent="0.3"/>
    <row r="548" s="13" customFormat="1" x14ac:dyDescent="0.3"/>
    <row r="549" s="13" customFormat="1" x14ac:dyDescent="0.3"/>
    <row r="550" s="13" customFormat="1" x14ac:dyDescent="0.3"/>
    <row r="551" s="13" customFormat="1" x14ac:dyDescent="0.3"/>
    <row r="552" s="13" customFormat="1" x14ac:dyDescent="0.3"/>
    <row r="553" s="13" customFormat="1" x14ac:dyDescent="0.3"/>
    <row r="554" s="13" customFormat="1" x14ac:dyDescent="0.3"/>
    <row r="555" s="13" customFormat="1" x14ac:dyDescent="0.3"/>
    <row r="556" s="13" customFormat="1" x14ac:dyDescent="0.3"/>
    <row r="557" s="13" customFormat="1" x14ac:dyDescent="0.3"/>
    <row r="558" s="13" customFormat="1" x14ac:dyDescent="0.3"/>
    <row r="559" s="13" customFormat="1" x14ac:dyDescent="0.3"/>
    <row r="560" s="13" customFormat="1" x14ac:dyDescent="0.3"/>
    <row r="561" s="13" customFormat="1" x14ac:dyDescent="0.3"/>
    <row r="562" s="13" customFormat="1" x14ac:dyDescent="0.3"/>
    <row r="563" s="13" customFormat="1" x14ac:dyDescent="0.3"/>
    <row r="564" s="13" customFormat="1" x14ac:dyDescent="0.3"/>
    <row r="565" s="13" customFormat="1" x14ac:dyDescent="0.3"/>
    <row r="566" s="13" customFormat="1" x14ac:dyDescent="0.3"/>
    <row r="567" s="13" customFormat="1" x14ac:dyDescent="0.3"/>
    <row r="568" s="13" customFormat="1" x14ac:dyDescent="0.3"/>
    <row r="569" s="13" customFormat="1" x14ac:dyDescent="0.3"/>
    <row r="570" s="13" customFormat="1" x14ac:dyDescent="0.3"/>
    <row r="571" s="13" customFormat="1" x14ac:dyDescent="0.3"/>
    <row r="572" s="13" customFormat="1" x14ac:dyDescent="0.3"/>
    <row r="573" s="13" customFormat="1" x14ac:dyDescent="0.3"/>
    <row r="574" s="13" customFormat="1" x14ac:dyDescent="0.3"/>
    <row r="575" s="13" customFormat="1" x14ac:dyDescent="0.3"/>
    <row r="576" s="13" customFormat="1" x14ac:dyDescent="0.3"/>
    <row r="577" s="13" customFormat="1" x14ac:dyDescent="0.3"/>
    <row r="578" s="13" customFormat="1" x14ac:dyDescent="0.3"/>
    <row r="579" s="13" customFormat="1" x14ac:dyDescent="0.3"/>
    <row r="580" s="13" customFormat="1" x14ac:dyDescent="0.3"/>
    <row r="581" s="13" customFormat="1" x14ac:dyDescent="0.3"/>
    <row r="582" s="13" customFormat="1" x14ac:dyDescent="0.3"/>
    <row r="583" s="13" customFormat="1" x14ac:dyDescent="0.3"/>
    <row r="584" s="13" customFormat="1" x14ac:dyDescent="0.3"/>
    <row r="585" s="13" customFormat="1" x14ac:dyDescent="0.3"/>
    <row r="586" s="13" customFormat="1" x14ac:dyDescent="0.3"/>
    <row r="587" s="13" customFormat="1" x14ac:dyDescent="0.3"/>
    <row r="588" s="13" customFormat="1" x14ac:dyDescent="0.3"/>
    <row r="589" s="13" customFormat="1" x14ac:dyDescent="0.3"/>
    <row r="590" s="13" customFormat="1" x14ac:dyDescent="0.3"/>
    <row r="591" s="13" customFormat="1" x14ac:dyDescent="0.3"/>
    <row r="592" s="13" customFormat="1" x14ac:dyDescent="0.3"/>
    <row r="593" s="13" customFormat="1" x14ac:dyDescent="0.3"/>
    <row r="594" s="13" customFormat="1" x14ac:dyDescent="0.3"/>
    <row r="595" s="13" customFormat="1" x14ac:dyDescent="0.3"/>
    <row r="596" s="13" customFormat="1" x14ac:dyDescent="0.3"/>
    <row r="597" s="13" customFormat="1" x14ac:dyDescent="0.3"/>
    <row r="598" s="13" customFormat="1" x14ac:dyDescent="0.3"/>
    <row r="599" s="13" customFormat="1" x14ac:dyDescent="0.3"/>
    <row r="600" s="13" customFormat="1" x14ac:dyDescent="0.3"/>
    <row r="601" s="13" customFormat="1" x14ac:dyDescent="0.3"/>
    <row r="602" s="13" customFormat="1" x14ac:dyDescent="0.3"/>
    <row r="603" s="13" customFormat="1" x14ac:dyDescent="0.3"/>
    <row r="604" s="13" customFormat="1" x14ac:dyDescent="0.3"/>
    <row r="605" s="13" customFormat="1" x14ac:dyDescent="0.3"/>
    <row r="606" s="13" customFormat="1" x14ac:dyDescent="0.3"/>
    <row r="607" s="13" customFormat="1" x14ac:dyDescent="0.3"/>
    <row r="608" s="13" customFormat="1" x14ac:dyDescent="0.3"/>
    <row r="609" s="13" customFormat="1" x14ac:dyDescent="0.3"/>
    <row r="610" s="13" customFormat="1" x14ac:dyDescent="0.3"/>
    <row r="611" s="13" customFormat="1" x14ac:dyDescent="0.3"/>
    <row r="612" s="13" customFormat="1" x14ac:dyDescent="0.3"/>
    <row r="613" s="13" customFormat="1" x14ac:dyDescent="0.3"/>
    <row r="614" s="13" customFormat="1" x14ac:dyDescent="0.3"/>
    <row r="615" s="13" customFormat="1" x14ac:dyDescent="0.3"/>
    <row r="616" s="13" customFormat="1" x14ac:dyDescent="0.3"/>
    <row r="617" s="13" customFormat="1" x14ac:dyDescent="0.3"/>
    <row r="618" s="13" customFormat="1" x14ac:dyDescent="0.3"/>
    <row r="619" s="13" customFormat="1" x14ac:dyDescent="0.3"/>
    <row r="620" s="13" customFormat="1" x14ac:dyDescent="0.3"/>
    <row r="621" s="13" customFormat="1" x14ac:dyDescent="0.3"/>
    <row r="622" s="13" customFormat="1" x14ac:dyDescent="0.3"/>
    <row r="623" s="13" customFormat="1" x14ac:dyDescent="0.3"/>
    <row r="624" s="13" customFormat="1" x14ac:dyDescent="0.3"/>
    <row r="625" s="13" customFormat="1" x14ac:dyDescent="0.3"/>
    <row r="626" s="13" customFormat="1" x14ac:dyDescent="0.3"/>
    <row r="627" s="13" customFormat="1" x14ac:dyDescent="0.3"/>
    <row r="628" s="13" customFormat="1" x14ac:dyDescent="0.3"/>
    <row r="629" s="13" customFormat="1" x14ac:dyDescent="0.3"/>
    <row r="630" s="13" customFormat="1" x14ac:dyDescent="0.3"/>
    <row r="631" s="13" customFormat="1" x14ac:dyDescent="0.3"/>
    <row r="632" s="13" customFormat="1" x14ac:dyDescent="0.3"/>
    <row r="633" s="13" customFormat="1" x14ac:dyDescent="0.3"/>
    <row r="634" s="13" customFormat="1" x14ac:dyDescent="0.3"/>
    <row r="635" s="13" customFormat="1" x14ac:dyDescent="0.3"/>
    <row r="636" s="13" customFormat="1" x14ac:dyDescent="0.3"/>
    <row r="637" s="13" customFormat="1" x14ac:dyDescent="0.3"/>
    <row r="638" s="13" customFormat="1" x14ac:dyDescent="0.3"/>
    <row r="639" s="13" customFormat="1" x14ac:dyDescent="0.3"/>
    <row r="640" s="13" customFormat="1" x14ac:dyDescent="0.3"/>
    <row r="641" s="13" customFormat="1" x14ac:dyDescent="0.3"/>
    <row r="642" s="13" customFormat="1" x14ac:dyDescent="0.3"/>
    <row r="643" s="13" customFormat="1" x14ac:dyDescent="0.3"/>
    <row r="644" s="13" customFormat="1" x14ac:dyDescent="0.3"/>
    <row r="645" s="13" customFormat="1" x14ac:dyDescent="0.3"/>
    <row r="646" s="13" customFormat="1" x14ac:dyDescent="0.3"/>
    <row r="647" s="13" customFormat="1" x14ac:dyDescent="0.3"/>
    <row r="648" s="13" customFormat="1" x14ac:dyDescent="0.3"/>
    <row r="649" s="13" customFormat="1" x14ac:dyDescent="0.3"/>
    <row r="650" s="13" customFormat="1" x14ac:dyDescent="0.3"/>
    <row r="651" s="13" customFormat="1" x14ac:dyDescent="0.3"/>
    <row r="652" s="13" customFormat="1" x14ac:dyDescent="0.3"/>
    <row r="653" s="13" customFormat="1" x14ac:dyDescent="0.3"/>
    <row r="654" s="13" customFormat="1" x14ac:dyDescent="0.3"/>
    <row r="655" s="13" customFormat="1" x14ac:dyDescent="0.3"/>
    <row r="656" s="13" customFormat="1" x14ac:dyDescent="0.3"/>
    <row r="657" s="13" customFormat="1" x14ac:dyDescent="0.3"/>
    <row r="658" s="13" customFormat="1" x14ac:dyDescent="0.3"/>
    <row r="659" s="13" customFormat="1" x14ac:dyDescent="0.3"/>
    <row r="660" s="13" customFormat="1" x14ac:dyDescent="0.3"/>
    <row r="661" s="13" customFormat="1" x14ac:dyDescent="0.3"/>
    <row r="662" s="13" customFormat="1" x14ac:dyDescent="0.3"/>
    <row r="663" s="13" customFormat="1" x14ac:dyDescent="0.3"/>
    <row r="664" s="13" customFormat="1" x14ac:dyDescent="0.3"/>
    <row r="665" s="13" customFormat="1" x14ac:dyDescent="0.3"/>
    <row r="666" s="13" customFormat="1" x14ac:dyDescent="0.3"/>
    <row r="667" s="13" customFormat="1" x14ac:dyDescent="0.3"/>
    <row r="668" s="13" customFormat="1" x14ac:dyDescent="0.3"/>
    <row r="669" s="13" customFormat="1" x14ac:dyDescent="0.3"/>
    <row r="670" s="13" customFormat="1" x14ac:dyDescent="0.3"/>
    <row r="671" s="13" customFormat="1" x14ac:dyDescent="0.3"/>
    <row r="672" s="13" customFormat="1" x14ac:dyDescent="0.3"/>
    <row r="673" s="13" customFormat="1" x14ac:dyDescent="0.3"/>
    <row r="674" s="13" customFormat="1" x14ac:dyDescent="0.3"/>
    <row r="675" s="13" customFormat="1" x14ac:dyDescent="0.3"/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2</vt:i4>
      </vt:variant>
    </vt:vector>
  </HeadingPairs>
  <TitlesOfParts>
    <vt:vector size="13" baseType="lpstr">
      <vt:lpstr>Table de matières</vt:lpstr>
      <vt:lpstr>15.1.1</vt:lpstr>
      <vt:lpstr>15.1.2</vt:lpstr>
      <vt:lpstr>15.1.3</vt:lpstr>
      <vt:lpstr>15.1.4</vt:lpstr>
      <vt:lpstr>15.2.1</vt:lpstr>
      <vt:lpstr>15.2.2</vt:lpstr>
      <vt:lpstr>15.2.3</vt:lpstr>
      <vt:lpstr>15.2.3.1</vt:lpstr>
      <vt:lpstr>15.2.3.2</vt:lpstr>
      <vt:lpstr>15.2.4</vt:lpstr>
      <vt:lpstr>'15.1.1'!Afdruktitels</vt:lpstr>
      <vt:lpstr>'15.2.1'!Afdruktitels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Jean-Marie Guillemaere</cp:lastModifiedBy>
  <cp:lastPrinted>2017-06-23T15:21:42Z</cp:lastPrinted>
  <dcterms:created xsi:type="dcterms:W3CDTF">2015-01-12T10:22:40Z</dcterms:created>
  <dcterms:modified xsi:type="dcterms:W3CDTF">2021-01-20T11:04:40Z</dcterms:modified>
</cp:coreProperties>
</file>