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20" yWindow="-270" windowWidth="9600" windowHeight="13425" tabRatio="833" activeTab="31"/>
  </bookViews>
  <sheets>
    <sheet name="Table des matières" sheetId="1" r:id="rId1"/>
    <sheet name="5.1.1" sheetId="2" r:id="rId2"/>
    <sheet name="5.1.2" sheetId="3" r:id="rId3"/>
    <sheet name="5.1.3" sheetId="4" r:id="rId4"/>
    <sheet name="5.1.4" sheetId="5" r:id="rId5"/>
    <sheet name="5.1.5" sheetId="43" r:id="rId6"/>
    <sheet name="5.1.6" sheetId="7" r:id="rId7"/>
    <sheet name="5.1.7" sheetId="8" r:id="rId8"/>
    <sheet name="5.1.8" sheetId="9" state="hidden" r:id="rId9"/>
    <sheet name="5.2.8" sheetId="17" state="hidden" r:id="rId10"/>
    <sheet name="5.2.1" sheetId="18" r:id="rId11"/>
    <sheet name="5.2.2" sheetId="19" r:id="rId12"/>
    <sheet name="5.2.3" sheetId="20" r:id="rId13"/>
    <sheet name="5.2.4" sheetId="21" r:id="rId14"/>
    <sheet name="5.2.5" sheetId="22" r:id="rId15"/>
    <sheet name="5.2.6" sheetId="23" r:id="rId16"/>
    <sheet name="5.2.7" sheetId="24" r:id="rId17"/>
    <sheet name="5.3.8" sheetId="25" state="hidden" r:id="rId18"/>
    <sheet name="5.3.1" sheetId="26" r:id="rId19"/>
    <sheet name="5.3.2" sheetId="27" r:id="rId20"/>
    <sheet name="5.3.3" sheetId="28" r:id="rId21"/>
    <sheet name="5.3.4" sheetId="29" r:id="rId22"/>
    <sheet name="5.3.5" sheetId="30" r:id="rId23"/>
    <sheet name="5.3.6" sheetId="31" r:id="rId24"/>
    <sheet name="5.3.7" sheetId="32" r:id="rId25"/>
    <sheet name="5.4.8" sheetId="33" state="hidden" r:id="rId26"/>
    <sheet name="5.4.1" sheetId="34" r:id="rId27"/>
    <sheet name="5.4.2" sheetId="35" r:id="rId28"/>
    <sheet name="5.4.3" sheetId="36" r:id="rId29"/>
    <sheet name="5.4.4" sheetId="37" r:id="rId30"/>
    <sheet name="5.4.5" sheetId="38" r:id="rId31"/>
    <sheet name="5.4.6" sheetId="39" r:id="rId32"/>
    <sheet name="5.4.7" sheetId="40" r:id="rId33"/>
    <sheet name="5.5.8" sheetId="41" state="hidden" r:id="rId34"/>
  </sheets>
  <externalReferences>
    <externalReference r:id="rId35"/>
  </externalReferences>
  <calcPr calcId="145621"/>
</workbook>
</file>

<file path=xl/calcChain.xml><?xml version="1.0" encoding="utf-8"?>
<calcChain xmlns="http://schemas.openxmlformats.org/spreadsheetml/2006/main">
  <c r="U21" i="41" l="1"/>
  <c r="T21" i="41"/>
  <c r="S21" i="41"/>
  <c r="R21" i="41"/>
  <c r="Q21" i="41"/>
  <c r="P21" i="41"/>
  <c r="O21" i="41"/>
  <c r="N21" i="41"/>
  <c r="M21" i="41"/>
  <c r="L21" i="41"/>
  <c r="K21" i="41"/>
  <c r="J21" i="41"/>
  <c r="I21" i="41"/>
  <c r="H21" i="41"/>
  <c r="G21" i="41"/>
  <c r="F21" i="41"/>
  <c r="E21" i="41"/>
  <c r="D21" i="41"/>
  <c r="C21" i="41"/>
  <c r="B21" i="41"/>
  <c r="U20" i="41"/>
  <c r="T20" i="41"/>
  <c r="S20" i="41"/>
  <c r="R20" i="41"/>
  <c r="Q20" i="41"/>
  <c r="P20" i="41"/>
  <c r="O20" i="41"/>
  <c r="N20" i="41"/>
  <c r="M20" i="41"/>
  <c r="L20" i="41"/>
  <c r="K20" i="41"/>
  <c r="J20" i="41"/>
  <c r="I20" i="41"/>
  <c r="H20" i="41"/>
  <c r="G20" i="41"/>
  <c r="F20" i="41"/>
  <c r="E20" i="41"/>
  <c r="D20" i="41"/>
  <c r="C20" i="41"/>
  <c r="B20" i="41"/>
  <c r="U19" i="41"/>
  <c r="T19" i="41"/>
  <c r="S19" i="41"/>
  <c r="R19" i="41"/>
  <c r="Q19" i="41"/>
  <c r="P19" i="41"/>
  <c r="O19" i="41"/>
  <c r="N19" i="41"/>
  <c r="M19" i="41"/>
  <c r="L19" i="41"/>
  <c r="K19" i="41"/>
  <c r="J19" i="41"/>
  <c r="I19" i="41"/>
  <c r="H19" i="41"/>
  <c r="G19" i="41"/>
  <c r="F19" i="41"/>
  <c r="E19" i="41"/>
  <c r="D19" i="41"/>
  <c r="C19" i="41"/>
  <c r="B19" i="41"/>
  <c r="U18" i="41"/>
  <c r="T18" i="41"/>
  <c r="S18" i="41"/>
  <c r="R18" i="41"/>
  <c r="Q18" i="41"/>
  <c r="P18" i="41"/>
  <c r="O18" i="41"/>
  <c r="N18" i="41"/>
  <c r="M18" i="41"/>
  <c r="L18" i="41"/>
  <c r="K18" i="41"/>
  <c r="J18" i="41"/>
  <c r="I18" i="41"/>
  <c r="H18" i="41"/>
  <c r="G18" i="41"/>
  <c r="F18" i="41"/>
  <c r="E18" i="41"/>
  <c r="D18" i="41"/>
  <c r="C18" i="41"/>
  <c r="B18" i="41"/>
  <c r="U16" i="41"/>
  <c r="T16" i="41"/>
  <c r="S16" i="41"/>
  <c r="R16" i="41"/>
  <c r="Q16" i="41"/>
  <c r="P16" i="41"/>
  <c r="O16" i="41"/>
  <c r="N16" i="41"/>
  <c r="M16" i="41"/>
  <c r="L16" i="41"/>
  <c r="K16" i="41"/>
  <c r="J16" i="41"/>
  <c r="I16" i="41"/>
  <c r="H16" i="41"/>
  <c r="G16" i="41"/>
  <c r="F16" i="41"/>
  <c r="E16" i="41"/>
  <c r="D16" i="41"/>
  <c r="C16" i="41"/>
  <c r="B16" i="41"/>
  <c r="U15" i="41"/>
  <c r="T15" i="41"/>
  <c r="S15" i="41"/>
  <c r="R15" i="41"/>
  <c r="Q15" i="41"/>
  <c r="P15" i="41"/>
  <c r="O15" i="41"/>
  <c r="N15" i="41"/>
  <c r="M15" i="41"/>
  <c r="L15" i="41"/>
  <c r="K15" i="41"/>
  <c r="J15" i="41"/>
  <c r="I15" i="41"/>
  <c r="H15" i="41"/>
  <c r="G15" i="41"/>
  <c r="F15" i="41"/>
  <c r="E15" i="41"/>
  <c r="D15" i="41"/>
  <c r="C15" i="41"/>
  <c r="B15" i="41"/>
  <c r="U14" i="41"/>
  <c r="T14" i="41"/>
  <c r="S14" i="41"/>
  <c r="R14" i="41"/>
  <c r="Q14" i="41"/>
  <c r="P14" i="41"/>
  <c r="O14" i="41"/>
  <c r="N14" i="41"/>
  <c r="M14" i="41"/>
  <c r="L14" i="41"/>
  <c r="K14" i="41"/>
  <c r="J14" i="41"/>
  <c r="I14" i="41"/>
  <c r="H14" i="41"/>
  <c r="G14" i="41"/>
  <c r="F14" i="41"/>
  <c r="E14" i="41"/>
  <c r="D14" i="41"/>
  <c r="C14" i="41"/>
  <c r="B14" i="41"/>
  <c r="U13" i="41"/>
  <c r="T13" i="41"/>
  <c r="S13" i="41"/>
  <c r="R13" i="41"/>
  <c r="Q13" i="41"/>
  <c r="P13" i="41"/>
  <c r="O13" i="41"/>
  <c r="N13" i="41"/>
  <c r="M13" i="41"/>
  <c r="L13" i="41"/>
  <c r="K13" i="41"/>
  <c r="J13" i="41"/>
  <c r="I13" i="41"/>
  <c r="H13" i="41"/>
  <c r="G13" i="41"/>
  <c r="F13" i="41"/>
  <c r="E13" i="41"/>
  <c r="D13" i="41"/>
  <c r="C13" i="41"/>
  <c r="B13" i="41"/>
  <c r="U12" i="41"/>
  <c r="T12" i="41"/>
  <c r="S12" i="41"/>
  <c r="R12" i="41"/>
  <c r="Q12" i="41"/>
  <c r="P12" i="41"/>
  <c r="O12" i="41"/>
  <c r="N12" i="41"/>
  <c r="M12" i="41"/>
  <c r="L12" i="41"/>
  <c r="K12" i="41"/>
  <c r="J12" i="41"/>
  <c r="I12" i="41"/>
  <c r="H12" i="41"/>
  <c r="G12" i="41"/>
  <c r="F12" i="41"/>
  <c r="E12" i="41"/>
  <c r="D12" i="41"/>
  <c r="C12" i="41"/>
  <c r="B12" i="41"/>
  <c r="U10" i="41"/>
  <c r="T10" i="41"/>
  <c r="S10" i="41"/>
  <c r="R10" i="41"/>
  <c r="Q10" i="41"/>
  <c r="P10" i="41"/>
  <c r="O10" i="41"/>
  <c r="N10" i="41"/>
  <c r="M10" i="41"/>
  <c r="L10" i="41"/>
  <c r="K10" i="41"/>
  <c r="J10" i="41"/>
  <c r="I10" i="41"/>
  <c r="H10" i="41"/>
  <c r="G10" i="41"/>
  <c r="F10" i="41"/>
  <c r="E10" i="41"/>
  <c r="D10" i="41"/>
  <c r="C10" i="41"/>
  <c r="B10" i="41"/>
  <c r="U9" i="41"/>
  <c r="T9" i="41"/>
  <c r="S9" i="41"/>
  <c r="R9" i="41"/>
  <c r="Q9" i="41"/>
  <c r="P9" i="41"/>
  <c r="O9" i="41"/>
  <c r="N9" i="41"/>
  <c r="M9" i="41"/>
  <c r="L9" i="41"/>
  <c r="K9" i="41"/>
  <c r="J9" i="41"/>
  <c r="I9" i="41"/>
  <c r="H9" i="41"/>
  <c r="G9" i="41"/>
  <c r="F9" i="41"/>
  <c r="E9" i="41"/>
  <c r="D9" i="41"/>
  <c r="C9" i="41"/>
  <c r="B9" i="41"/>
  <c r="U8" i="41"/>
  <c r="T8" i="41"/>
  <c r="S8" i="41"/>
  <c r="R8" i="41"/>
  <c r="Q8" i="41"/>
  <c r="P8" i="41"/>
  <c r="O8" i="41"/>
  <c r="N8" i="41"/>
  <c r="M8" i="41"/>
  <c r="L8" i="41"/>
  <c r="K8" i="41"/>
  <c r="J8" i="41"/>
  <c r="I8" i="41"/>
  <c r="H8" i="41"/>
  <c r="G8" i="41"/>
  <c r="F8" i="41"/>
  <c r="E8" i="41"/>
  <c r="D8" i="41"/>
  <c r="C8" i="41"/>
  <c r="B8" i="41"/>
  <c r="U7" i="41"/>
  <c r="T7" i="41"/>
  <c r="S7" i="41"/>
  <c r="R7" i="41"/>
  <c r="Q7" i="41"/>
  <c r="P7" i="41"/>
  <c r="O7" i="41"/>
  <c r="N7" i="41"/>
  <c r="M7" i="41"/>
  <c r="L7" i="41"/>
  <c r="K7" i="41"/>
  <c r="J7" i="41"/>
  <c r="I7" i="41"/>
  <c r="H7" i="41"/>
  <c r="G7" i="41"/>
  <c r="F7" i="41"/>
  <c r="E7" i="41"/>
  <c r="D7" i="41"/>
  <c r="C7" i="41"/>
  <c r="B7" i="41"/>
  <c r="U6" i="41"/>
  <c r="T6" i="41"/>
  <c r="S6" i="41"/>
  <c r="R6" i="41"/>
  <c r="Q6" i="41"/>
  <c r="P6" i="41"/>
  <c r="O6" i="41"/>
  <c r="N6" i="41"/>
  <c r="M6" i="41"/>
  <c r="L6" i="41"/>
  <c r="K6" i="41"/>
  <c r="J6" i="41"/>
  <c r="I6" i="41"/>
  <c r="H6" i="41"/>
  <c r="G6" i="41"/>
  <c r="F6" i="41"/>
  <c r="E6" i="41"/>
  <c r="D6" i="41"/>
  <c r="C6" i="41"/>
  <c r="B6" i="41"/>
  <c r="U5" i="41"/>
  <c r="T5" i="41"/>
  <c r="S5" i="41"/>
  <c r="R5" i="41"/>
  <c r="Q5" i="41"/>
  <c r="P5" i="41"/>
  <c r="O5" i="41"/>
  <c r="N5" i="41"/>
  <c r="M5" i="41"/>
  <c r="L5" i="41"/>
  <c r="K5" i="41"/>
  <c r="J5" i="41"/>
  <c r="I5" i="41"/>
  <c r="H5" i="41"/>
  <c r="G5" i="41"/>
  <c r="F5" i="41"/>
  <c r="E5" i="41"/>
  <c r="D5" i="41"/>
  <c r="C5" i="41"/>
  <c r="B5" i="41"/>
  <c r="U17" i="33"/>
  <c r="T17" i="33"/>
  <c r="S17" i="33"/>
  <c r="R17" i="33"/>
  <c r="Q17" i="33"/>
  <c r="P17" i="33"/>
  <c r="O17" i="33"/>
  <c r="N17" i="33"/>
  <c r="M17" i="33"/>
  <c r="L17" i="33"/>
  <c r="K17" i="33"/>
  <c r="J17" i="33"/>
  <c r="I17" i="33"/>
  <c r="H17" i="33"/>
  <c r="G17" i="33"/>
  <c r="F17" i="33"/>
  <c r="E17" i="33"/>
  <c r="D17" i="33"/>
  <c r="C17" i="33"/>
  <c r="B17" i="33"/>
  <c r="U16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D16" i="33"/>
  <c r="C16" i="33"/>
  <c r="B16" i="33"/>
  <c r="U15" i="33"/>
  <c r="T15" i="33"/>
  <c r="S15" i="33"/>
  <c r="R15" i="33"/>
  <c r="Q15" i="33"/>
  <c r="P15" i="33"/>
  <c r="O15" i="33"/>
  <c r="N15" i="33"/>
  <c r="M15" i="33"/>
  <c r="L15" i="33"/>
  <c r="K15" i="33"/>
  <c r="J15" i="33"/>
  <c r="I15" i="33"/>
  <c r="H15" i="33"/>
  <c r="G15" i="33"/>
  <c r="F15" i="33"/>
  <c r="E15" i="33"/>
  <c r="D15" i="33"/>
  <c r="C15" i="33"/>
  <c r="B15" i="33"/>
  <c r="U14" i="33"/>
  <c r="T14" i="33"/>
  <c r="S14" i="33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C14" i="33"/>
  <c r="B14" i="33"/>
  <c r="U13" i="33"/>
  <c r="T13" i="33"/>
  <c r="S13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B13" i="33"/>
  <c r="U12" i="33"/>
  <c r="T12" i="33"/>
  <c r="S12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B12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C10" i="33"/>
  <c r="B10" i="33"/>
  <c r="U9" i="33"/>
  <c r="T9" i="33"/>
  <c r="S9" i="33"/>
  <c r="R9" i="33"/>
  <c r="Q9" i="33"/>
  <c r="P9" i="33"/>
  <c r="O9" i="33"/>
  <c r="N9" i="33"/>
  <c r="M9" i="33"/>
  <c r="L9" i="33"/>
  <c r="K9" i="33"/>
  <c r="J9" i="33"/>
  <c r="I9" i="33"/>
  <c r="H9" i="33"/>
  <c r="G9" i="33"/>
  <c r="F9" i="33"/>
  <c r="E9" i="33"/>
  <c r="D9" i="33"/>
  <c r="C9" i="33"/>
  <c r="B9" i="33"/>
  <c r="U8" i="33"/>
  <c r="T8" i="33"/>
  <c r="S8" i="33"/>
  <c r="R8" i="33"/>
  <c r="Q8" i="33"/>
  <c r="P8" i="33"/>
  <c r="O8" i="33"/>
  <c r="N8" i="33"/>
  <c r="M8" i="33"/>
  <c r="L8" i="33"/>
  <c r="K8" i="33"/>
  <c r="J8" i="33"/>
  <c r="I8" i="33"/>
  <c r="H8" i="33"/>
  <c r="G8" i="33"/>
  <c r="F8" i="33"/>
  <c r="E8" i="33"/>
  <c r="D8" i="33"/>
  <c r="C8" i="33"/>
  <c r="B8" i="33"/>
  <c r="U7" i="33"/>
  <c r="T7" i="33"/>
  <c r="S7" i="33"/>
  <c r="R7" i="33"/>
  <c r="Q7" i="33"/>
  <c r="P7" i="33"/>
  <c r="O7" i="33"/>
  <c r="N7" i="33"/>
  <c r="M7" i="33"/>
  <c r="L7" i="33"/>
  <c r="K7" i="33"/>
  <c r="J7" i="33"/>
  <c r="I7" i="33"/>
  <c r="H7" i="33"/>
  <c r="G7" i="33"/>
  <c r="F7" i="33"/>
  <c r="E7" i="33"/>
  <c r="D7" i="33"/>
  <c r="C7" i="33"/>
  <c r="B7" i="33"/>
  <c r="U6" i="33"/>
  <c r="T6" i="33"/>
  <c r="S6" i="33"/>
  <c r="R6" i="33"/>
  <c r="Q6" i="33"/>
  <c r="P6" i="33"/>
  <c r="O6" i="33"/>
  <c r="N6" i="33"/>
  <c r="M6" i="33"/>
  <c r="L6" i="33"/>
  <c r="K6" i="33"/>
  <c r="J6" i="33"/>
  <c r="I6" i="33"/>
  <c r="H6" i="33"/>
  <c r="G6" i="33"/>
  <c r="F6" i="33"/>
  <c r="E6" i="33"/>
  <c r="D6" i="33"/>
  <c r="C6" i="33"/>
  <c r="B6" i="33"/>
  <c r="U5" i="33"/>
  <c r="T5" i="33"/>
  <c r="S5" i="33"/>
  <c r="R5" i="33"/>
  <c r="Q5" i="33"/>
  <c r="P5" i="33"/>
  <c r="O5" i="33"/>
  <c r="N5" i="33"/>
  <c r="M5" i="33"/>
  <c r="L5" i="33"/>
  <c r="K5" i="33"/>
  <c r="J5" i="33"/>
  <c r="I5" i="33"/>
  <c r="H5" i="33"/>
  <c r="G5" i="33"/>
  <c r="F5" i="33"/>
  <c r="E5" i="33"/>
  <c r="D5" i="33"/>
  <c r="C5" i="33"/>
  <c r="B5" i="33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T17" i="41" l="1"/>
  <c r="P17" i="41"/>
  <c r="L17" i="41"/>
  <c r="H17" i="41"/>
  <c r="D17" i="41"/>
  <c r="T11" i="41"/>
  <c r="P11" i="41"/>
  <c r="L11" i="41"/>
  <c r="H11" i="41"/>
  <c r="D11" i="41"/>
  <c r="B11" i="41"/>
  <c r="C11" i="41"/>
  <c r="E11" i="41"/>
  <c r="F11" i="41"/>
  <c r="G11" i="41"/>
  <c r="I11" i="41"/>
  <c r="J11" i="41"/>
  <c r="K11" i="41"/>
  <c r="M11" i="41"/>
  <c r="N11" i="41"/>
  <c r="O11" i="41"/>
  <c r="Q11" i="41"/>
  <c r="R11" i="41"/>
  <c r="S11" i="41"/>
  <c r="U11" i="41"/>
  <c r="B17" i="41"/>
  <c r="C17" i="41"/>
  <c r="E17" i="41"/>
  <c r="F17" i="41"/>
  <c r="G17" i="41"/>
  <c r="I17" i="41"/>
  <c r="J17" i="41"/>
  <c r="K17" i="41"/>
  <c r="M17" i="41"/>
  <c r="N17" i="41"/>
  <c r="O17" i="41"/>
  <c r="Q17" i="41"/>
  <c r="R17" i="41"/>
  <c r="S17" i="41"/>
  <c r="U17" i="41"/>
</calcChain>
</file>

<file path=xl/sharedStrings.xml><?xml version="1.0" encoding="utf-8"?>
<sst xmlns="http://schemas.openxmlformats.org/spreadsheetml/2006/main" count="1556" uniqueCount="311">
  <si>
    <t>Heure de l’accident</t>
  </si>
  <si>
    <t>Mois de l’accident</t>
  </si>
  <si>
    <t>Province et région de survenance de l’accident</t>
  </si>
  <si>
    <t>Heure</t>
  </si>
  <si>
    <t>N</t>
  </si>
  <si>
    <t>%</t>
  </si>
  <si>
    <t>00 h</t>
  </si>
  <si>
    <t>01 h</t>
  </si>
  <si>
    <t>02 h</t>
  </si>
  <si>
    <t>03 h</t>
  </si>
  <si>
    <t>04 h</t>
  </si>
  <si>
    <t>05 h</t>
  </si>
  <si>
    <t>06 h</t>
  </si>
  <si>
    <t>07 h</t>
  </si>
  <si>
    <t>08 h</t>
  </si>
  <si>
    <t>09 h</t>
  </si>
  <si>
    <t>10 h</t>
  </si>
  <si>
    <t>11 h</t>
  </si>
  <si>
    <t>12 h</t>
  </si>
  <si>
    <t>13 h</t>
  </si>
  <si>
    <t>14 h</t>
  </si>
  <si>
    <t>15 h</t>
  </si>
  <si>
    <t>16 h</t>
  </si>
  <si>
    <t>17 h</t>
  </si>
  <si>
    <t>18 h</t>
  </si>
  <si>
    <t>19 h</t>
  </si>
  <si>
    <t>20 h</t>
  </si>
  <si>
    <t>21 h</t>
  </si>
  <si>
    <t>22 h</t>
  </si>
  <si>
    <t>23 h</t>
  </si>
  <si>
    <t>Inconnu</t>
  </si>
  <si>
    <t>TOTAL</t>
  </si>
  <si>
    <t>Suite de l'accident</t>
  </si>
  <si>
    <t>CSS</t>
  </si>
  <si>
    <t>Mortels</t>
  </si>
  <si>
    <t>Genre de la victime</t>
  </si>
  <si>
    <t>Femmes</t>
  </si>
  <si>
    <t>Hommes</t>
  </si>
  <si>
    <t>Inconnus</t>
  </si>
  <si>
    <t>Génération de la victime</t>
  </si>
  <si>
    <t>15-24 ans</t>
  </si>
  <si>
    <t>25-49 ans</t>
  </si>
  <si>
    <t>50 ans et plus</t>
  </si>
  <si>
    <t>Durée de l'incapacité temporaire de travail</t>
  </si>
  <si>
    <t>IT 0 jour</t>
  </si>
  <si>
    <t>IT 1 à 3 jours</t>
  </si>
  <si>
    <t>IT 4 à 7 jours</t>
  </si>
  <si>
    <t>IT 8 à 15 jours</t>
  </si>
  <si>
    <t>IT 16 à 30 jours</t>
  </si>
  <si>
    <t>IT 1 à 3 mois</t>
  </si>
  <si>
    <t>IT &gt; 3 à 6 mois</t>
  </si>
  <si>
    <t>IT &gt; 6 mois</t>
  </si>
  <si>
    <t>Total</t>
  </si>
  <si>
    <t>IT : incapacité temporaire</t>
  </si>
  <si>
    <t>Taux d'incapacité permanente prévu</t>
  </si>
  <si>
    <t>de 1 à  &lt; 5%</t>
  </si>
  <si>
    <t>de 5 à &lt; 10 %</t>
  </si>
  <si>
    <t>de 10 à &lt; 16 %</t>
  </si>
  <si>
    <t>de 16 à &lt; 20 %</t>
  </si>
  <si>
    <t>de 20 à &lt; 36 %</t>
  </si>
  <si>
    <t>de 36 à &lt; 66 %</t>
  </si>
  <si>
    <t>66 % et +</t>
  </si>
  <si>
    <t>1ère heure</t>
  </si>
  <si>
    <t>2ème heure</t>
  </si>
  <si>
    <t>3ème heure</t>
  </si>
  <si>
    <t>4ème heure</t>
  </si>
  <si>
    <t>5ème heure</t>
  </si>
  <si>
    <t>6ème heure</t>
  </si>
  <si>
    <t>7ème heure</t>
  </si>
  <si>
    <t>8ème heure</t>
  </si>
  <si>
    <t xml:space="preserve">9ème heure </t>
  </si>
  <si>
    <t>10ème heure</t>
  </si>
  <si>
    <t>11ème heure et +</t>
  </si>
  <si>
    <t>Heure de travail de la victime au moment de l'accident</t>
  </si>
  <si>
    <t xml:space="preserve">Lundi </t>
  </si>
  <si>
    <t>Mardi</t>
  </si>
  <si>
    <t>Mercredi</t>
  </si>
  <si>
    <t>Jeudi</t>
  </si>
  <si>
    <t>Vendredi</t>
  </si>
  <si>
    <t>Samedi</t>
  </si>
  <si>
    <t>Dimanche</t>
  </si>
  <si>
    <t>Suites de l'accident</t>
  </si>
  <si>
    <t>Durée de l'incapacité temporaire</t>
  </si>
  <si>
    <t>Jour de l'accident</t>
  </si>
  <si>
    <t>Lundi</t>
  </si>
  <si>
    <t>Mois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</si>
  <si>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</si>
  <si>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</si>
  <si>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</si>
  <si>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</si>
  <si>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</si>
  <si>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</si>
  <si>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</si>
  <si>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</si>
  <si>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</si>
  <si>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</si>
  <si>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</si>
  <si>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</si>
  <si>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15 - 24 ans</t>
  </si>
  <si>
    <t>25 - 49 ans</t>
  </si>
  <si>
    <t>Mois de l'accident</t>
  </si>
  <si>
    <t xml:space="preserve">Total </t>
  </si>
  <si>
    <t>REGION BRUXELLOISE</t>
  </si>
  <si>
    <t>Anvers</t>
  </si>
  <si>
    <t>Limbourg</t>
  </si>
  <si>
    <t>Flandre Orientale</t>
  </si>
  <si>
    <t>Brabant Flamand</t>
  </si>
  <si>
    <t>Flandre Occidentale</t>
  </si>
  <si>
    <t>REGION FLAMANDE</t>
  </si>
  <si>
    <t>Brabant Wallon</t>
  </si>
  <si>
    <t>Hainaut</t>
  </si>
  <si>
    <t>Liège</t>
  </si>
  <si>
    <t>Luxembourg</t>
  </si>
  <si>
    <t>Namur</t>
  </si>
  <si>
    <t>REGION WALLONNE</t>
  </si>
  <si>
    <t>Etranger</t>
  </si>
  <si>
    <t>Bateau</t>
  </si>
  <si>
    <t xml:space="preserve">TOTAL </t>
  </si>
  <si>
    <t>Province</t>
  </si>
  <si>
    <t>5.1.8. Accidents sur le lieu de travail selon l'heure de l'accident : distribution selon le taux prévu d'incapacité permanente - 2016</t>
  </si>
  <si>
    <t>5.2.8. Accidents sur le lieu de travail selon l'horaire de travail : distribution selon le taux prévu d'incapacité permanente - 2016</t>
  </si>
  <si>
    <t>5.3.8. Accidents sur le lieu de travail selon le jour de l'accident : distribution selon le taux prévu d'incapacité permanente - 2016</t>
  </si>
  <si>
    <t>5.4.8. Accidents sur le lieu de travail selon le mois de l'accident : distribution selon le taux prévu d'incapacité permanente - 2016</t>
  </si>
  <si>
    <t>5.5.8. Accidents sur le lieu de travail selon la province et la région de survenance de l'accident : distribution selon le taux prévu d'incapacité permanente - 2016</t>
  </si>
  <si>
    <t>0,00</t>
  </si>
  <si>
    <t>1,00</t>
  </si>
  <si>
    <t>2,00</t>
  </si>
  <si>
    <t>3,00</t>
  </si>
  <si>
    <t>4,00</t>
  </si>
  <si>
    <t>5,00</t>
  </si>
  <si>
    <t>6,00</t>
  </si>
  <si>
    <t>7,00</t>
  </si>
  <si>
    <t>8,00</t>
  </si>
  <si>
    <t>9,00</t>
  </si>
  <si>
    <t>10,00</t>
  </si>
  <si>
    <t>11,00</t>
  </si>
  <si>
    <t>12,00</t>
  </si>
  <si>
    <t>13,00</t>
  </si>
  <si>
    <t>14,00</t>
  </si>
  <si>
    <t>15,00</t>
  </si>
  <si>
    <t>16,00</t>
  </si>
  <si>
    <t>17,00</t>
  </si>
  <si>
    <t>18,00</t>
  </si>
  <si>
    <t>19,00</t>
  </si>
  <si>
    <t>20,00</t>
  </si>
  <si>
    <t>21,00</t>
  </si>
  <si>
    <t>22,00</t>
  </si>
  <si>
    <t>23,00</t>
  </si>
  <si>
    <t>a-1ère heure</t>
  </si>
  <si>
    <t>b-2ème heure</t>
  </si>
  <si>
    <t>c-3ème heure</t>
  </si>
  <si>
    <t>d-4ème heure</t>
  </si>
  <si>
    <t>e-5ème heure</t>
  </si>
  <si>
    <t>f-6ème heure</t>
  </si>
  <si>
    <t>g-7ème heure</t>
  </si>
  <si>
    <t>h-8ème heure</t>
  </si>
  <si>
    <t>i-9ème heure</t>
  </si>
  <si>
    <t>j-10ème heure</t>
  </si>
  <si>
    <t>k-&gt; 11ème heure</t>
  </si>
  <si>
    <t>l-Inconnu</t>
  </si>
  <si>
    <t>a-Lundi</t>
  </si>
  <si>
    <t>b-Mardi</t>
  </si>
  <si>
    <t>c-Mercredi</t>
  </si>
  <si>
    <t>d-Jeudi</t>
  </si>
  <si>
    <t>e-Vendredi</t>
  </si>
  <si>
    <t>f-Samedi</t>
  </si>
  <si>
    <t>g-Dimanche</t>
  </si>
  <si>
    <t>a-Janvier</t>
  </si>
  <si>
    <t>b-Février</t>
  </si>
  <si>
    <t>c-Mars</t>
  </si>
  <si>
    <t>d-Avril</t>
  </si>
  <si>
    <t>e-Mai</t>
  </si>
  <si>
    <t>f-Juin</t>
  </si>
  <si>
    <t>g-Juillet</t>
  </si>
  <si>
    <t>h-Août</t>
  </si>
  <si>
    <t>i-Septembre</t>
  </si>
  <si>
    <t>j-Octobre</t>
  </si>
  <si>
    <t>k-Novembre</t>
  </si>
  <si>
    <t>l-Décembre</t>
  </si>
  <si>
    <t>a-Bruxelles - Brussel</t>
  </si>
  <si>
    <t>b-Antwerpen</t>
  </si>
  <si>
    <t>c-Limburg</t>
  </si>
  <si>
    <t>d-Oost-Vlaanderen</t>
  </si>
  <si>
    <t>e-Vlaams-Brabant</t>
  </si>
  <si>
    <t>f-West-Vlaanderen</t>
  </si>
  <si>
    <t>g-Brabant Wallon</t>
  </si>
  <si>
    <t>h-Hainaut</t>
  </si>
  <si>
    <t>i-Liège</t>
  </si>
  <si>
    <t>j-Luxembourg</t>
  </si>
  <si>
    <t>k-Namur</t>
  </si>
  <si>
    <t>l-Buitenland</t>
  </si>
  <si>
    <t>m-Op schip</t>
  </si>
  <si>
    <t>n-Inconnu</t>
  </si>
  <si>
    <t>IT &lt;= 6 mois</t>
  </si>
  <si>
    <t>IT&lt;=6 mois</t>
  </si>
  <si>
    <t>IT&gt;6mois</t>
  </si>
  <si>
    <t>IT&gt;6 mois</t>
  </si>
  <si>
    <t>Catégorie professionnelle de la victime</t>
  </si>
  <si>
    <t>SNCB</t>
  </si>
  <si>
    <t>Statutaires</t>
  </si>
  <si>
    <t>Ouvriers contractuels</t>
  </si>
  <si>
    <t>Employés contractuels</t>
  </si>
  <si>
    <t>Stagiaires</t>
  </si>
  <si>
    <t>Autres</t>
  </si>
  <si>
    <t xml:space="preserve"> IT :  incapacité temporaire </t>
  </si>
  <si>
    <t>IT :  incapacité temporaire</t>
  </si>
  <si>
    <r>
      <rPr>
        <b/>
        <i/>
        <sz val="11"/>
        <color indexed="9"/>
        <rFont val="Calibri"/>
        <family val="2"/>
      </rPr>
      <t xml:space="preserve">5.1. </t>
    </r>
  </si>
  <si>
    <r>
      <rPr>
        <sz val="11"/>
        <color indexed="16"/>
        <rFont val="Calibri"/>
        <family val="2"/>
      </rPr>
      <t>5.1.1.</t>
    </r>
  </si>
  <si>
    <r>
      <rPr>
        <sz val="11"/>
        <color indexed="16"/>
        <rFont val="Calibri"/>
        <family val="2"/>
      </rPr>
      <t>5.1.2.</t>
    </r>
  </si>
  <si>
    <r>
      <rPr>
        <sz val="11"/>
        <color indexed="16"/>
        <rFont val="Calibri"/>
        <family val="2"/>
      </rPr>
      <t>5.1.3.</t>
    </r>
  </si>
  <si>
    <r>
      <rPr>
        <sz val="11"/>
        <color indexed="16"/>
        <rFont val="Calibri"/>
        <family val="2"/>
      </rPr>
      <t>5.1.4.</t>
    </r>
  </si>
  <si>
    <r>
      <rPr>
        <sz val="11"/>
        <color indexed="16"/>
        <rFont val="Calibri"/>
        <family val="2"/>
      </rPr>
      <t>5.1.5.</t>
    </r>
  </si>
  <si>
    <r>
      <rPr>
        <sz val="11"/>
        <color indexed="16"/>
        <rFont val="Calibri"/>
        <family val="2"/>
      </rPr>
      <t>5.1.6.</t>
    </r>
  </si>
  <si>
    <r>
      <rPr>
        <sz val="11"/>
        <color indexed="16"/>
        <rFont val="Calibri"/>
        <family val="2"/>
      </rPr>
      <t>5.1.7.</t>
    </r>
  </si>
  <si>
    <t>Jour de l'accident ( jour de la semaine )</t>
  </si>
  <si>
    <t>5.1. HEURE DE L'ACCIDENT</t>
  </si>
  <si>
    <t>HEURE</t>
  </si>
  <si>
    <t>COMMENTAIRES</t>
  </si>
  <si>
    <t>CSS : cas sans suites - IT :  incapacité temporaire</t>
  </si>
  <si>
    <t>CSS : cas sans suite - IT : incapacité temporaire</t>
  </si>
  <si>
    <t xml:space="preserve">CSS : cas sans suites - IT :  incapacité temporaire </t>
  </si>
  <si>
    <t>5.2.1.</t>
  </si>
  <si>
    <t>5.2.2.</t>
  </si>
  <si>
    <t>5.2.3.</t>
  </si>
  <si>
    <t>5.2.4.</t>
  </si>
  <si>
    <t>5.2.5.</t>
  </si>
  <si>
    <t>5.2.6.</t>
  </si>
  <si>
    <t>5.2.7.</t>
  </si>
  <si>
    <t>5.2.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</si>
  <si>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</si>
  <si>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</si>
  <si>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</si>
  <si>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</si>
  <si>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</si>
  <si>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</si>
  <si>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</si>
  <si>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</si>
  <si>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</si>
  <si>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</si>
  <si>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</si>
  <si>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</si>
  <si>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</si>
  <si>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</si>
  <si>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</si>
  <si>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5.4.</t>
  </si>
  <si>
    <t>JOUR DE LA SEMAINE</t>
  </si>
  <si>
    <t>5.2. JOUR DE L'ACCIDENT ( jour de la semaine )</t>
  </si>
  <si>
    <t>5.3.1. Accidents sur le lieu de travail selon le mois de l'accident : évolution 2014 - 2017</t>
  </si>
  <si>
    <t>5.3. MOIS DE L'ACCIDENT</t>
  </si>
  <si>
    <t>MOIS DE L'ACCIDENT</t>
  </si>
  <si>
    <t>CSS : cas sans suites - IT : incapacité temporaire</t>
  </si>
  <si>
    <t xml:space="preserve">CSS : cas sans suites - IT : incapacité temporaire </t>
  </si>
  <si>
    <t>5.4. PROVINCE ET REGION DE SURVENANCE DE L'ACCIDENT</t>
  </si>
  <si>
    <t>REGION ET PROVINCE</t>
  </si>
  <si>
    <t>5. CARACTERISTIQUES SPATIO-TEMPORELLES DES ACCIDENTS DU TRAVAIL DANS LE SECTEUR PUBLIC - 2018</t>
  </si>
  <si>
    <t>Accidents sur le lieu de travail selon l'heure de l'accident :  évolution 2015 - 2018</t>
  </si>
  <si>
    <t>Accidents sur le lieu de travail selon l'heure de l'accident : distribution selon les conséquences - 2018</t>
  </si>
  <si>
    <t>Accidents sur le lieu de travail selon l'heure de l'accident : distribution selon les conséquences et le genre - 2018</t>
  </si>
  <si>
    <t>Accidents sur le lieu de travail selon l'heure de l'accident : distribution selon les conséquences et la génération en fréquence absolue - 2018</t>
  </si>
  <si>
    <t>Accidents sur le lieu de travail selon l'heure de l'accident : distribution selon les conséquences et la génération en fréquence relative - 2018</t>
  </si>
  <si>
    <t>Accidents sur le lieu de travail selon l'heure de l'accident : distribution selon les conséquences et le genre de travail (manuel/intellectuel) - 2018</t>
  </si>
  <si>
    <t>Accidents sur le lieu de travail selon l'heure de l'accident : distribution selon la durée de l’incapacité temporaire - 2018</t>
  </si>
  <si>
    <t>Accidents sur le lieu de travail selon le jour de l'accident : évolution 2014 - 2018</t>
  </si>
  <si>
    <t>Accidents sur le lieu de travail selon le jour de l'accident : distribution selon les conséquences - 2018</t>
  </si>
  <si>
    <t>Accidents sur le lieu de travail selon le jour de l'accident : distribution selon les conséquences et le genre - 2018</t>
  </si>
  <si>
    <t>Accidents sur le lieu de travail selon le jour de l'accident : distribution selon les conséquences et la génération en fréquence absolue - 2018</t>
  </si>
  <si>
    <t>Accidents sur le lieu de travail selon le jour de l'accident : distribution selon les conséquences et la génération en fréquence relative - 2018</t>
  </si>
  <si>
    <t>Accidents sur le lieu de travail selon le jour de l'accident : distribution selon la catégorie professionnelle de la victime - 2018</t>
  </si>
  <si>
    <t>Accidents sur le lieu de travail selon le jour de l'accident : distribution selon la durée de l’incapacité temporaire - 2018</t>
  </si>
  <si>
    <t>Accidents sur le lieu de travail selon le mois de l'accident : évolution 2014 - 2018</t>
  </si>
  <si>
    <t>Accidents sur le lieu de travail selon le mois de l'accident : distribution selon les conséquences - 2018</t>
  </si>
  <si>
    <t>Accidents sur le lieu de travail selon le mois de l'accident : distribution selon les conséquences et le genre - 2018</t>
  </si>
  <si>
    <t>Accidents sur le lieu de travail selon le mois de l'accident : distribution selon les conséquences et la génération en fréquence absolue - 2018</t>
  </si>
  <si>
    <t>Accidents sur le lieu de travail selon le mois de l'accident : distribution selon les conséquences et la génération en fréquence relative - 2018</t>
  </si>
  <si>
    <t>Accidents sur le lieu de travail selon le mois de l'accident : distribution selon la catégorie professionnelle de la victime - 2018</t>
  </si>
  <si>
    <t>Accidents sur le lieu de travail selon le mois de l'accident : distribution selon la durée de l’incapacité temporaire - 2018</t>
  </si>
  <si>
    <t>Accidents sur le lieu de travail selon la province et la région de survenance de l'accident : évolution 2015 - 2018</t>
  </si>
  <si>
    <t>Accidents sur le lieu de travail selon la province et la région de survenance de l'accident : distribution selon les conséquences - 2018</t>
  </si>
  <si>
    <t>Accidents sur le lieu de travail selon la province et la région de survenance de l'accident : distribution selon les conséquences et le genre - 2018</t>
  </si>
  <si>
    <t>Accidents sur le lieu de travail selon la province et la région de survenance de l'accident : distribution selon les conséquences et la génération en fréquence absolue - 2018</t>
  </si>
  <si>
    <t>Accidents sur le lieu de travail selon la province et la région de survenance de l'accident : distribution selon les conséquences et la génération en fréquence relative -  2018</t>
  </si>
  <si>
    <t>Accidents sur le lieu de travail selon la province et la région de survenance de l'accident : distribution selon la catégorie professionnelle de la victime - 2018</t>
  </si>
  <si>
    <t>Accidents sur le lieu de travail selon la province et la région de survenance de l'accident : distribution selon la durée de l’incapacité temporaire - 2018</t>
  </si>
  <si>
    <t>5.1.1. Accidents sur le lieu de travail selon l'heure de l'accident :  évolution 2015 - 2018</t>
  </si>
  <si>
    <t>Variation de 2017 à 2018 en %</t>
  </si>
  <si>
    <t>5.1.2. Accidents sur le lieu de travail selon l'heure de l'accident : distribution selon les conséquences - 2018</t>
  </si>
  <si>
    <t>5.1.3. Accidents sur le lieu de travail selon l'heure de l'accident : distribution selon les conséquences et le genre - 2018</t>
  </si>
  <si>
    <t>5.1.4. Accidents sur le lieu de travail selon l'heure de l'accident : distribution selon les conséquences et la génération en fréquence absolue - 2018</t>
  </si>
  <si>
    <t>5.1.5. Accidents sur le lieu de travail selon l'heure de l'accident : distribution selon les conséquences et la génération en fréquence relative - 2018</t>
  </si>
  <si>
    <t>5.1.6. Accidents sur le lieu de travail selon l'heure de l'accident : distribution selon les conséquences et la catégorie professionnelle - 2018</t>
  </si>
  <si>
    <t>5.1.7. Accidents sur le lieu de travail selon l'heure de l'accident : distribution selon la durée de l’incapacité temporaire - 2018</t>
  </si>
  <si>
    <t>5.2.1. Accidents sur le lieu de travail selon le jour de l'accident : évolution 2014 - 2018</t>
  </si>
  <si>
    <t>5.2.2. Accidents sur le lieu de travail selon le jour de l'accident : distribution selon les conséquences - 2018</t>
  </si>
  <si>
    <t>5.2.3. Accidents sur le lieu de travail selon le jour de l'accident : distribution selon les conséquences et le genre - 2018</t>
  </si>
  <si>
    <t>5.2.4. Accidents sur le lieu de travail selon le jour de l'accident : distribution selon les conséquences et la génération en fréquence absolue - 2018</t>
  </si>
  <si>
    <t>5.2.5. Accidents sur le lieu de travail selon le jour de l'accident : distribution selon les conséquences et la génération en fréquence relative - 2018</t>
  </si>
  <si>
    <t>5.2.6. Accidents sur le lieu de travail selon le jour de l'accident : distribution selon la catégorie professionnelle de la victime - 2018</t>
  </si>
  <si>
    <t>5.2.7. Accidents sur le lieu de travail selon le jour de l'accident : distribution selon la durée de l’incapacité temporaire - 2018</t>
  </si>
  <si>
    <t>5.3.2. Accidents sur le lieu de travail selon le mois de l'accident : distribution selon les conséquences - 2018</t>
  </si>
  <si>
    <t>5.3.3. Accidents sur le lieu de travail selon le mois de l'accident : distribution selon les conséquences et le genre - 2018</t>
  </si>
  <si>
    <t>5.3.4. Accidents sur le lieu de travail selon le mois de l'accident : distribution selon les conséquences et la génération en fréquence absolue - 2018</t>
  </si>
  <si>
    <t>5.3.5. Accidents sur le lieu de travail selon le mois de l'accident : distribution selon les conséquences et la génération en fréquence relative - 2018</t>
  </si>
  <si>
    <t>5.3.6. Accidents sur le lieu de travail selon le mois de l'accident : distribution selon la catégorie professionnelle de la victime - 2018</t>
  </si>
  <si>
    <t>5.3.7. Accidents sur le lieu de travail selon le mois de l'accident : distribution selon la durée de l’incapacité temporaire - 2018</t>
  </si>
  <si>
    <t>5.4.1. Accidents sur le lieu de travail selon la province et la région de survenance de l'accident : évolution 2015 - 2018</t>
  </si>
  <si>
    <t>5.4.2. Accidents sur le lieu de travail selon la province et la région de survenance de l'accident : distribution selon les conséquences - 2018</t>
  </si>
  <si>
    <t>5.4.3. Accidents sur le lieu de travail selon la province et la région de survenance de l'accident : distribution selon les conséquences et le genre - 2018</t>
  </si>
  <si>
    <t>5.4.4. Accidents sur le lieu de travail selon la province et la région de survenance de l'accident : distribution selon les conséquences et la génération en fréquence absolue - 2018</t>
  </si>
  <si>
    <t>5.4.5. Accidents sur le lieu de travail selon la province et la région de survenance de l'accident : distribution selon les conséquences et la génération en fréquence relative - 2018</t>
  </si>
  <si>
    <t>5.4.6. Accidents sur le lieu de travail selon la province et la région de survenance de l'accident : distribution selon la catégorie professionnelle de la victime - 2018</t>
  </si>
  <si>
    <t>5.4.7. Accidents sur le lieu de travail selon la province et la région de survenance de l'accident : distribution selon la durée de l’incapacité temporaire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</si>
</sst>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[$%-80C]"/>
  </numFmts>
  <fonts count="33" x14ac:knownFonts="1">
    <font>
      <sz val="11"/>
      <color theme="1"/>
      <name val="Calibri"/>
      <family val="2"/>
      <scheme val="minor"/>
    </font>
    <font>
      <b/>
      <sz val="11"/>
      <name val="Microsoft Sans Serif"/>
      <family val="2"/>
    </font>
    <font>
      <sz val="11"/>
      <name val="Microsoft Sans Serif"/>
      <family val="2"/>
    </font>
    <font>
      <b/>
      <i/>
      <sz val="11"/>
      <name val="Microsoft Sans Serif"/>
      <family val="2"/>
    </font>
    <font>
      <b/>
      <sz val="12"/>
      <name val="Microsoft Sans Serif"/>
      <family val="2"/>
    </font>
    <font>
      <sz val="12"/>
      <name val="Microsoft Sans Serif"/>
      <family val="2"/>
    </font>
    <font>
      <b/>
      <i/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i/>
      <sz val="11"/>
      <color theme="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1"/>
      <color theme="0"/>
      <name val="Calibri"/>
      <family val="2"/>
    </font>
    <font>
      <i/>
      <sz val="11"/>
      <color indexed="8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35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9" fontId="3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3" fontId="1" fillId="0" borderId="27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64" fontId="3" fillId="0" borderId="28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164" fontId="3" fillId="0" borderId="29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4" fontId="3" fillId="2" borderId="30" xfId="0" applyNumberFormat="1" applyFont="1" applyFill="1" applyBorder="1" applyAlignment="1">
      <alignment horizontal="center" vertical="center"/>
    </xf>
    <xf numFmtId="164" fontId="3" fillId="2" borderId="31" xfId="0" applyNumberFormat="1" applyFont="1" applyFill="1" applyBorder="1" applyAlignment="1">
      <alignment horizontal="center" vertical="center"/>
    </xf>
    <xf numFmtId="164" fontId="3" fillId="0" borderId="32" xfId="0" applyNumberFormat="1" applyFont="1" applyFill="1" applyBorder="1" applyAlignment="1">
      <alignment horizontal="center" vertical="center"/>
    </xf>
    <xf numFmtId="164" fontId="3" fillId="0" borderId="33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64" fontId="3" fillId="2" borderId="17" xfId="0" applyNumberFormat="1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/>
    </xf>
    <xf numFmtId="9" fontId="3" fillId="2" borderId="34" xfId="0" applyNumberFormat="1" applyFont="1" applyFill="1" applyBorder="1" applyAlignment="1">
      <alignment horizontal="center" vertical="center"/>
    </xf>
    <xf numFmtId="9" fontId="3" fillId="2" borderId="35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3" fontId="2" fillId="2" borderId="37" xfId="0" applyNumberFormat="1" applyFont="1" applyFill="1" applyBorder="1" applyAlignment="1">
      <alignment horizontal="center" vertical="center"/>
    </xf>
    <xf numFmtId="3" fontId="2" fillId="2" borderId="38" xfId="0" applyNumberFormat="1" applyFont="1" applyFill="1" applyBorder="1" applyAlignment="1">
      <alignment horizontal="center" vertical="center"/>
    </xf>
    <xf numFmtId="3" fontId="2" fillId="0" borderId="39" xfId="0" applyNumberFormat="1" applyFont="1" applyFill="1" applyBorder="1" applyAlignment="1">
      <alignment horizontal="center" vertical="center"/>
    </xf>
    <xf numFmtId="3" fontId="2" fillId="0" borderId="40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3" fontId="2" fillId="2" borderId="42" xfId="0" applyNumberFormat="1" applyFont="1" applyFill="1" applyBorder="1" applyAlignment="1">
      <alignment horizontal="center" vertical="center"/>
    </xf>
    <xf numFmtId="3" fontId="2" fillId="2" borderId="43" xfId="0" applyNumberFormat="1" applyFont="1" applyFill="1" applyBorder="1" applyAlignment="1">
      <alignment horizontal="center" vertical="center"/>
    </xf>
    <xf numFmtId="3" fontId="2" fillId="2" borderId="44" xfId="0" applyNumberFormat="1" applyFont="1" applyFill="1" applyBorder="1" applyAlignment="1">
      <alignment horizontal="center" vertical="center"/>
    </xf>
    <xf numFmtId="0" fontId="0" fillId="0" borderId="0" xfId="0" applyFont="1"/>
    <xf numFmtId="0" fontId="1" fillId="0" borderId="1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/>
    <xf numFmtId="0" fontId="11" fillId="0" borderId="0" xfId="0" applyFont="1"/>
    <xf numFmtId="0" fontId="0" fillId="3" borderId="0" xfId="0" applyFont="1" applyFill="1" applyAlignment="1">
      <alignment vertical="center"/>
    </xf>
    <xf numFmtId="0" fontId="12" fillId="4" borderId="45" xfId="0" applyFont="1" applyFill="1" applyBorder="1" applyAlignment="1">
      <alignment vertical="center"/>
    </xf>
    <xf numFmtId="0" fontId="12" fillId="4" borderId="46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4" fillId="5" borderId="45" xfId="0" applyFont="1" applyFill="1" applyBorder="1" applyAlignment="1">
      <alignment vertical="center"/>
    </xf>
    <xf numFmtId="0" fontId="14" fillId="5" borderId="46" xfId="0" applyFont="1" applyFill="1" applyBorder="1" applyAlignment="1">
      <alignment vertical="center"/>
    </xf>
    <xf numFmtId="0" fontId="15" fillId="6" borderId="47" xfId="0" applyFont="1" applyFill="1" applyBorder="1" applyAlignment="1">
      <alignment vertical="center"/>
    </xf>
    <xf numFmtId="0" fontId="16" fillId="6" borderId="48" xfId="1" applyFont="1" applyFill="1" applyBorder="1" applyAlignment="1">
      <alignment vertical="center"/>
    </xf>
    <xf numFmtId="0" fontId="15" fillId="6" borderId="49" xfId="0" applyFont="1" applyFill="1" applyBorder="1" applyAlignment="1">
      <alignment vertical="center"/>
    </xf>
    <xf numFmtId="0" fontId="16" fillId="6" borderId="50" xfId="1" applyFont="1" applyFill="1" applyBorder="1" applyAlignment="1">
      <alignment vertical="center"/>
    </xf>
    <xf numFmtId="0" fontId="0" fillId="3" borderId="0" xfId="0" applyFont="1" applyFill="1"/>
    <xf numFmtId="3" fontId="0" fillId="3" borderId="0" xfId="0" applyNumberFormat="1" applyFont="1" applyFill="1"/>
    <xf numFmtId="10" fontId="0" fillId="3" borderId="0" xfId="0" applyNumberFormat="1" applyFont="1" applyFill="1"/>
    <xf numFmtId="0" fontId="17" fillId="6" borderId="51" xfId="0" applyFont="1" applyFill="1" applyBorder="1" applyAlignment="1">
      <alignment horizontal="center" vertical="center" wrapText="1"/>
    </xf>
    <xf numFmtId="164" fontId="17" fillId="6" borderId="52" xfId="0" applyNumberFormat="1" applyFont="1" applyFill="1" applyBorder="1" applyAlignment="1">
      <alignment horizontal="center" vertical="center" wrapText="1"/>
    </xf>
    <xf numFmtId="0" fontId="17" fillId="6" borderId="53" xfId="0" applyFont="1" applyFill="1" applyBorder="1" applyAlignment="1">
      <alignment horizontal="center" vertical="center" wrapText="1"/>
    </xf>
    <xf numFmtId="164" fontId="17" fillId="6" borderId="54" xfId="0" applyNumberFormat="1" applyFont="1" applyFill="1" applyBorder="1" applyAlignment="1">
      <alignment horizontal="center" vertical="center" wrapText="1"/>
    </xf>
    <xf numFmtId="0" fontId="17" fillId="6" borderId="55" xfId="0" applyFont="1" applyFill="1" applyBorder="1" applyAlignment="1">
      <alignment horizontal="center" vertical="center"/>
    </xf>
    <xf numFmtId="3" fontId="18" fillId="6" borderId="56" xfId="0" applyNumberFormat="1" applyFont="1" applyFill="1" applyBorder="1" applyAlignment="1">
      <alignment horizontal="center" vertical="center"/>
    </xf>
    <xf numFmtId="164" fontId="19" fillId="6" borderId="41" xfId="0" applyNumberFormat="1" applyFont="1" applyFill="1" applyBorder="1" applyAlignment="1">
      <alignment horizontal="center" vertical="center"/>
    </xf>
    <xf numFmtId="3" fontId="18" fillId="6" borderId="57" xfId="0" applyNumberFormat="1" applyFont="1" applyFill="1" applyBorder="1" applyAlignment="1">
      <alignment horizontal="center" vertical="center"/>
    </xf>
    <xf numFmtId="164" fontId="19" fillId="6" borderId="0" xfId="0" applyNumberFormat="1" applyFont="1" applyFill="1" applyBorder="1" applyAlignment="1">
      <alignment horizontal="center" vertical="center"/>
    </xf>
    <xf numFmtId="164" fontId="19" fillId="6" borderId="55" xfId="0" applyNumberFormat="1" applyFont="1" applyFill="1" applyBorder="1" applyAlignment="1">
      <alignment horizontal="center" vertical="center"/>
    </xf>
    <xf numFmtId="0" fontId="20" fillId="3" borderId="0" xfId="0" applyFont="1" applyFill="1" applyAlignment="1">
      <alignment vertical="top"/>
    </xf>
    <xf numFmtId="0" fontId="21" fillId="3" borderId="0" xfId="0" applyFont="1" applyFill="1" applyAlignment="1">
      <alignment vertical="top"/>
    </xf>
    <xf numFmtId="4" fontId="21" fillId="3" borderId="0" xfId="0" applyNumberFormat="1" applyFont="1" applyFill="1" applyAlignment="1">
      <alignment vertical="top"/>
    </xf>
    <xf numFmtId="3" fontId="21" fillId="3" borderId="0" xfId="0" applyNumberFormat="1" applyFont="1" applyFill="1" applyAlignment="1">
      <alignment vertical="top"/>
    </xf>
    <xf numFmtId="165" fontId="21" fillId="3" borderId="0" xfId="0" applyNumberFormat="1" applyFont="1" applyFill="1" applyAlignment="1">
      <alignment vertical="top"/>
    </xf>
    <xf numFmtId="0" fontId="12" fillId="7" borderId="58" xfId="0" applyFont="1" applyFill="1" applyBorder="1" applyAlignment="1">
      <alignment horizontal="center" vertical="center"/>
    </xf>
    <xf numFmtId="3" fontId="22" fillId="6" borderId="51" xfId="0" applyNumberFormat="1" applyFont="1" applyFill="1" applyBorder="1" applyAlignment="1">
      <alignment horizontal="center" vertical="center"/>
    </xf>
    <xf numFmtId="9" fontId="19" fillId="6" borderId="59" xfId="0" applyNumberFormat="1" applyFont="1" applyFill="1" applyBorder="1" applyAlignment="1">
      <alignment horizontal="center" vertical="center"/>
    </xf>
    <xf numFmtId="3" fontId="22" fillId="6" borderId="53" xfId="0" applyNumberFormat="1" applyFont="1" applyFill="1" applyBorder="1" applyAlignment="1">
      <alignment horizontal="center" vertical="center"/>
    </xf>
    <xf numFmtId="9" fontId="19" fillId="6" borderId="60" xfId="0" applyNumberFormat="1" applyFont="1" applyFill="1" applyBorder="1" applyAlignment="1">
      <alignment horizontal="center" vertical="center"/>
    </xf>
    <xf numFmtId="164" fontId="19" fillId="6" borderId="58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vertical="top"/>
    </xf>
    <xf numFmtId="0" fontId="0" fillId="3" borderId="0" xfId="0" applyFont="1" applyFill="1" applyAlignment="1">
      <alignment vertical="top"/>
    </xf>
    <xf numFmtId="4" fontId="0" fillId="3" borderId="0" xfId="0" applyNumberFormat="1" applyFont="1" applyFill="1"/>
    <xf numFmtId="0" fontId="17" fillId="6" borderId="51" xfId="0" applyFont="1" applyFill="1" applyBorder="1" applyAlignment="1">
      <alignment horizontal="center" vertical="center"/>
    </xf>
    <xf numFmtId="0" fontId="17" fillId="6" borderId="59" xfId="0" applyFont="1" applyFill="1" applyBorder="1" applyAlignment="1">
      <alignment horizontal="center" vertical="center"/>
    </xf>
    <xf numFmtId="0" fontId="17" fillId="6" borderId="53" xfId="0" applyFont="1" applyFill="1" applyBorder="1" applyAlignment="1">
      <alignment horizontal="center" vertical="center"/>
    </xf>
    <xf numFmtId="0" fontId="17" fillId="6" borderId="60" xfId="0" applyFont="1" applyFill="1" applyBorder="1" applyAlignment="1">
      <alignment horizontal="center" vertical="center"/>
    </xf>
    <xf numFmtId="0" fontId="17" fillId="6" borderId="46" xfId="0" applyFont="1" applyFill="1" applyBorder="1" applyAlignment="1">
      <alignment horizontal="center" vertical="center"/>
    </xf>
    <xf numFmtId="3" fontId="22" fillId="6" borderId="56" xfId="0" applyNumberFormat="1" applyFont="1" applyFill="1" applyBorder="1" applyAlignment="1">
      <alignment horizontal="center" vertical="center"/>
    </xf>
    <xf numFmtId="164" fontId="19" fillId="6" borderId="48" xfId="0" applyNumberFormat="1" applyFont="1" applyFill="1" applyBorder="1" applyAlignment="1">
      <alignment horizontal="center" vertical="center"/>
    </xf>
    <xf numFmtId="9" fontId="19" fillId="6" borderId="46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3" fontId="22" fillId="3" borderId="0" xfId="0" applyNumberFormat="1" applyFont="1" applyFill="1" applyBorder="1" applyAlignment="1">
      <alignment horizontal="center" vertical="center"/>
    </xf>
    <xf numFmtId="9" fontId="19" fillId="3" borderId="0" xfId="0" applyNumberFormat="1" applyFont="1" applyFill="1" applyBorder="1" applyAlignment="1">
      <alignment horizontal="center" vertical="center"/>
    </xf>
    <xf numFmtId="0" fontId="23" fillId="6" borderId="61" xfId="0" applyFont="1" applyFill="1" applyBorder="1" applyAlignment="1">
      <alignment horizontal="left" vertical="center"/>
    </xf>
    <xf numFmtId="0" fontId="24" fillId="6" borderId="62" xfId="0" applyFont="1" applyFill="1" applyBorder="1" applyAlignment="1">
      <alignment horizontal="center" vertical="center"/>
    </xf>
    <xf numFmtId="0" fontId="24" fillId="6" borderId="63" xfId="0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24" fillId="6" borderId="49" xfId="0" applyFont="1" applyFill="1" applyBorder="1" applyAlignment="1">
      <alignment horizontal="left" vertical="center"/>
    </xf>
    <xf numFmtId="0" fontId="24" fillId="6" borderId="54" xfId="0" applyFont="1" applyFill="1" applyBorder="1" applyAlignment="1">
      <alignment horizontal="center" vertical="center"/>
    </xf>
    <xf numFmtId="0" fontId="24" fillId="6" borderId="50" xfId="0" applyFont="1" applyFill="1" applyBorder="1" applyAlignment="1">
      <alignment horizontal="center" vertical="center"/>
    </xf>
    <xf numFmtId="0" fontId="22" fillId="6" borderId="51" xfId="0" applyFont="1" applyFill="1" applyBorder="1" applyAlignment="1">
      <alignment horizontal="center" vertical="center"/>
    </xf>
    <xf numFmtId="0" fontId="25" fillId="6" borderId="59" xfId="0" applyFont="1" applyFill="1" applyBorder="1" applyAlignment="1">
      <alignment horizontal="center" vertical="center"/>
    </xf>
    <xf numFmtId="0" fontId="22" fillId="6" borderId="53" xfId="0" applyFont="1" applyFill="1" applyBorder="1" applyAlignment="1">
      <alignment horizontal="center" vertical="center"/>
    </xf>
    <xf numFmtId="0" fontId="22" fillId="6" borderId="60" xfId="0" applyFont="1" applyFill="1" applyBorder="1" applyAlignment="1">
      <alignment horizontal="center" vertical="center"/>
    </xf>
    <xf numFmtId="0" fontId="25" fillId="6" borderId="46" xfId="0" applyFont="1" applyFill="1" applyBorder="1" applyAlignment="1">
      <alignment horizontal="center" vertical="center"/>
    </xf>
    <xf numFmtId="10" fontId="25" fillId="6" borderId="41" xfId="0" applyNumberFormat="1" applyFont="1" applyFill="1" applyBorder="1" applyAlignment="1">
      <alignment horizontal="center" vertical="center"/>
    </xf>
    <xf numFmtId="164" fontId="25" fillId="6" borderId="0" xfId="0" applyNumberFormat="1" applyFont="1" applyFill="1" applyBorder="1" applyAlignment="1">
      <alignment horizontal="center" vertical="center"/>
    </xf>
    <xf numFmtId="10" fontId="25" fillId="6" borderId="48" xfId="0" applyNumberFormat="1" applyFont="1" applyFill="1" applyBorder="1" applyAlignment="1">
      <alignment horizontal="center" vertical="center"/>
    </xf>
    <xf numFmtId="164" fontId="25" fillId="6" borderId="41" xfId="0" applyNumberFormat="1" applyFont="1" applyFill="1" applyBorder="1" applyAlignment="1">
      <alignment horizontal="center" vertical="center"/>
    </xf>
    <xf numFmtId="164" fontId="25" fillId="6" borderId="48" xfId="0" applyNumberFormat="1" applyFont="1" applyFill="1" applyBorder="1" applyAlignment="1">
      <alignment horizontal="center" vertical="center"/>
    </xf>
    <xf numFmtId="3" fontId="18" fillId="6" borderId="64" xfId="0" applyNumberFormat="1" applyFont="1" applyFill="1" applyBorder="1" applyAlignment="1">
      <alignment horizontal="center" vertical="center"/>
    </xf>
    <xf numFmtId="3" fontId="18" fillId="6" borderId="65" xfId="0" applyNumberFormat="1" applyFont="1" applyFill="1" applyBorder="1" applyAlignment="1">
      <alignment horizontal="center" vertical="center"/>
    </xf>
    <xf numFmtId="9" fontId="25" fillId="6" borderId="59" xfId="0" applyNumberFormat="1" applyFont="1" applyFill="1" applyBorder="1" applyAlignment="1">
      <alignment horizontal="center" vertical="center"/>
    </xf>
    <xf numFmtId="9" fontId="25" fillId="6" borderId="60" xfId="0" applyNumberFormat="1" applyFont="1" applyFill="1" applyBorder="1" applyAlignment="1">
      <alignment horizontal="center" vertical="center"/>
    </xf>
    <xf numFmtId="9" fontId="25" fillId="6" borderId="46" xfId="0" applyNumberFormat="1" applyFont="1" applyFill="1" applyBorder="1" applyAlignment="1">
      <alignment horizontal="center" vertical="center"/>
    </xf>
    <xf numFmtId="9" fontId="25" fillId="3" borderId="0" xfId="0" applyNumberFormat="1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17" fillId="6" borderId="60" xfId="0" applyFont="1" applyFill="1" applyBorder="1" applyAlignment="1">
      <alignment horizontal="center" vertical="center" wrapText="1"/>
    </xf>
    <xf numFmtId="0" fontId="17" fillId="6" borderId="46" xfId="0" applyFont="1" applyFill="1" applyBorder="1" applyAlignment="1">
      <alignment horizontal="center" vertical="center" wrapText="1"/>
    </xf>
    <xf numFmtId="0" fontId="22" fillId="6" borderId="54" xfId="0" applyFont="1" applyFill="1" applyBorder="1" applyAlignment="1">
      <alignment horizontal="center" vertical="center"/>
    </xf>
    <xf numFmtId="3" fontId="24" fillId="6" borderId="56" xfId="0" applyNumberFormat="1" applyFont="1" applyFill="1" applyBorder="1" applyAlignment="1">
      <alignment horizontal="center" vertical="center"/>
    </xf>
    <xf numFmtId="3" fontId="24" fillId="6" borderId="57" xfId="0" applyNumberFormat="1" applyFont="1" applyFill="1" applyBorder="1" applyAlignment="1">
      <alignment horizontal="center" vertical="center"/>
    </xf>
    <xf numFmtId="0" fontId="24" fillId="6" borderId="57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center"/>
    </xf>
    <xf numFmtId="3" fontId="17" fillId="6" borderId="66" xfId="0" applyNumberFormat="1" applyFont="1" applyFill="1" applyBorder="1" applyAlignment="1">
      <alignment horizontal="center" vertical="center"/>
    </xf>
    <xf numFmtId="3" fontId="17" fillId="6" borderId="48" xfId="0" applyNumberFormat="1" applyFont="1" applyFill="1" applyBorder="1" applyAlignment="1">
      <alignment horizontal="center" vertical="center"/>
    </xf>
    <xf numFmtId="3" fontId="17" fillId="6" borderId="55" xfId="0" applyNumberFormat="1" applyFont="1" applyFill="1" applyBorder="1" applyAlignment="1">
      <alignment horizontal="center" vertical="center"/>
    </xf>
    <xf numFmtId="3" fontId="17" fillId="6" borderId="51" xfId="0" applyNumberFormat="1" applyFont="1" applyFill="1" applyBorder="1" applyAlignment="1">
      <alignment horizontal="center" vertical="center"/>
    </xf>
    <xf numFmtId="3" fontId="17" fillId="6" borderId="53" xfId="0" applyNumberFormat="1" applyFont="1" applyFill="1" applyBorder="1" applyAlignment="1">
      <alignment horizontal="center" vertical="center"/>
    </xf>
    <xf numFmtId="3" fontId="17" fillId="6" borderId="58" xfId="0" applyNumberFormat="1" applyFont="1" applyFill="1" applyBorder="1" applyAlignment="1">
      <alignment horizontal="center" vertical="center"/>
    </xf>
    <xf numFmtId="3" fontId="17" fillId="6" borderId="46" xfId="0" applyNumberFormat="1" applyFont="1" applyFill="1" applyBorder="1" applyAlignment="1">
      <alignment horizontal="center" vertical="center"/>
    </xf>
    <xf numFmtId="3" fontId="17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/>
    <xf numFmtId="164" fontId="24" fillId="6" borderId="56" xfId="0" applyNumberFormat="1" applyFont="1" applyFill="1" applyBorder="1" applyAlignment="1">
      <alignment horizontal="center" vertical="center"/>
    </xf>
    <xf numFmtId="164" fontId="24" fillId="6" borderId="57" xfId="0" applyNumberFormat="1" applyFont="1" applyFill="1" applyBorder="1" applyAlignment="1">
      <alignment horizontal="center" vertical="center"/>
    </xf>
    <xf numFmtId="164" fontId="24" fillId="6" borderId="0" xfId="0" applyNumberFormat="1" applyFont="1" applyFill="1" applyBorder="1" applyAlignment="1">
      <alignment horizontal="center" vertical="center"/>
    </xf>
    <xf numFmtId="164" fontId="19" fillId="6" borderId="66" xfId="0" applyNumberFormat="1" applyFont="1" applyFill="1" applyBorder="1" applyAlignment="1">
      <alignment horizontal="center" vertical="center"/>
    </xf>
    <xf numFmtId="0" fontId="9" fillId="3" borderId="0" xfId="0" applyFont="1" applyFill="1"/>
    <xf numFmtId="9" fontId="19" fillId="6" borderId="51" xfId="0" applyNumberFormat="1" applyFont="1" applyFill="1" applyBorder="1" applyAlignment="1">
      <alignment horizontal="center" vertical="center"/>
    </xf>
    <xf numFmtId="9" fontId="19" fillId="6" borderId="53" xfId="0" applyNumberFormat="1" applyFont="1" applyFill="1" applyBorder="1" applyAlignment="1">
      <alignment horizontal="center" vertical="center"/>
    </xf>
    <xf numFmtId="9" fontId="19" fillId="6" borderId="58" xfId="0" applyNumberFormat="1" applyFont="1" applyFill="1" applyBorder="1" applyAlignment="1">
      <alignment horizontal="center" vertical="center"/>
    </xf>
    <xf numFmtId="0" fontId="17" fillId="6" borderId="59" xfId="0" applyFont="1" applyFill="1" applyBorder="1" applyAlignment="1">
      <alignment horizontal="center" vertical="center" wrapText="1"/>
    </xf>
    <xf numFmtId="0" fontId="24" fillId="6" borderId="62" xfId="0" applyFont="1" applyFill="1" applyBorder="1" applyAlignment="1">
      <alignment horizontal="left" vertical="center"/>
    </xf>
    <xf numFmtId="3" fontId="24" fillId="3" borderId="0" xfId="0" applyNumberFormat="1" applyFont="1" applyFill="1" applyAlignment="1">
      <alignment horizontal="center" vertical="center"/>
    </xf>
    <xf numFmtId="0" fontId="24" fillId="6" borderId="54" xfId="0" applyFont="1" applyFill="1" applyBorder="1" applyAlignment="1">
      <alignment horizontal="left" vertical="center"/>
    </xf>
    <xf numFmtId="0" fontId="26" fillId="5" borderId="45" xfId="0" applyFont="1" applyFill="1" applyBorder="1" applyAlignment="1">
      <alignment vertical="center"/>
    </xf>
    <xf numFmtId="0" fontId="17" fillId="6" borderId="66" xfId="0" applyFont="1" applyFill="1" applyBorder="1" applyAlignment="1">
      <alignment horizontal="left" vertical="center"/>
    </xf>
    <xf numFmtId="0" fontId="17" fillId="6" borderId="55" xfId="0" applyFont="1" applyFill="1" applyBorder="1" applyAlignment="1">
      <alignment horizontal="left" vertical="center"/>
    </xf>
    <xf numFmtId="0" fontId="19" fillId="3" borderId="0" xfId="0" applyFont="1" applyFill="1" applyAlignment="1">
      <alignment horizontal="center" vertical="center"/>
    </xf>
    <xf numFmtId="9" fontId="19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 wrapText="1"/>
    </xf>
    <xf numFmtId="3" fontId="18" fillId="6" borderId="0" xfId="0" applyNumberFormat="1" applyFont="1" applyFill="1" applyBorder="1" applyAlignment="1">
      <alignment horizontal="center" vertical="center"/>
    </xf>
    <xf numFmtId="9" fontId="25" fillId="6" borderId="0" xfId="0" applyNumberFormat="1" applyFont="1" applyFill="1" applyBorder="1" applyAlignment="1">
      <alignment horizontal="center" vertical="center"/>
    </xf>
    <xf numFmtId="3" fontId="22" fillId="6" borderId="60" xfId="0" applyNumberFormat="1" applyFont="1" applyFill="1" applyBorder="1" applyAlignment="1">
      <alignment horizontal="center" vertical="center"/>
    </xf>
    <xf numFmtId="0" fontId="17" fillId="6" borderId="54" xfId="0" applyFont="1" applyFill="1" applyBorder="1" applyAlignment="1">
      <alignment horizontal="center" vertical="center" wrapText="1"/>
    </xf>
    <xf numFmtId="3" fontId="22" fillId="6" borderId="55" xfId="0" applyNumberFormat="1" applyFont="1" applyFill="1" applyBorder="1" applyAlignment="1">
      <alignment horizontal="center" vertical="center"/>
    </xf>
    <xf numFmtId="3" fontId="17" fillId="6" borderId="60" xfId="0" applyNumberFormat="1" applyFont="1" applyFill="1" applyBorder="1" applyAlignment="1">
      <alignment horizontal="center" vertical="center"/>
    </xf>
    <xf numFmtId="164" fontId="18" fillId="6" borderId="56" xfId="0" applyNumberFormat="1" applyFont="1" applyFill="1" applyBorder="1" applyAlignment="1">
      <alignment horizontal="center" vertical="center"/>
    </xf>
    <xf numFmtId="164" fontId="18" fillId="6" borderId="57" xfId="0" applyNumberFormat="1" applyFont="1" applyFill="1" applyBorder="1" applyAlignment="1">
      <alignment horizontal="center" vertical="center"/>
    </xf>
    <xf numFmtId="164" fontId="18" fillId="6" borderId="0" xfId="0" applyNumberFormat="1" applyFont="1" applyFill="1" applyBorder="1" applyAlignment="1">
      <alignment horizontal="center" vertical="center"/>
    </xf>
    <xf numFmtId="164" fontId="25" fillId="6" borderId="55" xfId="0" applyNumberFormat="1" applyFont="1" applyFill="1" applyBorder="1" applyAlignment="1">
      <alignment horizontal="center" vertical="center"/>
    </xf>
    <xf numFmtId="164" fontId="25" fillId="6" borderId="66" xfId="0" applyNumberFormat="1" applyFont="1" applyFill="1" applyBorder="1" applyAlignment="1">
      <alignment horizontal="center" vertical="center"/>
    </xf>
    <xf numFmtId="9" fontId="25" fillId="6" borderId="51" xfId="0" applyNumberFormat="1" applyFont="1" applyFill="1" applyBorder="1" applyAlignment="1">
      <alignment horizontal="center" vertical="center"/>
    </xf>
    <xf numFmtId="9" fontId="25" fillId="6" borderId="53" xfId="0" applyNumberFormat="1" applyFont="1" applyFill="1" applyBorder="1" applyAlignment="1">
      <alignment horizontal="center" vertical="center"/>
    </xf>
    <xf numFmtId="9" fontId="25" fillId="6" borderId="58" xfId="0" applyNumberFormat="1" applyFont="1" applyFill="1" applyBorder="1" applyAlignment="1">
      <alignment horizontal="center" vertical="center"/>
    </xf>
    <xf numFmtId="9" fontId="27" fillId="3" borderId="0" xfId="0" applyNumberFormat="1" applyFont="1" applyFill="1" applyBorder="1" applyAlignment="1">
      <alignment horizontal="center" vertical="center"/>
    </xf>
    <xf numFmtId="164" fontId="27" fillId="3" borderId="0" xfId="0" applyNumberFormat="1" applyFont="1" applyFill="1" applyBorder="1" applyAlignment="1">
      <alignment horizontal="center" vertical="center"/>
    </xf>
    <xf numFmtId="0" fontId="24" fillId="3" borderId="0" xfId="0" applyFont="1" applyFill="1" applyAlignment="1">
      <alignment horizontal="left" vertical="center"/>
    </xf>
    <xf numFmtId="0" fontId="17" fillId="3" borderId="0" xfId="0" applyFont="1" applyFill="1" applyAlignment="1">
      <alignment horizontal="left" vertical="center"/>
    </xf>
    <xf numFmtId="3" fontId="18" fillId="3" borderId="0" xfId="0" applyNumberFormat="1" applyFont="1" applyFill="1" applyAlignment="1">
      <alignment horizontal="center" vertical="center"/>
    </xf>
    <xf numFmtId="3" fontId="22" fillId="3" borderId="0" xfId="0" applyNumberFormat="1" applyFont="1" applyFill="1" applyAlignment="1">
      <alignment horizontal="center" vertical="center"/>
    </xf>
    <xf numFmtId="10" fontId="17" fillId="6" borderId="59" xfId="0" applyNumberFormat="1" applyFont="1" applyFill="1" applyBorder="1" applyAlignment="1">
      <alignment horizontal="center" vertical="center"/>
    </xf>
    <xf numFmtId="164" fontId="19" fillId="6" borderId="59" xfId="0" applyNumberFormat="1" applyFont="1" applyFill="1" applyBorder="1" applyAlignment="1">
      <alignment horizontal="center" vertical="center"/>
    </xf>
    <xf numFmtId="164" fontId="19" fillId="6" borderId="60" xfId="0" applyNumberFormat="1" applyFont="1" applyFill="1" applyBorder="1" applyAlignment="1">
      <alignment horizontal="center" vertical="center"/>
    </xf>
    <xf numFmtId="164" fontId="19" fillId="6" borderId="46" xfId="0" applyNumberFormat="1" applyFont="1" applyFill="1" applyBorder="1" applyAlignment="1">
      <alignment horizontal="center" vertical="center"/>
    </xf>
    <xf numFmtId="0" fontId="0" fillId="8" borderId="0" xfId="0" applyFont="1" applyFill="1"/>
    <xf numFmtId="3" fontId="22" fillId="6" borderId="66" xfId="0" applyNumberFormat="1" applyFont="1" applyFill="1" applyBorder="1" applyAlignment="1">
      <alignment horizontal="center" vertical="center"/>
    </xf>
    <xf numFmtId="164" fontId="22" fillId="6" borderId="66" xfId="0" applyNumberFormat="1" applyFont="1" applyFill="1" applyBorder="1" applyAlignment="1">
      <alignment horizontal="center" vertical="center"/>
    </xf>
    <xf numFmtId="164" fontId="22" fillId="6" borderId="55" xfId="0" applyNumberFormat="1" applyFont="1" applyFill="1" applyBorder="1" applyAlignment="1">
      <alignment horizontal="center" vertical="center"/>
    </xf>
    <xf numFmtId="164" fontId="17" fillId="6" borderId="51" xfId="0" applyNumberFormat="1" applyFont="1" applyFill="1" applyBorder="1" applyAlignment="1">
      <alignment horizontal="center" vertical="center"/>
    </xf>
    <xf numFmtId="164" fontId="17" fillId="6" borderId="53" xfId="0" applyNumberFormat="1" applyFont="1" applyFill="1" applyBorder="1" applyAlignment="1">
      <alignment horizontal="center" vertical="center"/>
    </xf>
    <xf numFmtId="164" fontId="17" fillId="6" borderId="60" xfId="0" applyNumberFormat="1" applyFont="1" applyFill="1" applyBorder="1" applyAlignment="1">
      <alignment horizontal="center" vertical="center"/>
    </xf>
    <xf numFmtId="164" fontId="17" fillId="6" borderId="58" xfId="0" applyNumberFormat="1" applyFont="1" applyFill="1" applyBorder="1" applyAlignment="1">
      <alignment horizontal="center" vertical="center"/>
    </xf>
    <xf numFmtId="9" fontId="17" fillId="3" borderId="0" xfId="0" applyNumberFormat="1" applyFont="1" applyFill="1" applyBorder="1" applyAlignment="1">
      <alignment horizontal="center" vertical="center"/>
    </xf>
    <xf numFmtId="3" fontId="22" fillId="6" borderId="57" xfId="0" applyNumberFormat="1" applyFont="1" applyFill="1" applyBorder="1" applyAlignment="1">
      <alignment horizontal="center" vertical="center"/>
    </xf>
    <xf numFmtId="3" fontId="24" fillId="3" borderId="0" xfId="0" applyNumberFormat="1" applyFont="1" applyFill="1" applyAlignment="1">
      <alignment horizontal="left" vertical="center"/>
    </xf>
    <xf numFmtId="0" fontId="0" fillId="6" borderId="63" xfId="0" applyFont="1" applyFill="1" applyBorder="1"/>
    <xf numFmtId="0" fontId="0" fillId="6" borderId="50" xfId="0" applyFont="1" applyFill="1" applyBorder="1"/>
    <xf numFmtId="0" fontId="12" fillId="9" borderId="58" xfId="0" applyFont="1" applyFill="1" applyBorder="1" applyAlignment="1">
      <alignment horizontal="left" vertical="center" wrapText="1"/>
    </xf>
    <xf numFmtId="3" fontId="12" fillId="9" borderId="51" xfId="0" applyNumberFormat="1" applyFont="1" applyFill="1" applyBorder="1" applyAlignment="1">
      <alignment horizontal="center" vertical="center"/>
    </xf>
    <xf numFmtId="164" fontId="14" fillId="9" borderId="59" xfId="0" applyNumberFormat="1" applyFont="1" applyFill="1" applyBorder="1" applyAlignment="1">
      <alignment horizontal="center" vertical="center"/>
    </xf>
    <xf numFmtId="3" fontId="12" fillId="9" borderId="53" xfId="0" applyNumberFormat="1" applyFont="1" applyFill="1" applyBorder="1" applyAlignment="1">
      <alignment horizontal="center" vertical="center"/>
    </xf>
    <xf numFmtId="164" fontId="14" fillId="9" borderId="60" xfId="0" applyNumberFormat="1" applyFont="1" applyFill="1" applyBorder="1" applyAlignment="1">
      <alignment horizontal="center" vertical="center"/>
    </xf>
    <xf numFmtId="164" fontId="14" fillId="9" borderId="58" xfId="2" applyNumberFormat="1" applyFont="1" applyFill="1" applyBorder="1" applyAlignment="1">
      <alignment horizontal="center" vertical="center"/>
    </xf>
    <xf numFmtId="0" fontId="17" fillId="6" borderId="55" xfId="0" applyFont="1" applyFill="1" applyBorder="1" applyAlignment="1">
      <alignment horizontal="left" vertical="center" wrapText="1"/>
    </xf>
    <xf numFmtId="164" fontId="19" fillId="6" borderId="55" xfId="2" applyNumberFormat="1" applyFont="1" applyFill="1" applyBorder="1" applyAlignment="1">
      <alignment horizontal="center" vertical="center"/>
    </xf>
    <xf numFmtId="164" fontId="19" fillId="6" borderId="58" xfId="2" applyNumberFormat="1" applyFont="1" applyFill="1" applyBorder="1" applyAlignment="1">
      <alignment horizontal="center" vertical="center"/>
    </xf>
    <xf numFmtId="164" fontId="14" fillId="9" borderId="46" xfId="0" applyNumberFormat="1" applyFont="1" applyFill="1" applyBorder="1" applyAlignment="1">
      <alignment horizontal="center" vertical="center"/>
    </xf>
    <xf numFmtId="0" fontId="12" fillId="9" borderId="53" xfId="0" applyFont="1" applyFill="1" applyBorder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12" fillId="9" borderId="60" xfId="0" applyFont="1" applyFill="1" applyBorder="1" applyAlignment="1">
      <alignment horizontal="center" vertical="center"/>
    </xf>
    <xf numFmtId="3" fontId="17" fillId="6" borderId="56" xfId="0" applyNumberFormat="1" applyFont="1" applyFill="1" applyBorder="1" applyAlignment="1">
      <alignment horizontal="center" vertical="center"/>
    </xf>
    <xf numFmtId="3" fontId="12" fillId="9" borderId="60" xfId="0" applyNumberFormat="1" applyFont="1" applyFill="1" applyBorder="1" applyAlignment="1">
      <alignment horizontal="center" vertical="center"/>
    </xf>
    <xf numFmtId="3" fontId="12" fillId="9" borderId="58" xfId="0" applyNumberFormat="1" applyFont="1" applyFill="1" applyBorder="1" applyAlignment="1">
      <alignment horizontal="center" vertical="center"/>
    </xf>
    <xf numFmtId="0" fontId="12" fillId="7" borderId="58" xfId="0" applyFont="1" applyFill="1" applyBorder="1" applyAlignment="1">
      <alignment horizontal="center" vertical="center" wrapText="1"/>
    </xf>
    <xf numFmtId="3" fontId="22" fillId="6" borderId="58" xfId="0" applyNumberFormat="1" applyFont="1" applyFill="1" applyBorder="1" applyAlignment="1">
      <alignment horizontal="center" vertical="center"/>
    </xf>
    <xf numFmtId="164" fontId="14" fillId="9" borderId="51" xfId="0" applyNumberFormat="1" applyFont="1" applyFill="1" applyBorder="1" applyAlignment="1">
      <alignment horizontal="center" vertical="center"/>
    </xf>
    <xf numFmtId="164" fontId="14" fillId="9" borderId="53" xfId="0" applyNumberFormat="1" applyFont="1" applyFill="1" applyBorder="1" applyAlignment="1">
      <alignment horizontal="center" vertical="center"/>
    </xf>
    <xf numFmtId="164" fontId="14" fillId="9" borderId="58" xfId="0" applyNumberFormat="1" applyFont="1" applyFill="1" applyBorder="1" applyAlignment="1">
      <alignment horizontal="center" vertical="center"/>
    </xf>
    <xf numFmtId="164" fontId="29" fillId="6" borderId="56" xfId="0" applyNumberFormat="1" applyFont="1" applyFill="1" applyBorder="1" applyAlignment="1">
      <alignment horizontal="center" vertical="center"/>
    </xf>
    <xf numFmtId="164" fontId="29" fillId="6" borderId="57" xfId="0" applyNumberFormat="1" applyFont="1" applyFill="1" applyBorder="1" applyAlignment="1">
      <alignment horizontal="center" vertical="center"/>
    </xf>
    <xf numFmtId="164" fontId="29" fillId="6" borderId="0" xfId="0" applyNumberFormat="1" applyFont="1" applyFill="1" applyBorder="1" applyAlignment="1">
      <alignment horizontal="center" vertical="center"/>
    </xf>
    <xf numFmtId="164" fontId="29" fillId="6" borderId="55" xfId="0" applyNumberFormat="1" applyFont="1" applyFill="1" applyBorder="1" applyAlignment="1">
      <alignment horizontal="center" vertical="center"/>
    </xf>
    <xf numFmtId="0" fontId="11" fillId="3" borderId="0" xfId="0" applyFont="1" applyFill="1"/>
    <xf numFmtId="0" fontId="17" fillId="6" borderId="52" xfId="0" applyFont="1" applyFill="1" applyBorder="1" applyAlignment="1">
      <alignment horizontal="center" vertical="center" wrapText="1"/>
    </xf>
    <xf numFmtId="0" fontId="17" fillId="6" borderId="50" xfId="0" applyFont="1" applyFill="1" applyBorder="1" applyAlignment="1">
      <alignment horizontal="center" vertical="center" wrapText="1"/>
    </xf>
    <xf numFmtId="3" fontId="9" fillId="9" borderId="51" xfId="0" applyNumberFormat="1" applyFont="1" applyFill="1" applyBorder="1" applyAlignment="1">
      <alignment horizontal="center" vertical="center"/>
    </xf>
    <xf numFmtId="3" fontId="9" fillId="9" borderId="53" xfId="0" applyNumberFormat="1" applyFont="1" applyFill="1" applyBorder="1" applyAlignment="1">
      <alignment horizontal="center" vertical="center"/>
    </xf>
    <xf numFmtId="3" fontId="24" fillId="6" borderId="51" xfId="0" applyNumberFormat="1" applyFont="1" applyFill="1" applyBorder="1" applyAlignment="1">
      <alignment horizontal="center" vertical="center"/>
    </xf>
    <xf numFmtId="3" fontId="24" fillId="6" borderId="53" xfId="0" applyNumberFormat="1" applyFont="1" applyFill="1" applyBorder="1" applyAlignment="1">
      <alignment horizontal="center" vertical="center"/>
    </xf>
    <xf numFmtId="0" fontId="23" fillId="6" borderId="66" xfId="0" applyFont="1" applyFill="1" applyBorder="1" applyAlignment="1">
      <alignment horizontal="left" vertical="center"/>
    </xf>
    <xf numFmtId="0" fontId="24" fillId="6" borderId="67" xfId="0" applyFont="1" applyFill="1" applyBorder="1" applyAlignment="1">
      <alignment horizontal="left" vertical="center"/>
    </xf>
    <xf numFmtId="164" fontId="19" fillId="6" borderId="67" xfId="0" applyNumberFormat="1" applyFont="1" applyFill="1" applyBorder="1" applyAlignment="1">
      <alignment horizontal="center" vertical="center"/>
    </xf>
    <xf numFmtId="3" fontId="22" fillId="6" borderId="68" xfId="0" applyNumberFormat="1" applyFont="1" applyFill="1" applyBorder="1" applyAlignment="1">
      <alignment horizontal="center" vertical="center"/>
    </xf>
    <xf numFmtId="3" fontId="22" fillId="6" borderId="65" xfId="0" applyNumberFormat="1" applyFont="1" applyFill="1" applyBorder="1" applyAlignment="1">
      <alignment horizontal="center" vertical="center"/>
    </xf>
    <xf numFmtId="3" fontId="17" fillId="6" borderId="67" xfId="0" applyNumberFormat="1" applyFont="1" applyFill="1" applyBorder="1" applyAlignment="1">
      <alignment horizontal="center" vertical="center"/>
    </xf>
    <xf numFmtId="164" fontId="24" fillId="6" borderId="68" xfId="0" applyNumberFormat="1" applyFont="1" applyFill="1" applyBorder="1" applyAlignment="1">
      <alignment horizontal="center" vertical="center"/>
    </xf>
    <xf numFmtId="164" fontId="24" fillId="6" borderId="65" xfId="0" applyNumberFormat="1" applyFont="1" applyFill="1" applyBorder="1" applyAlignment="1">
      <alignment horizontal="center" vertical="center"/>
    </xf>
    <xf numFmtId="164" fontId="19" fillId="6" borderId="0" xfId="0" quotePrefix="1" applyNumberFormat="1" applyFont="1" applyFill="1" applyBorder="1" applyAlignment="1">
      <alignment horizontal="center" vertical="center"/>
    </xf>
    <xf numFmtId="0" fontId="24" fillId="6" borderId="63" xfId="0" applyFont="1" applyFill="1" applyBorder="1" applyAlignment="1">
      <alignment horizontal="center" vertical="center"/>
    </xf>
    <xf numFmtId="0" fontId="24" fillId="6" borderId="50" xfId="0" applyFont="1" applyFill="1" applyBorder="1" applyAlignment="1">
      <alignment horizontal="center" vertical="center"/>
    </xf>
    <xf numFmtId="0" fontId="17" fillId="6" borderId="46" xfId="0" applyFont="1" applyFill="1" applyBorder="1" applyAlignment="1">
      <alignment horizontal="center" vertical="center"/>
    </xf>
    <xf numFmtId="0" fontId="17" fillId="6" borderId="69" xfId="0" applyFont="1" applyFill="1" applyBorder="1" applyAlignment="1">
      <alignment horizontal="center" vertical="center" wrapText="1"/>
    </xf>
    <xf numFmtId="0" fontId="17" fillId="6" borderId="63" xfId="0" applyFont="1" applyFill="1" applyBorder="1" applyAlignment="1">
      <alignment horizontal="center" vertical="center" wrapText="1"/>
    </xf>
    <xf numFmtId="0" fontId="17" fillId="6" borderId="70" xfId="0" applyFont="1" applyFill="1" applyBorder="1" applyAlignment="1">
      <alignment horizontal="center" vertical="center" wrapText="1"/>
    </xf>
    <xf numFmtId="0" fontId="17" fillId="6" borderId="50" xfId="0" applyFont="1" applyFill="1" applyBorder="1" applyAlignment="1">
      <alignment horizontal="center" vertical="center" wrapText="1"/>
    </xf>
    <xf numFmtId="0" fontId="12" fillId="7" borderId="66" xfId="0" applyFont="1" applyFill="1" applyBorder="1" applyAlignment="1">
      <alignment horizontal="center" vertical="center" wrapText="1"/>
    </xf>
    <xf numFmtId="0" fontId="12" fillId="7" borderId="55" xfId="0" applyFont="1" applyFill="1" applyBorder="1" applyAlignment="1">
      <alignment horizontal="center" vertical="center" wrapText="1"/>
    </xf>
    <xf numFmtId="0" fontId="12" fillId="7" borderId="67" xfId="0" applyFont="1" applyFill="1" applyBorder="1" applyAlignment="1">
      <alignment horizontal="center" vertical="center" wrapText="1"/>
    </xf>
    <xf numFmtId="0" fontId="30" fillId="4" borderId="45" xfId="0" applyFont="1" applyFill="1" applyBorder="1" applyAlignment="1">
      <alignment horizontal="center" vertical="center" wrapText="1"/>
    </xf>
    <xf numFmtId="0" fontId="30" fillId="4" borderId="60" xfId="0" applyFont="1" applyFill="1" applyBorder="1" applyAlignment="1">
      <alignment horizontal="center" vertical="center" wrapText="1"/>
    </xf>
    <xf numFmtId="0" fontId="30" fillId="4" borderId="46" xfId="0" applyFont="1" applyFill="1" applyBorder="1" applyAlignment="1">
      <alignment horizontal="center" vertical="center" wrapText="1"/>
    </xf>
    <xf numFmtId="0" fontId="31" fillId="5" borderId="45" xfId="0" applyFont="1" applyFill="1" applyBorder="1" applyAlignment="1">
      <alignment horizontal="center" vertical="center" wrapText="1"/>
    </xf>
    <xf numFmtId="0" fontId="31" fillId="5" borderId="60" xfId="0" applyFont="1" applyFill="1" applyBorder="1" applyAlignment="1">
      <alignment horizontal="center" vertical="center" wrapText="1"/>
    </xf>
    <xf numFmtId="0" fontId="31" fillId="5" borderId="46" xfId="0" applyFont="1" applyFill="1" applyBorder="1" applyAlignment="1">
      <alignment horizontal="center" vertical="center" wrapText="1"/>
    </xf>
    <xf numFmtId="0" fontId="17" fillId="6" borderId="66" xfId="0" applyFont="1" applyFill="1" applyBorder="1" applyAlignment="1">
      <alignment horizontal="center" vertical="center" wrapText="1"/>
    </xf>
    <xf numFmtId="0" fontId="17" fillId="6" borderId="55" xfId="0" applyFont="1" applyFill="1" applyBorder="1" applyAlignment="1">
      <alignment horizontal="center" vertical="center" wrapText="1"/>
    </xf>
    <xf numFmtId="0" fontId="17" fillId="6" borderId="67" xfId="0" applyFont="1" applyFill="1" applyBorder="1" applyAlignment="1">
      <alignment horizontal="center" vertical="center" wrapText="1"/>
    </xf>
    <xf numFmtId="0" fontId="17" fillId="6" borderId="61" xfId="0" applyFont="1" applyFill="1" applyBorder="1" applyAlignment="1">
      <alignment horizontal="center" vertical="center" wrapText="1"/>
    </xf>
    <xf numFmtId="0" fontId="17" fillId="6" borderId="71" xfId="0" applyFont="1" applyFill="1" applyBorder="1" applyAlignment="1">
      <alignment horizontal="center" vertical="center" wrapText="1"/>
    </xf>
    <xf numFmtId="0" fontId="17" fillId="6" borderId="49" xfId="0" applyFont="1" applyFill="1" applyBorder="1" applyAlignment="1">
      <alignment horizontal="center" vertical="center" wrapText="1"/>
    </xf>
    <xf numFmtId="0" fontId="17" fillId="6" borderId="52" xfId="0" applyFont="1" applyFill="1" applyBorder="1" applyAlignment="1">
      <alignment horizontal="center" vertical="center" wrapText="1"/>
    </xf>
    <xf numFmtId="0" fontId="17" fillId="6" borderId="62" xfId="0" applyFont="1" applyFill="1" applyBorder="1" applyAlignment="1">
      <alignment horizontal="center" vertical="center" wrapText="1"/>
    </xf>
    <xf numFmtId="0" fontId="17" fillId="6" borderId="54" xfId="0" applyFont="1" applyFill="1" applyBorder="1" applyAlignment="1">
      <alignment horizontal="center" vertical="center" wrapText="1"/>
    </xf>
    <xf numFmtId="0" fontId="31" fillId="5" borderId="60" xfId="0" applyFont="1" applyFill="1" applyBorder="1" applyAlignment="1">
      <alignment horizontal="center" vertical="center"/>
    </xf>
    <xf numFmtId="0" fontId="31" fillId="5" borderId="46" xfId="0" applyFont="1" applyFill="1" applyBorder="1" applyAlignment="1">
      <alignment horizontal="center" vertical="center"/>
    </xf>
    <xf numFmtId="0" fontId="17" fillId="6" borderId="60" xfId="0" applyFont="1" applyFill="1" applyBorder="1" applyAlignment="1">
      <alignment horizontal="center" vertical="center" wrapText="1"/>
    </xf>
    <xf numFmtId="0" fontId="12" fillId="7" borderId="61" xfId="0" applyFont="1" applyFill="1" applyBorder="1" applyAlignment="1">
      <alignment horizontal="center" vertical="center" wrapText="1"/>
    </xf>
    <xf numFmtId="0" fontId="12" fillId="7" borderId="63" xfId="0" applyFont="1" applyFill="1" applyBorder="1" applyAlignment="1">
      <alignment horizontal="center" vertical="center" wrapText="1"/>
    </xf>
    <xf numFmtId="0" fontId="12" fillId="7" borderId="47" xfId="0" applyFont="1" applyFill="1" applyBorder="1" applyAlignment="1">
      <alignment horizontal="center" vertical="center" wrapText="1"/>
    </xf>
    <xf numFmtId="0" fontId="12" fillId="7" borderId="48" xfId="0" applyFont="1" applyFill="1" applyBorder="1" applyAlignment="1">
      <alignment horizontal="center" vertical="center" wrapText="1"/>
    </xf>
    <xf numFmtId="0" fontId="17" fillId="6" borderId="45" xfId="0" applyFont="1" applyFill="1" applyBorder="1" applyAlignment="1">
      <alignment horizontal="center" vertical="center" wrapText="1"/>
    </xf>
    <xf numFmtId="0" fontId="17" fillId="6" borderId="59" xfId="0" applyFont="1" applyFill="1" applyBorder="1" applyAlignment="1">
      <alignment horizontal="center" vertical="center" wrapText="1"/>
    </xf>
    <xf numFmtId="0" fontId="17" fillId="6" borderId="72" xfId="0" applyFont="1" applyFill="1" applyBorder="1" applyAlignment="1">
      <alignment horizontal="center" vertical="center" wrapText="1"/>
    </xf>
    <xf numFmtId="0" fontId="22" fillId="6" borderId="72" xfId="0" applyFont="1" applyFill="1" applyBorder="1" applyAlignment="1">
      <alignment horizontal="center" vertical="center"/>
    </xf>
    <xf numFmtId="0" fontId="22" fillId="6" borderId="59" xfId="0" applyFont="1" applyFill="1" applyBorder="1" applyAlignment="1">
      <alignment horizontal="center" vertical="center"/>
    </xf>
    <xf numFmtId="0" fontId="17" fillId="6" borderId="46" xfId="0" applyFont="1" applyFill="1" applyBorder="1" applyAlignment="1">
      <alignment horizontal="center" vertical="center" wrapText="1"/>
    </xf>
    <xf numFmtId="0" fontId="12" fillId="7" borderId="49" xfId="0" applyFont="1" applyFill="1" applyBorder="1" applyAlignment="1">
      <alignment horizontal="center" vertical="center" wrapText="1"/>
    </xf>
    <xf numFmtId="0" fontId="12" fillId="7" borderId="50" xfId="0" applyFont="1" applyFill="1" applyBorder="1" applyAlignment="1">
      <alignment horizontal="center" vertical="center" wrapText="1"/>
    </xf>
    <xf numFmtId="0" fontId="22" fillId="6" borderId="45" xfId="0" applyFont="1" applyFill="1" applyBorder="1" applyAlignment="1">
      <alignment horizontal="center" vertical="center" wrapText="1"/>
    </xf>
    <xf numFmtId="0" fontId="24" fillId="6" borderId="60" xfId="0" applyFont="1" applyFill="1" applyBorder="1" applyAlignment="1">
      <alignment horizontal="center" vertical="center"/>
    </xf>
    <xf numFmtId="0" fontId="24" fillId="6" borderId="46" xfId="0" applyFont="1" applyFill="1" applyBorder="1" applyAlignment="1">
      <alignment horizontal="center" vertical="center"/>
    </xf>
    <xf numFmtId="0" fontId="22" fillId="6" borderId="61" xfId="0" applyFont="1" applyFill="1" applyBorder="1" applyAlignment="1">
      <alignment horizontal="center" vertical="center"/>
    </xf>
    <xf numFmtId="0" fontId="24" fillId="6" borderId="63" xfId="0" applyFont="1" applyFill="1" applyBorder="1" applyAlignment="1">
      <alignment horizontal="center" vertical="center"/>
    </xf>
    <xf numFmtId="0" fontId="24" fillId="6" borderId="49" xfId="0" applyFont="1" applyFill="1" applyBorder="1" applyAlignment="1">
      <alignment horizontal="center" vertical="center"/>
    </xf>
    <xf numFmtId="0" fontId="24" fillId="6" borderId="50" xfId="0" applyFont="1" applyFill="1" applyBorder="1" applyAlignment="1">
      <alignment horizontal="center" vertical="center"/>
    </xf>
    <xf numFmtId="0" fontId="22" fillId="6" borderId="60" xfId="0" applyFont="1" applyFill="1" applyBorder="1" applyAlignment="1">
      <alignment horizontal="center" vertical="center" wrapText="1"/>
    </xf>
    <xf numFmtId="0" fontId="22" fillId="6" borderId="46" xfId="0" applyFont="1" applyFill="1" applyBorder="1" applyAlignment="1">
      <alignment horizontal="center" vertical="center" wrapText="1"/>
    </xf>
    <xf numFmtId="0" fontId="22" fillId="6" borderId="60" xfId="0" applyFont="1" applyFill="1" applyBorder="1" applyAlignment="1">
      <alignment horizontal="center" vertical="center"/>
    </xf>
    <xf numFmtId="0" fontId="22" fillId="6" borderId="46" xfId="0" applyFont="1" applyFill="1" applyBorder="1" applyAlignment="1">
      <alignment horizontal="center" vertical="center"/>
    </xf>
    <xf numFmtId="0" fontId="22" fillId="6" borderId="45" xfId="0" applyFont="1" applyFill="1" applyBorder="1" applyAlignment="1">
      <alignment horizontal="center" vertical="center"/>
    </xf>
    <xf numFmtId="0" fontId="24" fillId="6" borderId="55" xfId="0" applyFont="1" applyFill="1" applyBorder="1" applyAlignment="1">
      <alignment horizontal="center" vertical="center" wrapText="1"/>
    </xf>
    <xf numFmtId="0" fontId="24" fillId="6" borderId="67" xfId="0" applyFont="1" applyFill="1" applyBorder="1" applyAlignment="1">
      <alignment horizontal="center" vertical="center" wrapText="1"/>
    </xf>
    <xf numFmtId="0" fontId="22" fillId="6" borderId="66" xfId="0" applyFont="1" applyFill="1" applyBorder="1" applyAlignment="1">
      <alignment horizontal="center" vertical="center"/>
    </xf>
    <xf numFmtId="0" fontId="24" fillId="6" borderId="67" xfId="0" applyFont="1" applyFill="1" applyBorder="1" applyAlignment="1">
      <alignment horizontal="center" vertical="center"/>
    </xf>
    <xf numFmtId="0" fontId="32" fillId="5" borderId="60" xfId="0" applyFont="1" applyFill="1" applyBorder="1" applyAlignment="1">
      <alignment horizontal="center" vertical="center"/>
    </xf>
    <xf numFmtId="0" fontId="32" fillId="5" borderId="46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9" fontId="1" fillId="0" borderId="39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32" fillId="5" borderId="60" xfId="0" applyFont="1" applyFill="1" applyBorder="1" applyAlignment="1">
      <alignment horizontal="center" vertical="center" wrapText="1"/>
    </xf>
    <xf numFmtId="0" fontId="32" fillId="5" borderId="46" xfId="0" applyFont="1" applyFill="1" applyBorder="1" applyAlignment="1">
      <alignment horizontal="center" vertical="center" wrapText="1"/>
    </xf>
    <xf numFmtId="0" fontId="24" fillId="6" borderId="55" xfId="0" applyFont="1" applyFill="1" applyBorder="1" applyAlignment="1">
      <alignment horizontal="center" vertical="center"/>
    </xf>
    <xf numFmtId="0" fontId="24" fillId="6" borderId="60" xfId="0" applyFont="1" applyFill="1" applyBorder="1" applyAlignment="1">
      <alignment horizontal="center" vertical="center" wrapText="1"/>
    </xf>
    <xf numFmtId="0" fontId="24" fillId="6" borderId="46" xfId="0" applyFont="1" applyFill="1" applyBorder="1" applyAlignment="1">
      <alignment horizontal="center" vertical="center" wrapText="1"/>
    </xf>
    <xf numFmtId="0" fontId="17" fillId="6" borderId="47" xfId="0" applyFont="1" applyFill="1" applyBorder="1" applyAlignment="1">
      <alignment horizontal="center" vertical="center" wrapText="1"/>
    </xf>
    <xf numFmtId="0" fontId="17" fillId="6" borderId="48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31" fillId="5" borderId="45" xfId="0" applyFont="1" applyFill="1" applyBorder="1" applyAlignment="1">
      <alignment horizontal="center" vertical="center"/>
    </xf>
    <xf numFmtId="0" fontId="17" fillId="6" borderId="60" xfId="0" applyFont="1" applyFill="1" applyBorder="1" applyAlignment="1">
      <alignment horizontal="center" vertical="center"/>
    </xf>
    <xf numFmtId="0" fontId="17" fillId="6" borderId="46" xfId="0" applyFont="1" applyFill="1" applyBorder="1" applyAlignment="1">
      <alignment horizontal="center" vertical="center"/>
    </xf>
    <xf numFmtId="0" fontId="12" fillId="7" borderId="45" xfId="0" applyFont="1" applyFill="1" applyBorder="1" applyAlignment="1">
      <alignment horizontal="center" vertical="center" wrapText="1"/>
    </xf>
    <xf numFmtId="0" fontId="12" fillId="7" borderId="4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7" borderId="67" xfId="0" applyFont="1" applyFill="1" applyBorder="1" applyAlignment="1">
      <alignment horizontal="center" vertical="center" wrapText="1"/>
    </xf>
    <xf numFmtId="0" fontId="24" fillId="6" borderId="59" xfId="0" applyFont="1" applyFill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9" fontId="1" fillId="0" borderId="40" xfId="0" applyNumberFormat="1" applyFont="1" applyBorder="1" applyAlignment="1">
      <alignment horizontal="center" vertical="center" wrapText="1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%20statistique%20secteur%20public/2018/Data/jaarrapport%202018%20hoofdstuk%205%20-%20public%20-%20arbeidsplaa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>inconnu</v>
          </cell>
        </row>
        <row r="217">
          <cell r="B217">
            <v>467</v>
          </cell>
          <cell r="C217">
            <v>1.2601527294314472</v>
          </cell>
          <cell r="D217">
            <v>467</v>
          </cell>
          <cell r="E217">
            <v>1.2601527294314472</v>
          </cell>
        </row>
        <row r="218">
          <cell r="A218" t="str">
            <v>0,00</v>
          </cell>
          <cell r="B218">
            <v>294</v>
          </cell>
          <cell r="C218">
            <v>0.7933295555735449</v>
          </cell>
          <cell r="D218">
            <v>294</v>
          </cell>
          <cell r="E218">
            <v>0.7933295555735449</v>
          </cell>
        </row>
        <row r="219">
          <cell r="A219" t="str">
            <v>1,00</v>
          </cell>
          <cell r="B219">
            <v>246</v>
          </cell>
          <cell r="C219">
            <v>0.66380636282684369</v>
          </cell>
          <cell r="D219">
            <v>246</v>
          </cell>
          <cell r="E219">
            <v>0.66380636282684369</v>
          </cell>
        </row>
        <row r="220">
          <cell r="A220" t="str">
            <v>2,00</v>
          </cell>
          <cell r="B220">
            <v>196</v>
          </cell>
          <cell r="C220">
            <v>0.5288863703823633</v>
          </cell>
          <cell r="D220">
            <v>196</v>
          </cell>
          <cell r="E220">
            <v>0.5288863703823633</v>
          </cell>
        </row>
        <row r="221">
          <cell r="A221" t="str">
            <v>3,00</v>
          </cell>
          <cell r="B221">
            <v>153</v>
          </cell>
          <cell r="C221">
            <v>0.41285517688011014</v>
          </cell>
          <cell r="D221">
            <v>153</v>
          </cell>
          <cell r="E221">
            <v>0.41285517688011014</v>
          </cell>
        </row>
        <row r="222">
          <cell r="A222" t="str">
            <v>4,00</v>
          </cell>
          <cell r="B222">
            <v>174</v>
          </cell>
          <cell r="C222">
            <v>0.46952157370679187</v>
          </cell>
          <cell r="D222">
            <v>174</v>
          </cell>
          <cell r="E222">
            <v>0.46952157370679187</v>
          </cell>
        </row>
        <row r="223">
          <cell r="A223" t="str">
            <v>5,00</v>
          </cell>
          <cell r="B223">
            <v>251</v>
          </cell>
          <cell r="C223">
            <v>0.67729836207129179</v>
          </cell>
          <cell r="D223">
            <v>251</v>
          </cell>
          <cell r="E223">
            <v>0.67729836207129179</v>
          </cell>
        </row>
        <row r="224">
          <cell r="A224" t="str">
            <v>6,00</v>
          </cell>
          <cell r="B224">
            <v>534</v>
          </cell>
          <cell r="C224">
            <v>1.4409455193070508</v>
          </cell>
          <cell r="D224">
            <v>534</v>
          </cell>
          <cell r="E224">
            <v>1.4409455193070508</v>
          </cell>
        </row>
        <row r="225">
          <cell r="A225" t="str">
            <v>7,00</v>
          </cell>
          <cell r="B225">
            <v>1273</v>
          </cell>
          <cell r="C225">
            <v>3.435063007636471</v>
          </cell>
          <cell r="D225">
            <v>1273</v>
          </cell>
          <cell r="E225">
            <v>3.435063007636471</v>
          </cell>
        </row>
        <row r="226">
          <cell r="A226" t="str">
            <v>8,00</v>
          </cell>
          <cell r="B226">
            <v>2884</v>
          </cell>
          <cell r="C226">
            <v>7.7821851641976298</v>
          </cell>
          <cell r="D226">
            <v>2884</v>
          </cell>
          <cell r="E226">
            <v>7.7821851641976298</v>
          </cell>
        </row>
        <row r="227">
          <cell r="A227" t="str">
            <v>9,00</v>
          </cell>
          <cell r="B227">
            <v>3702</v>
          </cell>
          <cell r="C227">
            <v>9.9894762405893296</v>
          </cell>
          <cell r="D227">
            <v>3702</v>
          </cell>
          <cell r="E227">
            <v>9.9894762405893296</v>
          </cell>
        </row>
        <row r="228">
          <cell r="A228" t="str">
            <v>10,00</v>
          </cell>
          <cell r="B228">
            <v>4932</v>
          </cell>
          <cell r="C228">
            <v>13.30850805472355</v>
          </cell>
          <cell r="D228">
            <v>4932</v>
          </cell>
          <cell r="E228">
            <v>13.30850805472355</v>
          </cell>
        </row>
        <row r="229">
          <cell r="A229" t="str">
            <v>11,00</v>
          </cell>
          <cell r="B229">
            <v>4566</v>
          </cell>
          <cell r="C229">
            <v>12.320893710029953</v>
          </cell>
          <cell r="D229">
            <v>4566</v>
          </cell>
          <cell r="E229">
            <v>12.320893710029953</v>
          </cell>
        </row>
        <row r="230">
          <cell r="A230" t="str">
            <v>12,00</v>
          </cell>
          <cell r="B230">
            <v>2408</v>
          </cell>
          <cell r="C230">
            <v>6.4977468361261765</v>
          </cell>
          <cell r="D230">
            <v>2408</v>
          </cell>
          <cell r="E230">
            <v>6.4977468361261765</v>
          </cell>
        </row>
        <row r="231">
          <cell r="A231" t="str">
            <v>13,00</v>
          </cell>
          <cell r="B231">
            <v>2732</v>
          </cell>
          <cell r="C231">
            <v>7.3720283871664103</v>
          </cell>
          <cell r="D231">
            <v>2732</v>
          </cell>
          <cell r="E231">
            <v>7.3720283871664103</v>
          </cell>
        </row>
        <row r="232">
          <cell r="A232" t="str">
            <v>14,00</v>
          </cell>
          <cell r="B232">
            <v>3235</v>
          </cell>
          <cell r="C232">
            <v>8.7293235111578849</v>
          </cell>
          <cell r="D232">
            <v>3235</v>
          </cell>
          <cell r="E232">
            <v>8.7293235111578849</v>
          </cell>
        </row>
        <row r="233">
          <cell r="A233" t="str">
            <v>15,00</v>
          </cell>
          <cell r="B233">
            <v>2922</v>
          </cell>
          <cell r="C233">
            <v>7.8847243584554363</v>
          </cell>
          <cell r="D233">
            <v>2922</v>
          </cell>
          <cell r="E233">
            <v>7.8847243584554363</v>
          </cell>
        </row>
        <row r="234">
          <cell r="A234" t="str">
            <v>16,00</v>
          </cell>
          <cell r="B234">
            <v>1731</v>
          </cell>
          <cell r="C234">
            <v>4.670930138427912</v>
          </cell>
          <cell r="D234">
            <v>1731</v>
          </cell>
          <cell r="E234">
            <v>4.670930138427912</v>
          </cell>
        </row>
        <row r="235">
          <cell r="A235" t="str">
            <v>17,00</v>
          </cell>
          <cell r="B235">
            <v>1056</v>
          </cell>
          <cell r="C235">
            <v>2.8495102404274264</v>
          </cell>
          <cell r="D235">
            <v>1056</v>
          </cell>
          <cell r="E235">
            <v>2.8495102404274264</v>
          </cell>
        </row>
        <row r="236">
          <cell r="A236" t="str">
            <v>18,00</v>
          </cell>
          <cell r="B236">
            <v>766</v>
          </cell>
          <cell r="C236">
            <v>2.0669742842494401</v>
          </cell>
          <cell r="D236">
            <v>766</v>
          </cell>
          <cell r="E236">
            <v>2.0669742842494401</v>
          </cell>
        </row>
        <row r="237">
          <cell r="A237" t="str">
            <v>19,00</v>
          </cell>
          <cell r="B237">
            <v>657</v>
          </cell>
          <cell r="C237">
            <v>1.7728487007204727</v>
          </cell>
          <cell r="D237">
            <v>657</v>
          </cell>
          <cell r="E237">
            <v>1.7728487007204727</v>
          </cell>
        </row>
        <row r="238">
          <cell r="A238" t="str">
            <v>20,00</v>
          </cell>
          <cell r="B238">
            <v>650</v>
          </cell>
          <cell r="C238">
            <v>1.7539599017782457</v>
          </cell>
          <cell r="D238">
            <v>650</v>
          </cell>
          <cell r="E238">
            <v>1.7539599017782457</v>
          </cell>
        </row>
        <row r="239">
          <cell r="A239" t="str">
            <v>21,00</v>
          </cell>
          <cell r="B239">
            <v>479</v>
          </cell>
          <cell r="C239">
            <v>1.2925335276181225</v>
          </cell>
          <cell r="D239">
            <v>479</v>
          </cell>
          <cell r="E239">
            <v>1.2925335276181225</v>
          </cell>
        </row>
        <row r="240">
          <cell r="A240" t="str">
            <v>22,00</v>
          </cell>
          <cell r="B240">
            <v>388</v>
          </cell>
          <cell r="C240">
            <v>1.046979141369168</v>
          </cell>
          <cell r="D240">
            <v>388</v>
          </cell>
          <cell r="E240">
            <v>1.046979141369168</v>
          </cell>
        </row>
        <row r="241">
          <cell r="A241" t="str">
            <v>23,00</v>
          </cell>
          <cell r="B241">
            <v>363</v>
          </cell>
          <cell r="C241">
            <v>0.97951914514692784</v>
          </cell>
          <cell r="D241">
            <v>363</v>
          </cell>
          <cell r="E241">
            <v>0.97951914514692784</v>
          </cell>
        </row>
        <row r="242">
          <cell r="A242" t="str">
            <v>Total</v>
          </cell>
          <cell r="B242">
            <v>37059</v>
          </cell>
          <cell r="C242">
            <v>100</v>
          </cell>
          <cell r="D242">
            <v>37059</v>
          </cell>
          <cell r="E242">
            <v>100</v>
          </cell>
        </row>
        <row r="370">
          <cell r="A370" t="str">
            <v>a-1ère heure</v>
          </cell>
          <cell r="B370">
            <v>1072</v>
          </cell>
          <cell r="C370">
            <v>2.8926846380096602</v>
          </cell>
          <cell r="D370">
            <v>1072</v>
          </cell>
          <cell r="E370">
            <v>2.8926846380096602</v>
          </cell>
        </row>
        <row r="371">
          <cell r="A371" t="str">
            <v>b-2ème heure</v>
          </cell>
          <cell r="B371">
            <v>1738</v>
          </cell>
          <cell r="C371">
            <v>4.6898189373701396</v>
          </cell>
          <cell r="D371">
            <v>1738</v>
          </cell>
          <cell r="E371">
            <v>4.6898189373701396</v>
          </cell>
        </row>
        <row r="372">
          <cell r="A372" t="str">
            <v>c-3ème heure</v>
          </cell>
          <cell r="B372">
            <v>2122</v>
          </cell>
          <cell r="C372">
            <v>5.7260044793437483</v>
          </cell>
          <cell r="D372">
            <v>2122</v>
          </cell>
          <cell r="E372">
            <v>5.7260044793437483</v>
          </cell>
        </row>
        <row r="373">
          <cell r="A373" t="str">
            <v>d-4ème heure</v>
          </cell>
          <cell r="B373">
            <v>2145</v>
          </cell>
          <cell r="C373">
            <v>5.7880676758682101</v>
          </cell>
          <cell r="D373">
            <v>2145</v>
          </cell>
          <cell r="E373">
            <v>5.7880676758682101</v>
          </cell>
        </row>
        <row r="374">
          <cell r="A374" t="str">
            <v>e-5ème heure</v>
          </cell>
          <cell r="B374">
            <v>1408</v>
          </cell>
          <cell r="C374">
            <v>3.7993469872365688</v>
          </cell>
          <cell r="D374">
            <v>1408</v>
          </cell>
          <cell r="E374">
            <v>3.7993469872365688</v>
          </cell>
        </row>
        <row r="375">
          <cell r="A375" t="str">
            <v>f-6ème heure</v>
          </cell>
          <cell r="B375">
            <v>1101</v>
          </cell>
          <cell r="C375">
            <v>2.9709382336274586</v>
          </cell>
          <cell r="D375">
            <v>1101</v>
          </cell>
          <cell r="E375">
            <v>2.9709382336274586</v>
          </cell>
        </row>
        <row r="376">
          <cell r="A376" t="str">
            <v>g-7ème heure</v>
          </cell>
          <cell r="B376">
            <v>1287</v>
          </cell>
          <cell r="C376">
            <v>3.4728406055209264</v>
          </cell>
          <cell r="D376">
            <v>1287</v>
          </cell>
          <cell r="E376">
            <v>3.4728406055209264</v>
          </cell>
        </row>
        <row r="377">
          <cell r="A377" t="str">
            <v>h-8ème heure</v>
          </cell>
          <cell r="B377">
            <v>1306</v>
          </cell>
          <cell r="C377">
            <v>3.5241102026498288</v>
          </cell>
          <cell r="D377">
            <v>1306</v>
          </cell>
          <cell r="E377">
            <v>3.5241102026498288</v>
          </cell>
        </row>
        <row r="378">
          <cell r="A378" t="str">
            <v>i-9ème heure</v>
          </cell>
          <cell r="B378">
            <v>723</v>
          </cell>
          <cell r="C378">
            <v>1.950943090747187</v>
          </cell>
          <cell r="D378">
            <v>723</v>
          </cell>
          <cell r="E378">
            <v>1.950943090747187</v>
          </cell>
        </row>
        <row r="379">
          <cell r="A379" t="str">
            <v>j-10ème heure</v>
          </cell>
          <cell r="B379">
            <v>235</v>
          </cell>
          <cell r="C379">
            <v>0.63412396448905795</v>
          </cell>
          <cell r="D379">
            <v>235</v>
          </cell>
          <cell r="E379">
            <v>0.63412396448905795</v>
          </cell>
        </row>
        <row r="380">
          <cell r="A380" t="str">
            <v>k-&gt; 11ème heure</v>
          </cell>
          <cell r="B380">
            <v>336</v>
          </cell>
          <cell r="C380">
            <v>0.90666234922690847</v>
          </cell>
          <cell r="D380">
            <v>336</v>
          </cell>
          <cell r="E380">
            <v>0.90666234922690847</v>
          </cell>
        </row>
        <row r="381">
          <cell r="A381" t="str">
            <v>l-Inconnu</v>
          </cell>
          <cell r="B381">
            <v>23586</v>
          </cell>
          <cell r="C381">
            <v>63.644458835910299</v>
          </cell>
          <cell r="D381">
            <v>23586</v>
          </cell>
          <cell r="E381">
            <v>63.644458835910299</v>
          </cell>
        </row>
        <row r="382">
          <cell r="A382" t="str">
            <v>Total</v>
          </cell>
          <cell r="B382">
            <v>37059</v>
          </cell>
          <cell r="C382">
            <v>100</v>
          </cell>
          <cell r="D382">
            <v>37059</v>
          </cell>
          <cell r="E382">
            <v>100</v>
          </cell>
        </row>
        <row r="385">
          <cell r="A385" t="str">
            <v>5.3.1.  Arbeidsplaatsongevallen volgens dag van het ongeval : evolutie 2011 - 2018</v>
          </cell>
        </row>
        <row r="386">
          <cell r="B386" t="str">
            <v>Total</v>
          </cell>
        </row>
        <row r="387">
          <cell r="A387" t="str">
            <v>a-Lundi</v>
          </cell>
          <cell r="B387">
            <v>7375</v>
          </cell>
          <cell r="C387">
            <v>19.900698885560864</v>
          </cell>
        </row>
        <row r="388">
          <cell r="A388" t="str">
            <v>b-Mardi</v>
          </cell>
          <cell r="B388">
            <v>7522</v>
          </cell>
          <cell r="C388">
            <v>20.297363663347635</v>
          </cell>
        </row>
        <row r="389">
          <cell r="A389" t="str">
            <v>c-Mercredi</v>
          </cell>
          <cell r="B389">
            <v>6159</v>
          </cell>
          <cell r="C389">
            <v>16.619444669311097</v>
          </cell>
        </row>
        <row r="390">
          <cell r="A390" t="str">
            <v>d-Jeudi</v>
          </cell>
          <cell r="B390">
            <v>6785</v>
          </cell>
          <cell r="C390">
            <v>18.308642974715994</v>
          </cell>
        </row>
        <row r="391">
          <cell r="A391" t="str">
            <v>e-Vendredi</v>
          </cell>
          <cell r="B391">
            <v>5853</v>
          </cell>
          <cell r="C391">
            <v>15.793734315550878</v>
          </cell>
        </row>
        <row r="392">
          <cell r="A392" t="str">
            <v>f-Samedi</v>
          </cell>
          <cell r="B392">
            <v>1700</v>
          </cell>
          <cell r="C392">
            <v>4.5872797431123349</v>
          </cell>
        </row>
        <row r="393">
          <cell r="A393" t="str">
            <v>g-Dimanche</v>
          </cell>
          <cell r="B393">
            <v>1665</v>
          </cell>
          <cell r="C393">
            <v>4.4928357484011983</v>
          </cell>
        </row>
        <row r="394">
          <cell r="A394" t="str">
            <v>Total</v>
          </cell>
          <cell r="B394">
            <v>37059</v>
          </cell>
          <cell r="C394">
            <v>100</v>
          </cell>
        </row>
        <row r="397">
          <cell r="A397" t="str">
            <v>5.3.2.  Arbeidsplaatsongevallen volgens dag van het ongeval : verdeling volgens gevolgen- 2018</v>
          </cell>
        </row>
        <row r="398">
          <cell r="B398" t="str">
            <v>1-CSS</v>
          </cell>
          <cell r="D398" t="str">
            <v>2-IT &lt;= 6 MOIS</v>
          </cell>
          <cell r="F398" t="str">
            <v>3-IT &gt; 6 MOIS</v>
          </cell>
          <cell r="H398" t="str">
            <v>4-Mortel</v>
          </cell>
          <cell r="J398" t="str">
            <v>Total</v>
          </cell>
        </row>
        <row r="399">
          <cell r="A399" t="str">
            <v>a-Lundi</v>
          </cell>
          <cell r="B399">
            <v>2505</v>
          </cell>
          <cell r="C399">
            <v>18.92422754400544</v>
          </cell>
          <cell r="D399">
            <v>4634</v>
          </cell>
          <cell r="E399">
            <v>20.569044342846997</v>
          </cell>
          <cell r="F399">
            <v>236</v>
          </cell>
          <cell r="G399">
            <v>18.322981366459629</v>
          </cell>
          <cell r="H399">
            <v>0</v>
          </cell>
          <cell r="I399">
            <v>0</v>
          </cell>
          <cell r="J399">
            <v>7375</v>
          </cell>
          <cell r="K399">
            <v>19.900698885560864</v>
          </cell>
        </row>
        <row r="400">
          <cell r="A400" t="str">
            <v>b-Mardi</v>
          </cell>
          <cell r="B400">
            <v>2608</v>
          </cell>
          <cell r="C400">
            <v>19.702349474956563</v>
          </cell>
          <cell r="D400">
            <v>4637</v>
          </cell>
          <cell r="E400">
            <v>20.582360513116427</v>
          </cell>
          <cell r="F400">
            <v>274</v>
          </cell>
          <cell r="G400">
            <v>21.273291925465841</v>
          </cell>
          <cell r="H400">
            <v>3</v>
          </cell>
          <cell r="I400">
            <v>60</v>
          </cell>
          <cell r="J400">
            <v>7522</v>
          </cell>
          <cell r="K400">
            <v>20.297363663347635</v>
          </cell>
        </row>
        <row r="401">
          <cell r="A401" t="str">
            <v>c-Mercredi</v>
          </cell>
          <cell r="B401">
            <v>2055</v>
          </cell>
          <cell r="C401">
            <v>15.524665709752966</v>
          </cell>
          <cell r="D401">
            <v>3892</v>
          </cell>
          <cell r="E401">
            <v>17.275511562874517</v>
          </cell>
          <cell r="F401">
            <v>212</v>
          </cell>
          <cell r="G401">
            <v>16.459627329192546</v>
          </cell>
          <cell r="H401">
            <v>0</v>
          </cell>
          <cell r="I401">
            <v>0</v>
          </cell>
          <cell r="J401">
            <v>6159</v>
          </cell>
          <cell r="K401">
            <v>16.619444669311097</v>
          </cell>
        </row>
        <row r="402">
          <cell r="A402" t="str">
            <v>d-Jeudi</v>
          </cell>
          <cell r="B402">
            <v>2537</v>
          </cell>
          <cell r="C402">
            <v>19.165974163330059</v>
          </cell>
          <cell r="D402">
            <v>4017</v>
          </cell>
          <cell r="E402">
            <v>17.830351990767454</v>
          </cell>
          <cell r="F402">
            <v>231</v>
          </cell>
          <cell r="G402">
            <v>17.934782608695652</v>
          </cell>
          <cell r="H402">
            <v>0</v>
          </cell>
          <cell r="I402">
            <v>0</v>
          </cell>
          <cell r="J402">
            <v>6785</v>
          </cell>
          <cell r="K402">
            <v>18.308642974715994</v>
          </cell>
        </row>
        <row r="403">
          <cell r="A403" t="str">
            <v>e-Vendredi</v>
          </cell>
          <cell r="B403">
            <v>2338</v>
          </cell>
          <cell r="C403">
            <v>17.662612374405075</v>
          </cell>
          <cell r="D403">
            <v>3292</v>
          </cell>
          <cell r="E403">
            <v>14.612277508988413</v>
          </cell>
          <cell r="F403">
            <v>222</v>
          </cell>
          <cell r="G403">
            <v>17.236024844720497</v>
          </cell>
          <cell r="H403">
            <v>1</v>
          </cell>
          <cell r="I403">
            <v>20</v>
          </cell>
          <cell r="J403">
            <v>5853</v>
          </cell>
          <cell r="K403">
            <v>15.793734315550878</v>
          </cell>
        </row>
        <row r="404">
          <cell r="A404" t="str">
            <v>f-Samedi</v>
          </cell>
          <cell r="B404">
            <v>628</v>
          </cell>
          <cell r="C404">
            <v>4.7442774042456755</v>
          </cell>
          <cell r="D404">
            <v>1021</v>
          </cell>
          <cell r="E404">
            <v>4.5319366150295171</v>
          </cell>
          <cell r="F404">
            <v>51</v>
          </cell>
          <cell r="G404">
            <v>3.9596273291925463</v>
          </cell>
          <cell r="H404">
            <v>0</v>
          </cell>
          <cell r="I404">
            <v>0</v>
          </cell>
          <cell r="J404">
            <v>1700</v>
          </cell>
          <cell r="K404">
            <v>4.5872797431123349</v>
          </cell>
        </row>
        <row r="405">
          <cell r="A405" t="str">
            <v>g-Dimanche</v>
          </cell>
          <cell r="B405">
            <v>566</v>
          </cell>
          <cell r="C405">
            <v>4.2758933293042229</v>
          </cell>
          <cell r="D405">
            <v>1036</v>
          </cell>
          <cell r="E405">
            <v>4.5985174663766699</v>
          </cell>
          <cell r="F405">
            <v>62</v>
          </cell>
          <cell r="G405">
            <v>4.8136645962732922</v>
          </cell>
          <cell r="H405">
            <v>1</v>
          </cell>
          <cell r="I405">
            <v>20</v>
          </cell>
          <cell r="J405">
            <v>1665</v>
          </cell>
          <cell r="K405">
            <v>4.4928357484011983</v>
          </cell>
        </row>
        <row r="406">
          <cell r="A406" t="str">
            <v>Total</v>
          </cell>
          <cell r="B406">
            <v>13237</v>
          </cell>
          <cell r="C406">
            <v>100</v>
          </cell>
          <cell r="D406">
            <v>22529</v>
          </cell>
          <cell r="E406">
            <v>100</v>
          </cell>
          <cell r="F406">
            <v>1288</v>
          </cell>
          <cell r="G406">
            <v>100</v>
          </cell>
          <cell r="H406">
            <v>5</v>
          </cell>
          <cell r="I406">
            <v>100</v>
          </cell>
          <cell r="J406">
            <v>37059</v>
          </cell>
          <cell r="K406">
            <v>100</v>
          </cell>
        </row>
        <row r="409">
          <cell r="A409" t="str">
            <v>5.3.3.  Arbeidsplaatsongevallen volgens dag van het ongeval  : verdeling volgens gevolgen en geslacht - 2018</v>
          </cell>
        </row>
        <row r="410">
          <cell r="J410" t="str">
            <v>1- Femme</v>
          </cell>
          <cell r="T410" t="str">
            <v>2- Homme</v>
          </cell>
        </row>
        <row r="411">
          <cell r="B411" t="str">
            <v>1-CSS</v>
          </cell>
          <cell r="D411" t="str">
            <v>2-IT &lt;= 6 MOIS</v>
          </cell>
          <cell r="F411" t="str">
            <v>3-IT &gt; 6 MOIS</v>
          </cell>
          <cell r="H411" t="str">
            <v>4-Mortel</v>
          </cell>
          <cell r="J411" t="str">
            <v>Total</v>
          </cell>
          <cell r="L411" t="str">
            <v>1-CSS</v>
          </cell>
          <cell r="N411" t="str">
            <v>2-IT &lt;= 6 MOIS</v>
          </cell>
          <cell r="P411" t="str">
            <v>3-IT &gt; 6 MOIS</v>
          </cell>
          <cell r="R411" t="str">
            <v>4-Mortel</v>
          </cell>
          <cell r="T411" t="str">
            <v>Total</v>
          </cell>
        </row>
        <row r="412">
          <cell r="A412" t="str">
            <v>a-Lundi</v>
          </cell>
          <cell r="B412">
            <v>1440</v>
          </cell>
          <cell r="C412">
            <v>19.645293315143249</v>
          </cell>
          <cell r="D412">
            <v>2022</v>
          </cell>
          <cell r="E412">
            <v>21.270776351777826</v>
          </cell>
          <cell r="F412">
            <v>113</v>
          </cell>
          <cell r="G412">
            <v>18.051118210862622</v>
          </cell>
          <cell r="H412">
            <v>0</v>
          </cell>
          <cell r="I412">
            <v>0</v>
          </cell>
          <cell r="J412">
            <v>3575</v>
          </cell>
          <cell r="K412">
            <v>20.46951044947037</v>
          </cell>
          <cell r="L412">
            <v>1065</v>
          </cell>
          <cell r="M412">
            <v>18.029456576942611</v>
          </cell>
          <cell r="N412">
            <v>2612</v>
          </cell>
          <cell r="O412">
            <v>20.056822544728554</v>
          </cell>
          <cell r="P412">
            <v>123</v>
          </cell>
          <cell r="Q412">
            <v>18.580060422960727</v>
          </cell>
          <cell r="R412">
            <v>0</v>
          </cell>
          <cell r="S412">
            <v>0</v>
          </cell>
          <cell r="T412">
            <v>3800</v>
          </cell>
          <cell r="U412">
            <v>19.393691946514238</v>
          </cell>
        </row>
        <row r="413">
          <cell r="A413" t="str">
            <v>b-Mardi</v>
          </cell>
          <cell r="B413">
            <v>1464</v>
          </cell>
          <cell r="C413">
            <v>19.972714870395635</v>
          </cell>
          <cell r="D413">
            <v>2000</v>
          </cell>
          <cell r="E413">
            <v>21.03934357248054</v>
          </cell>
          <cell r="F413">
            <v>135</v>
          </cell>
          <cell r="G413">
            <v>21.56549520766773</v>
          </cell>
          <cell r="H413">
            <v>2</v>
          </cell>
          <cell r="I413">
            <v>66.666666666666657</v>
          </cell>
          <cell r="J413">
            <v>3601</v>
          </cell>
          <cell r="K413">
            <v>20.618379616375609</v>
          </cell>
          <cell r="L413">
            <v>1144</v>
          </cell>
          <cell r="M413">
            <v>19.366852886405958</v>
          </cell>
          <cell r="N413">
            <v>2637</v>
          </cell>
          <cell r="O413">
            <v>20.24879060124395</v>
          </cell>
          <cell r="P413">
            <v>139</v>
          </cell>
          <cell r="Q413">
            <v>20.996978851963746</v>
          </cell>
          <cell r="R413">
            <v>1</v>
          </cell>
          <cell r="S413">
            <v>50</v>
          </cell>
          <cell r="T413">
            <v>3921</v>
          </cell>
          <cell r="U413">
            <v>20.011227926916401</v>
          </cell>
        </row>
        <row r="414">
          <cell r="A414" t="str">
            <v>c-Mercredi</v>
          </cell>
          <cell r="B414">
            <v>1097</v>
          </cell>
          <cell r="C414">
            <v>14.965893587994545</v>
          </cell>
          <cell r="D414">
            <v>1461</v>
          </cell>
          <cell r="E414">
            <v>15.369240479697034</v>
          </cell>
          <cell r="F414">
            <v>90</v>
          </cell>
          <cell r="G414">
            <v>14.376996805111823</v>
          </cell>
          <cell r="H414">
            <v>0</v>
          </cell>
          <cell r="I414">
            <v>0</v>
          </cell>
          <cell r="J414">
            <v>2648</v>
          </cell>
          <cell r="K414">
            <v>15.161752075579733</v>
          </cell>
          <cell r="L414">
            <v>958</v>
          </cell>
          <cell r="M414">
            <v>16.218046385644151</v>
          </cell>
          <cell r="N414">
            <v>2431</v>
          </cell>
          <cell r="O414">
            <v>18.666973815557093</v>
          </cell>
          <cell r="P414">
            <v>122</v>
          </cell>
          <cell r="Q414">
            <v>18.429003021148034</v>
          </cell>
          <cell r="R414">
            <v>0</v>
          </cell>
          <cell r="S414">
            <v>0</v>
          </cell>
          <cell r="T414">
            <v>3511</v>
          </cell>
          <cell r="U414">
            <v>17.918750637950392</v>
          </cell>
        </row>
        <row r="415">
          <cell r="A415" t="str">
            <v>d-Jeudi</v>
          </cell>
          <cell r="B415">
            <v>1420</v>
          </cell>
          <cell r="C415">
            <v>19.372442019099591</v>
          </cell>
          <cell r="D415">
            <v>1756</v>
          </cell>
          <cell r="E415">
            <v>18.472543656637914</v>
          </cell>
          <cell r="F415">
            <v>112</v>
          </cell>
          <cell r="G415">
            <v>17.891373801916931</v>
          </cell>
          <cell r="H415">
            <v>0</v>
          </cell>
          <cell r="I415">
            <v>0</v>
          </cell>
          <cell r="J415">
            <v>3288</v>
          </cell>
          <cell r="K415">
            <v>18.826223876324079</v>
          </cell>
          <cell r="L415">
            <v>1117</v>
          </cell>
          <cell r="M415">
            <v>18.909768071779247</v>
          </cell>
          <cell r="N415">
            <v>2261</v>
          </cell>
          <cell r="O415">
            <v>17.361591031252399</v>
          </cell>
          <cell r="P415">
            <v>119</v>
          </cell>
          <cell r="Q415">
            <v>17.975830815709969</v>
          </cell>
          <cell r="R415">
            <v>0</v>
          </cell>
          <cell r="S415">
            <v>0</v>
          </cell>
          <cell r="T415">
            <v>3497</v>
          </cell>
          <cell r="U415">
            <v>17.847300193936917</v>
          </cell>
        </row>
        <row r="416">
          <cell r="A416" t="str">
            <v>e-Vendredi</v>
          </cell>
          <cell r="B416">
            <v>1322</v>
          </cell>
          <cell r="C416">
            <v>18.035470668485676</v>
          </cell>
          <cell r="D416">
            <v>1521</v>
          </cell>
          <cell r="E416">
            <v>16.000420786871452</v>
          </cell>
          <cell r="F416">
            <v>122</v>
          </cell>
          <cell r="G416">
            <v>19.488817891373802</v>
          </cell>
          <cell r="H416">
            <v>1</v>
          </cell>
          <cell r="I416">
            <v>33.333333333333329</v>
          </cell>
          <cell r="J416">
            <v>2966</v>
          </cell>
          <cell r="K416">
            <v>16.982536501574579</v>
          </cell>
          <cell r="L416">
            <v>1016</v>
          </cell>
          <cell r="M416">
            <v>17.199932283731169</v>
          </cell>
          <cell r="N416">
            <v>1771</v>
          </cell>
          <cell r="O416">
            <v>13.599017123550642</v>
          </cell>
          <cell r="P416">
            <v>100</v>
          </cell>
          <cell r="Q416">
            <v>15.105740181268882</v>
          </cell>
          <cell r="R416">
            <v>0</v>
          </cell>
          <cell r="S416">
            <v>0</v>
          </cell>
          <cell r="T416">
            <v>2887</v>
          </cell>
          <cell r="U416">
            <v>14.734102276207004</v>
          </cell>
        </row>
        <row r="417">
          <cell r="A417" t="str">
            <v>f-Samedi</v>
          </cell>
          <cell r="B417">
            <v>308</v>
          </cell>
          <cell r="C417">
            <v>4.2019099590723057</v>
          </cell>
          <cell r="D417">
            <v>380</v>
          </cell>
          <cell r="E417">
            <v>3.9974752787713022</v>
          </cell>
          <cell r="F417">
            <v>28</v>
          </cell>
          <cell r="G417">
            <v>4.4728434504792327</v>
          </cell>
          <cell r="H417">
            <v>0</v>
          </cell>
          <cell r="I417">
            <v>0</v>
          </cell>
          <cell r="J417">
            <v>716</v>
          </cell>
          <cell r="K417">
            <v>4.0996278270827373</v>
          </cell>
          <cell r="L417">
            <v>320</v>
          </cell>
          <cell r="M417">
            <v>5.4173015066869814</v>
          </cell>
          <cell r="N417">
            <v>641</v>
          </cell>
          <cell r="O417">
            <v>4.9220609690547494</v>
          </cell>
          <cell r="P417">
            <v>23</v>
          </cell>
          <cell r="Q417">
            <v>3.4743202416918435</v>
          </cell>
          <cell r="R417">
            <v>0</v>
          </cell>
          <cell r="S417">
            <v>0</v>
          </cell>
          <cell r="T417">
            <v>984</v>
          </cell>
          <cell r="U417">
            <v>5.021945493518424</v>
          </cell>
        </row>
        <row r="418">
          <cell r="A418" t="str">
            <v>g-Dimanche</v>
          </cell>
          <cell r="B418">
            <v>279</v>
          </cell>
          <cell r="C418">
            <v>3.8062755798090042</v>
          </cell>
          <cell r="D418">
            <v>366</v>
          </cell>
          <cell r="E418">
            <v>3.8501998737639385</v>
          </cell>
          <cell r="F418">
            <v>26</v>
          </cell>
          <cell r="G418">
            <v>4.1533546325878596</v>
          </cell>
          <cell r="H418">
            <v>0</v>
          </cell>
          <cell r="I418">
            <v>0</v>
          </cell>
          <cell r="J418">
            <v>671</v>
          </cell>
          <cell r="K418">
            <v>3.8419696535929</v>
          </cell>
          <cell r="L418">
            <v>287</v>
          </cell>
          <cell r="M418">
            <v>4.8586422888098859</v>
          </cell>
          <cell r="N418">
            <v>670</v>
          </cell>
          <cell r="O418">
            <v>5.1447439146126088</v>
          </cell>
          <cell r="P418">
            <v>36</v>
          </cell>
          <cell r="Q418">
            <v>5.4380664652567976</v>
          </cell>
          <cell r="R418">
            <v>1</v>
          </cell>
          <cell r="S418">
            <v>50</v>
          </cell>
          <cell r="T418">
            <v>994</v>
          </cell>
          <cell r="U418">
            <v>5.072981524956619</v>
          </cell>
        </row>
        <row r="419">
          <cell r="A419" t="str">
            <v>Total</v>
          </cell>
          <cell r="B419">
            <v>7330</v>
          </cell>
          <cell r="C419">
            <v>100</v>
          </cell>
          <cell r="D419">
            <v>9506</v>
          </cell>
          <cell r="E419">
            <v>100</v>
          </cell>
          <cell r="F419">
            <v>626</v>
          </cell>
          <cell r="G419">
            <v>100</v>
          </cell>
          <cell r="H419">
            <v>3</v>
          </cell>
          <cell r="I419">
            <v>100</v>
          </cell>
          <cell r="J419">
            <v>17465</v>
          </cell>
          <cell r="K419">
            <v>100</v>
          </cell>
          <cell r="L419">
            <v>5907</v>
          </cell>
          <cell r="M419">
            <v>100</v>
          </cell>
          <cell r="N419">
            <v>13023</v>
          </cell>
          <cell r="O419">
            <v>100</v>
          </cell>
          <cell r="P419">
            <v>662</v>
          </cell>
          <cell r="Q419">
            <v>100</v>
          </cell>
          <cell r="R419">
            <v>2</v>
          </cell>
          <cell r="S419">
            <v>100</v>
          </cell>
          <cell r="T419">
            <v>19594</v>
          </cell>
          <cell r="U419">
            <v>100</v>
          </cell>
        </row>
        <row r="422">
          <cell r="A422" t="str">
            <v>5.3.4.  Arbeidsplaatsongevallen volgens dag van het ongeval : verdeling volgens gevolgen en generatie in absolute frequentie 2018</v>
          </cell>
        </row>
        <row r="423">
          <cell r="E423" t="str">
            <v>15 - 24 ans</v>
          </cell>
          <cell r="J423" t="str">
            <v>25 - 49 ans</v>
          </cell>
          <cell r="O423" t="str">
            <v>50 ans et plus</v>
          </cell>
          <cell r="P423" t="str">
            <v>Total</v>
          </cell>
        </row>
        <row r="424">
          <cell r="B424" t="str">
            <v>1-CSS</v>
          </cell>
          <cell r="C424" t="str">
            <v>2-IT &lt;= 6 MOIS</v>
          </cell>
          <cell r="D424" t="str">
            <v>3-IT &gt; 6 MOIS</v>
          </cell>
          <cell r="E424" t="str">
            <v>Total</v>
          </cell>
          <cell r="F424" t="str">
            <v>1-CSS</v>
          </cell>
          <cell r="G424" t="str">
            <v>2-IT &lt;= 6 MOIS</v>
          </cell>
          <cell r="H424" t="str">
            <v>3-IT &gt; 6 MOIS</v>
          </cell>
          <cell r="I424" t="str">
            <v>4-Mortel</v>
          </cell>
          <cell r="J424" t="str">
            <v>Total</v>
          </cell>
          <cell r="K424" t="str">
            <v>1-CSS</v>
          </cell>
          <cell r="L424" t="str">
            <v>2-IT &lt;= 6 MOIS</v>
          </cell>
          <cell r="M424" t="str">
            <v>3-IT &gt; 6 MOIS</v>
          </cell>
          <cell r="N424" t="str">
            <v>4-Mortel</v>
          </cell>
          <cell r="O424" t="str">
            <v>Total</v>
          </cell>
        </row>
        <row r="425">
          <cell r="A425" t="str">
            <v>a-Lundi</v>
          </cell>
          <cell r="B425">
            <v>167</v>
          </cell>
          <cell r="C425">
            <v>292</v>
          </cell>
          <cell r="D425">
            <v>4</v>
          </cell>
          <cell r="E425">
            <v>463</v>
          </cell>
          <cell r="F425">
            <v>1584</v>
          </cell>
          <cell r="G425">
            <v>2959</v>
          </cell>
          <cell r="H425">
            <v>134</v>
          </cell>
          <cell r="I425">
            <v>0</v>
          </cell>
          <cell r="J425">
            <v>4677</v>
          </cell>
          <cell r="K425">
            <v>754</v>
          </cell>
          <cell r="L425">
            <v>1383</v>
          </cell>
          <cell r="M425">
            <v>98</v>
          </cell>
          <cell r="N425">
            <v>0</v>
          </cell>
          <cell r="O425">
            <v>2235</v>
          </cell>
          <cell r="P425">
            <v>7375</v>
          </cell>
        </row>
        <row r="426">
          <cell r="A426" t="str">
            <v>b-Mardi</v>
          </cell>
          <cell r="B426">
            <v>193</v>
          </cell>
          <cell r="C426">
            <v>306</v>
          </cell>
          <cell r="D426">
            <v>8</v>
          </cell>
          <cell r="E426">
            <v>507</v>
          </cell>
          <cell r="F426">
            <v>1667</v>
          </cell>
          <cell r="G426">
            <v>2925</v>
          </cell>
          <cell r="H426">
            <v>156</v>
          </cell>
          <cell r="I426">
            <v>2</v>
          </cell>
          <cell r="J426">
            <v>4750</v>
          </cell>
          <cell r="K426">
            <v>748</v>
          </cell>
          <cell r="L426">
            <v>1406</v>
          </cell>
          <cell r="M426">
            <v>110</v>
          </cell>
          <cell r="N426">
            <v>1</v>
          </cell>
          <cell r="O426">
            <v>2265</v>
          </cell>
          <cell r="P426">
            <v>7522</v>
          </cell>
        </row>
        <row r="427">
          <cell r="A427" t="str">
            <v>c-Mercredi</v>
          </cell>
          <cell r="B427">
            <v>151</v>
          </cell>
          <cell r="C427">
            <v>249</v>
          </cell>
          <cell r="D427">
            <v>4</v>
          </cell>
          <cell r="E427">
            <v>404</v>
          </cell>
          <cell r="F427">
            <v>1290</v>
          </cell>
          <cell r="G427">
            <v>2432</v>
          </cell>
          <cell r="H427">
            <v>124</v>
          </cell>
          <cell r="I427">
            <v>0</v>
          </cell>
          <cell r="J427">
            <v>3846</v>
          </cell>
          <cell r="K427">
            <v>614</v>
          </cell>
          <cell r="L427">
            <v>1211</v>
          </cell>
          <cell r="M427">
            <v>84</v>
          </cell>
          <cell r="N427">
            <v>0</v>
          </cell>
          <cell r="O427">
            <v>1909</v>
          </cell>
          <cell r="P427">
            <v>6159</v>
          </cell>
        </row>
        <row r="428">
          <cell r="A428" t="str">
            <v>d-Jeudi</v>
          </cell>
          <cell r="B428">
            <v>167</v>
          </cell>
          <cell r="C428">
            <v>264</v>
          </cell>
          <cell r="D428">
            <v>2</v>
          </cell>
          <cell r="E428">
            <v>433</v>
          </cell>
          <cell r="F428">
            <v>1616</v>
          </cell>
          <cell r="G428">
            <v>2519</v>
          </cell>
          <cell r="H428">
            <v>122</v>
          </cell>
          <cell r="I428">
            <v>0</v>
          </cell>
          <cell r="J428">
            <v>4257</v>
          </cell>
          <cell r="K428">
            <v>754</v>
          </cell>
          <cell r="L428">
            <v>1234</v>
          </cell>
          <cell r="M428">
            <v>107</v>
          </cell>
          <cell r="N428">
            <v>0</v>
          </cell>
          <cell r="O428">
            <v>2095</v>
          </cell>
          <cell r="P428">
            <v>6785</v>
          </cell>
        </row>
        <row r="429">
          <cell r="A429" t="str">
            <v>e-Vendredi</v>
          </cell>
          <cell r="B429">
            <v>164</v>
          </cell>
          <cell r="C429">
            <v>182</v>
          </cell>
          <cell r="D429">
            <v>3</v>
          </cell>
          <cell r="E429">
            <v>349</v>
          </cell>
          <cell r="F429">
            <v>1533</v>
          </cell>
          <cell r="G429">
            <v>2091</v>
          </cell>
          <cell r="H429">
            <v>110</v>
          </cell>
          <cell r="I429">
            <v>1</v>
          </cell>
          <cell r="J429">
            <v>3735</v>
          </cell>
          <cell r="K429">
            <v>641</v>
          </cell>
          <cell r="L429">
            <v>1019</v>
          </cell>
          <cell r="M429">
            <v>109</v>
          </cell>
          <cell r="N429">
            <v>0</v>
          </cell>
          <cell r="O429">
            <v>1769</v>
          </cell>
          <cell r="P429">
            <v>5853</v>
          </cell>
        </row>
        <row r="430">
          <cell r="A430" t="str">
            <v>f-Samedi</v>
          </cell>
          <cell r="B430">
            <v>41</v>
          </cell>
          <cell r="C430">
            <v>72</v>
          </cell>
          <cell r="D430">
            <v>3</v>
          </cell>
          <cell r="E430">
            <v>116</v>
          </cell>
          <cell r="F430">
            <v>438</v>
          </cell>
          <cell r="G430">
            <v>708</v>
          </cell>
          <cell r="H430">
            <v>28</v>
          </cell>
          <cell r="I430">
            <v>0</v>
          </cell>
          <cell r="J430">
            <v>1174</v>
          </cell>
          <cell r="K430">
            <v>149</v>
          </cell>
          <cell r="L430">
            <v>241</v>
          </cell>
          <cell r="M430">
            <v>20</v>
          </cell>
          <cell r="N430">
            <v>0</v>
          </cell>
          <cell r="O430">
            <v>410</v>
          </cell>
          <cell r="P430">
            <v>1700</v>
          </cell>
        </row>
        <row r="431">
          <cell r="A431" t="str">
            <v>g-Dimanche</v>
          </cell>
          <cell r="B431">
            <v>48</v>
          </cell>
          <cell r="C431">
            <v>50</v>
          </cell>
          <cell r="D431">
            <v>2</v>
          </cell>
          <cell r="E431">
            <v>100</v>
          </cell>
          <cell r="F431">
            <v>407</v>
          </cell>
          <cell r="G431">
            <v>764</v>
          </cell>
          <cell r="H431">
            <v>42</v>
          </cell>
          <cell r="I431">
            <v>1</v>
          </cell>
          <cell r="J431">
            <v>1214</v>
          </cell>
          <cell r="K431">
            <v>111</v>
          </cell>
          <cell r="L431">
            <v>222</v>
          </cell>
          <cell r="M431">
            <v>18</v>
          </cell>
          <cell r="N431">
            <v>0</v>
          </cell>
          <cell r="O431">
            <v>351</v>
          </cell>
          <cell r="P431">
            <v>1665</v>
          </cell>
        </row>
        <row r="432">
          <cell r="A432" t="str">
            <v>Total</v>
          </cell>
          <cell r="B432">
            <v>931</v>
          </cell>
          <cell r="C432">
            <v>1415</v>
          </cell>
          <cell r="D432">
            <v>26</v>
          </cell>
          <cell r="E432">
            <v>2372</v>
          </cell>
          <cell r="F432">
            <v>8535</v>
          </cell>
          <cell r="G432">
            <v>14398</v>
          </cell>
          <cell r="H432">
            <v>716</v>
          </cell>
          <cell r="I432">
            <v>4</v>
          </cell>
          <cell r="J432">
            <v>23653</v>
          </cell>
          <cell r="K432">
            <v>3771</v>
          </cell>
          <cell r="L432">
            <v>6716</v>
          </cell>
          <cell r="M432">
            <v>546</v>
          </cell>
          <cell r="N432">
            <v>1</v>
          </cell>
          <cell r="O432">
            <v>11034</v>
          </cell>
          <cell r="P432">
            <v>37059</v>
          </cell>
        </row>
        <row r="435">
          <cell r="A435" t="str">
            <v>5.3.5.  Arbeidsplaatsongevallen volgens dag van het ongeval : verdeling volgens gevolgen en generatie in relatieve frequentie 2018</v>
          </cell>
        </row>
        <row r="436">
          <cell r="E436" t="str">
            <v>15 - 24 ans</v>
          </cell>
          <cell r="J436" t="str">
            <v>25 - 49 ans</v>
          </cell>
          <cell r="O436" t="str">
            <v>50 ans et plus</v>
          </cell>
          <cell r="P436" t="str">
            <v>Total</v>
          </cell>
        </row>
        <row r="437">
          <cell r="B437" t="str">
            <v>1-CSS</v>
          </cell>
          <cell r="C437" t="str">
            <v>2-IT &lt;= 6 MOIS</v>
          </cell>
          <cell r="D437" t="str">
            <v>3-IT &gt; 6 MOIS</v>
          </cell>
          <cell r="E437" t="str">
            <v>Total</v>
          </cell>
          <cell r="F437" t="str">
            <v>1-CSS</v>
          </cell>
          <cell r="G437" t="str">
            <v>2-IT &lt;= 6 MOIS</v>
          </cell>
          <cell r="H437" t="str">
            <v>3-IT &gt; 6 MOIS</v>
          </cell>
          <cell r="I437" t="str">
            <v>4-Mortel</v>
          </cell>
          <cell r="J437" t="str">
            <v>Total</v>
          </cell>
          <cell r="K437" t="str">
            <v>1-CSS</v>
          </cell>
          <cell r="L437" t="str">
            <v>2-IT &lt;= 6 MOIS</v>
          </cell>
          <cell r="M437" t="str">
            <v>3-IT &gt; 6 MOIS</v>
          </cell>
          <cell r="N437" t="str">
            <v>4-Mortel</v>
          </cell>
          <cell r="O437" t="str">
            <v>Total</v>
          </cell>
        </row>
        <row r="438">
          <cell r="A438" t="str">
            <v>a-Lundi</v>
          </cell>
          <cell r="B438">
            <v>17.937701396348015</v>
          </cell>
          <cell r="C438">
            <v>20.636042402826853</v>
          </cell>
          <cell r="D438">
            <v>15.384615384615385</v>
          </cell>
          <cell r="E438">
            <v>19.519392917369309</v>
          </cell>
          <cell r="F438">
            <v>18.558875219683653</v>
          </cell>
          <cell r="G438">
            <v>20.55146548131685</v>
          </cell>
          <cell r="H438">
            <v>18.715083798882681</v>
          </cell>
          <cell r="I438">
            <v>0</v>
          </cell>
          <cell r="J438">
            <v>19.773390267619327</v>
          </cell>
          <cell r="K438">
            <v>19.994696367011404</v>
          </cell>
          <cell r="L438">
            <v>20.592614651578319</v>
          </cell>
          <cell r="M438">
            <v>17.948717948717949</v>
          </cell>
          <cell r="N438">
            <v>0</v>
          </cell>
          <cell r="O438">
            <v>20.255573681348558</v>
          </cell>
          <cell r="P438">
            <v>19.900698885560864</v>
          </cell>
        </row>
        <row r="439">
          <cell r="A439" t="str">
            <v>b-Mardi</v>
          </cell>
          <cell r="B439">
            <v>20.73039742212675</v>
          </cell>
          <cell r="C439">
            <v>21.625441696113075</v>
          </cell>
          <cell r="D439">
            <v>30.76923076923077</v>
          </cell>
          <cell r="E439">
            <v>21.374367622259697</v>
          </cell>
          <cell r="F439">
            <v>19.531341534856473</v>
          </cell>
          <cell r="G439">
            <v>20.315321572440617</v>
          </cell>
          <cell r="H439">
            <v>21.787709497206702</v>
          </cell>
          <cell r="I439">
            <v>50</v>
          </cell>
          <cell r="J439">
            <v>20.082019194182557</v>
          </cell>
          <cell r="K439">
            <v>19.835587377353487</v>
          </cell>
          <cell r="L439">
            <v>20.935080405002978</v>
          </cell>
          <cell r="M439">
            <v>20.146520146520146</v>
          </cell>
          <cell r="N439">
            <v>100</v>
          </cell>
          <cell r="O439">
            <v>20.527460576400216</v>
          </cell>
          <cell r="P439">
            <v>20.297363663347635</v>
          </cell>
        </row>
        <row r="440">
          <cell r="A440" t="str">
            <v>c-Mercredi</v>
          </cell>
          <cell r="B440">
            <v>16.219119226638025</v>
          </cell>
          <cell r="C440">
            <v>17.597173144876326</v>
          </cell>
          <cell r="D440">
            <v>15.384615384615385</v>
          </cell>
          <cell r="E440">
            <v>17.032040472175382</v>
          </cell>
          <cell r="F440">
            <v>15.114235500878733</v>
          </cell>
          <cell r="G440">
            <v>16.891234893735241</v>
          </cell>
          <cell r="H440">
            <v>17.318435754189945</v>
          </cell>
          <cell r="I440">
            <v>0</v>
          </cell>
          <cell r="J440">
            <v>16.260093857016024</v>
          </cell>
          <cell r="K440">
            <v>16.282153274993373</v>
          </cell>
          <cell r="L440">
            <v>18.031566408576534</v>
          </cell>
          <cell r="M440">
            <v>15.384615384615385</v>
          </cell>
          <cell r="N440">
            <v>0</v>
          </cell>
          <cell r="O440">
            <v>17.301069421787201</v>
          </cell>
          <cell r="P440">
            <v>16.619444669311097</v>
          </cell>
        </row>
        <row r="441">
          <cell r="A441" t="str">
            <v>d-Jeudi</v>
          </cell>
          <cell r="B441">
            <v>17.937701396348015</v>
          </cell>
          <cell r="C441">
            <v>18.657243816254418</v>
          </cell>
          <cell r="D441">
            <v>7.6923076923076925</v>
          </cell>
          <cell r="E441">
            <v>18.254637436762224</v>
          </cell>
          <cell r="F441">
            <v>18.933801991798475</v>
          </cell>
          <cell r="G441">
            <v>17.495485484095013</v>
          </cell>
          <cell r="H441">
            <v>17.039106145251395</v>
          </cell>
          <cell r="I441">
            <v>0</v>
          </cell>
          <cell r="J441">
            <v>17.997716991502134</v>
          </cell>
          <cell r="K441">
            <v>19.994696367011404</v>
          </cell>
          <cell r="L441">
            <v>18.374032162001193</v>
          </cell>
          <cell r="M441">
            <v>19.597069597069599</v>
          </cell>
          <cell r="N441">
            <v>0</v>
          </cell>
          <cell r="O441">
            <v>18.986768171107485</v>
          </cell>
          <cell r="P441">
            <v>18.308642974715994</v>
          </cell>
        </row>
        <row r="442">
          <cell r="A442" t="str">
            <v>e-Vendredi</v>
          </cell>
          <cell r="B442">
            <v>17.615467239527391</v>
          </cell>
          <cell r="C442">
            <v>12.862190812720847</v>
          </cell>
          <cell r="D442">
            <v>11.538461538461538</v>
          </cell>
          <cell r="E442">
            <v>14.713322091062397</v>
          </cell>
          <cell r="F442">
            <v>17.961335676625659</v>
          </cell>
          <cell r="G442">
            <v>14.522850395888318</v>
          </cell>
          <cell r="H442">
            <v>15.363128491620111</v>
          </cell>
          <cell r="I442">
            <v>25</v>
          </cell>
          <cell r="J442">
            <v>15.790808776899336</v>
          </cell>
          <cell r="K442">
            <v>16.998143728453989</v>
          </cell>
          <cell r="L442">
            <v>15.172721858248957</v>
          </cell>
          <cell r="M442">
            <v>19.963369963369964</v>
          </cell>
          <cell r="N442">
            <v>0</v>
          </cell>
          <cell r="O442">
            <v>16.032263911546131</v>
          </cell>
          <cell r="P442">
            <v>15.793734315550878</v>
          </cell>
        </row>
        <row r="443">
          <cell r="A443" t="str">
            <v>f-Samedi</v>
          </cell>
          <cell r="B443">
            <v>4.4038668098818476</v>
          </cell>
          <cell r="C443">
            <v>5.0883392226148416</v>
          </cell>
          <cell r="D443">
            <v>11.538461538461538</v>
          </cell>
          <cell r="E443">
            <v>4.8903878583473865</v>
          </cell>
          <cell r="F443">
            <v>5.1318101933216163</v>
          </cell>
          <cell r="G443">
            <v>4.9173496318933179</v>
          </cell>
          <cell r="H443">
            <v>3.9106145251396653</v>
          </cell>
          <cell r="I443">
            <v>0</v>
          </cell>
          <cell r="J443">
            <v>4.9634295860990152</v>
          </cell>
          <cell r="K443">
            <v>3.9512065765049056</v>
          </cell>
          <cell r="L443">
            <v>3.588445503275759</v>
          </cell>
          <cell r="M443">
            <v>3.6630036630036629</v>
          </cell>
          <cell r="N443">
            <v>0</v>
          </cell>
          <cell r="O443">
            <v>3.715787565706</v>
          </cell>
          <cell r="P443">
            <v>4.5872797431123349</v>
          </cell>
        </row>
        <row r="444">
          <cell r="A444" t="str">
            <v>g-Dimanche</v>
          </cell>
          <cell r="B444">
            <v>5.1557465091299681</v>
          </cell>
          <cell r="C444">
            <v>3.5335689045936398</v>
          </cell>
          <cell r="D444">
            <v>7.6923076923076925</v>
          </cell>
          <cell r="E444">
            <v>4.2158516020236094</v>
          </cell>
          <cell r="F444">
            <v>4.7685998828353835</v>
          </cell>
          <cell r="G444">
            <v>5.3062925406306434</v>
          </cell>
          <cell r="H444">
            <v>5.8659217877094969</v>
          </cell>
          <cell r="I444">
            <v>25</v>
          </cell>
          <cell r="J444">
            <v>5.1325413266816051</v>
          </cell>
          <cell r="K444">
            <v>2.9435163086714402</v>
          </cell>
          <cell r="L444">
            <v>3.3055390113162595</v>
          </cell>
          <cell r="M444">
            <v>3.296703296703297</v>
          </cell>
          <cell r="N444">
            <v>0</v>
          </cell>
          <cell r="O444">
            <v>3.181076672104405</v>
          </cell>
          <cell r="P444">
            <v>4.4928357484011983</v>
          </cell>
        </row>
        <row r="445">
          <cell r="A445" t="str">
            <v>Total</v>
          </cell>
          <cell r="B445">
            <v>100</v>
          </cell>
          <cell r="C445">
            <v>100</v>
          </cell>
          <cell r="D445">
            <v>100</v>
          </cell>
          <cell r="E445">
            <v>100</v>
          </cell>
          <cell r="F445">
            <v>100</v>
          </cell>
          <cell r="G445">
            <v>100</v>
          </cell>
          <cell r="H445">
            <v>100</v>
          </cell>
          <cell r="I445">
            <v>100</v>
          </cell>
          <cell r="J445">
            <v>100</v>
          </cell>
          <cell r="K445">
            <v>100</v>
          </cell>
          <cell r="L445">
            <v>100</v>
          </cell>
          <cell r="M445">
            <v>100</v>
          </cell>
          <cell r="N445">
            <v>100</v>
          </cell>
          <cell r="O445">
            <v>100</v>
          </cell>
          <cell r="P445">
            <v>100</v>
          </cell>
        </row>
        <row r="448">
          <cell r="A448" t="str">
            <v>5.3.6.  Arbeidsplaatsongevallen volgens dag van het ongeval : verdeling volgens gevolgen en aard van het werk (hoofd-/handarbeid) - 2018</v>
          </cell>
        </row>
        <row r="449">
          <cell r="J449" t="str">
            <v>Andere</v>
          </cell>
          <cell r="R449" t="str">
            <v>Contractueel arbeider</v>
          </cell>
        </row>
        <row r="450">
          <cell r="B450" t="str">
            <v>1-CSS</v>
          </cell>
          <cell r="D450" t="str">
            <v>2-IT &lt;= 6 MOIS</v>
          </cell>
          <cell r="F450" t="str">
            <v>3-IT &gt; 6 MOIS</v>
          </cell>
          <cell r="H450" t="str">
            <v>4-Mortel</v>
          </cell>
          <cell r="J450" t="str">
            <v>Total</v>
          </cell>
          <cell r="L450" t="str">
            <v>1-CSS</v>
          </cell>
          <cell r="N450" t="str">
            <v>2-IT &lt;= 6 MOIS</v>
          </cell>
          <cell r="P450" t="str">
            <v>3-IT &gt; 6 MOIS</v>
          </cell>
          <cell r="R450" t="str">
            <v>Total</v>
          </cell>
          <cell r="T450" t="str">
            <v>1-CSS</v>
          </cell>
        </row>
        <row r="451">
          <cell r="A451" t="str">
            <v>a-Lundi</v>
          </cell>
          <cell r="B451">
            <v>238</v>
          </cell>
          <cell r="C451">
            <v>19.636963696369637</v>
          </cell>
          <cell r="D451">
            <v>682</v>
          </cell>
          <cell r="E451">
            <v>21.775223499361431</v>
          </cell>
          <cell r="F451">
            <v>27</v>
          </cell>
          <cell r="G451">
            <v>20</v>
          </cell>
          <cell r="H451">
            <v>0</v>
          </cell>
          <cell r="I451">
            <v>0</v>
          </cell>
          <cell r="J451">
            <v>947</v>
          </cell>
          <cell r="K451">
            <v>21.138392857142858</v>
          </cell>
          <cell r="L451">
            <v>261</v>
          </cell>
          <cell r="M451">
            <v>18.51063829787234</v>
          </cell>
          <cell r="N451">
            <v>971</v>
          </cell>
          <cell r="O451">
            <v>22.088262056414923</v>
          </cell>
          <cell r="P451">
            <v>37</v>
          </cell>
          <cell r="Q451">
            <v>17.61904761904762</v>
          </cell>
          <cell r="R451">
            <v>1269</v>
          </cell>
          <cell r="S451">
            <v>21.09375</v>
          </cell>
          <cell r="T451">
            <v>510</v>
          </cell>
          <cell r="U451">
            <v>17.919887561489812</v>
          </cell>
        </row>
        <row r="452">
          <cell r="A452" t="str">
            <v>b-Mardi</v>
          </cell>
          <cell r="B452">
            <v>225</v>
          </cell>
          <cell r="C452">
            <v>18.564356435643564</v>
          </cell>
          <cell r="D452">
            <v>688</v>
          </cell>
          <cell r="E452">
            <v>21.966794380587483</v>
          </cell>
          <cell r="F452">
            <v>32</v>
          </cell>
          <cell r="G452">
            <v>23.703703703703706</v>
          </cell>
          <cell r="H452">
            <v>1</v>
          </cell>
          <cell r="I452">
            <v>100</v>
          </cell>
          <cell r="J452">
            <v>946</v>
          </cell>
          <cell r="K452">
            <v>21.116071428571427</v>
          </cell>
          <cell r="L452">
            <v>321</v>
          </cell>
          <cell r="M452">
            <v>22.76595744680851</v>
          </cell>
          <cell r="N452">
            <v>963</v>
          </cell>
          <cell r="O452">
            <v>21.906278434940855</v>
          </cell>
          <cell r="P452">
            <v>37</v>
          </cell>
          <cell r="Q452">
            <v>17.61904761904762</v>
          </cell>
          <cell r="R452">
            <v>1321</v>
          </cell>
          <cell r="S452">
            <v>21.958111702127656</v>
          </cell>
          <cell r="T452">
            <v>536</v>
          </cell>
          <cell r="U452">
            <v>18.833450456781449</v>
          </cell>
        </row>
        <row r="453">
          <cell r="A453" t="str">
            <v>c-Mercredi</v>
          </cell>
          <cell r="B453">
            <v>186</v>
          </cell>
          <cell r="C453">
            <v>15.346534653465346</v>
          </cell>
          <cell r="D453">
            <v>596</v>
          </cell>
          <cell r="E453">
            <v>19.029374201787995</v>
          </cell>
          <cell r="F453">
            <v>24</v>
          </cell>
          <cell r="G453">
            <v>17.777777777777779</v>
          </cell>
          <cell r="H453">
            <v>0</v>
          </cell>
          <cell r="I453">
            <v>0</v>
          </cell>
          <cell r="J453">
            <v>806</v>
          </cell>
          <cell r="K453">
            <v>17.991071428571427</v>
          </cell>
          <cell r="L453">
            <v>244</v>
          </cell>
          <cell r="M453">
            <v>17.304964539007091</v>
          </cell>
          <cell r="N453">
            <v>854</v>
          </cell>
          <cell r="O453">
            <v>19.426751592356688</v>
          </cell>
          <cell r="P453">
            <v>41</v>
          </cell>
          <cell r="Q453">
            <v>19.523809523809526</v>
          </cell>
          <cell r="R453">
            <v>1139</v>
          </cell>
          <cell r="S453">
            <v>18.932845744680851</v>
          </cell>
          <cell r="T453">
            <v>489</v>
          </cell>
          <cell r="U453">
            <v>17.182009838369641</v>
          </cell>
        </row>
        <row r="454">
          <cell r="A454" t="str">
            <v>d-Jeudi</v>
          </cell>
          <cell r="B454">
            <v>263</v>
          </cell>
          <cell r="C454">
            <v>21.699669966996698</v>
          </cell>
          <cell r="D454">
            <v>576</v>
          </cell>
          <cell r="E454">
            <v>18.390804597701148</v>
          </cell>
          <cell r="F454">
            <v>15</v>
          </cell>
          <cell r="G454">
            <v>11.111111111111111</v>
          </cell>
          <cell r="H454">
            <v>0</v>
          </cell>
          <cell r="I454">
            <v>0</v>
          </cell>
          <cell r="J454">
            <v>854</v>
          </cell>
          <cell r="K454">
            <v>19.0625</v>
          </cell>
          <cell r="L454">
            <v>263</v>
          </cell>
          <cell r="M454">
            <v>18.652482269503544</v>
          </cell>
          <cell r="N454">
            <v>792</v>
          </cell>
          <cell r="O454">
            <v>18.016378525932666</v>
          </cell>
          <cell r="P454">
            <v>41</v>
          </cell>
          <cell r="Q454">
            <v>19.523809523809526</v>
          </cell>
          <cell r="R454">
            <v>1096</v>
          </cell>
          <cell r="S454">
            <v>18.218085106382979</v>
          </cell>
          <cell r="T454">
            <v>496</v>
          </cell>
          <cell r="U454">
            <v>17.427969079409696</v>
          </cell>
        </row>
        <row r="455">
          <cell r="A455" t="str">
            <v>e-Vendredi</v>
          </cell>
          <cell r="B455">
            <v>238</v>
          </cell>
          <cell r="C455">
            <v>19.636963696369637</v>
          </cell>
          <cell r="D455">
            <v>456</v>
          </cell>
          <cell r="E455">
            <v>14.559386973180075</v>
          </cell>
          <cell r="F455">
            <v>29</v>
          </cell>
          <cell r="G455">
            <v>21.481481481481481</v>
          </cell>
          <cell r="H455">
            <v>0</v>
          </cell>
          <cell r="I455">
            <v>0</v>
          </cell>
          <cell r="J455">
            <v>723</v>
          </cell>
          <cell r="K455">
            <v>16.138392857142858</v>
          </cell>
          <cell r="L455">
            <v>251</v>
          </cell>
          <cell r="M455">
            <v>17.801418439716311</v>
          </cell>
          <cell r="N455">
            <v>569</v>
          </cell>
          <cell r="O455">
            <v>12.943585077343039</v>
          </cell>
          <cell r="P455">
            <v>33</v>
          </cell>
          <cell r="Q455">
            <v>15.714285714285714</v>
          </cell>
          <cell r="R455">
            <v>853</v>
          </cell>
          <cell r="S455">
            <v>14.178856382978724</v>
          </cell>
          <cell r="T455">
            <v>500</v>
          </cell>
          <cell r="U455">
            <v>17.568517217146873</v>
          </cell>
        </row>
        <row r="456">
          <cell r="A456" t="str">
            <v>f-Samedi</v>
          </cell>
          <cell r="B456">
            <v>37</v>
          </cell>
          <cell r="C456">
            <v>3.0528052805280534</v>
          </cell>
          <cell r="D456">
            <v>90</v>
          </cell>
          <cell r="E456">
            <v>2.8735632183908049</v>
          </cell>
          <cell r="F456">
            <v>6</v>
          </cell>
          <cell r="G456">
            <v>4.4444444444444446</v>
          </cell>
          <cell r="H456">
            <v>0</v>
          </cell>
          <cell r="I456">
            <v>0</v>
          </cell>
          <cell r="J456">
            <v>133</v>
          </cell>
          <cell r="K456">
            <v>2.96875</v>
          </cell>
          <cell r="L456">
            <v>39</v>
          </cell>
          <cell r="M456">
            <v>2.7659574468085104</v>
          </cell>
          <cell r="N456">
            <v>123</v>
          </cell>
          <cell r="O456">
            <v>2.7979981801637854</v>
          </cell>
          <cell r="P456">
            <v>11</v>
          </cell>
          <cell r="Q456">
            <v>5.2380952380952381</v>
          </cell>
          <cell r="R456">
            <v>173</v>
          </cell>
          <cell r="S456">
            <v>2.8756648936170213</v>
          </cell>
          <cell r="T456">
            <v>161</v>
          </cell>
          <cell r="U456">
            <v>5.6570625439212927</v>
          </cell>
        </row>
        <row r="457">
          <cell r="A457" t="str">
            <v>g-Dimanche</v>
          </cell>
          <cell r="B457">
            <v>25</v>
          </cell>
          <cell r="C457">
            <v>2.0627062706270625</v>
          </cell>
          <cell r="D457">
            <v>44</v>
          </cell>
          <cell r="E457">
            <v>1.40485312899106</v>
          </cell>
          <cell r="F457">
            <v>2</v>
          </cell>
          <cell r="G457">
            <v>1.4814814814814816</v>
          </cell>
          <cell r="H457">
            <v>0</v>
          </cell>
          <cell r="I457">
            <v>0</v>
          </cell>
          <cell r="J457">
            <v>71</v>
          </cell>
          <cell r="K457">
            <v>1.5848214285714284</v>
          </cell>
          <cell r="L457">
            <v>31</v>
          </cell>
          <cell r="M457">
            <v>2.1985815602836878</v>
          </cell>
          <cell r="N457">
            <v>124</v>
          </cell>
          <cell r="O457">
            <v>2.8207461328480439</v>
          </cell>
          <cell r="P457">
            <v>10</v>
          </cell>
          <cell r="Q457">
            <v>4.7619047619047619</v>
          </cell>
          <cell r="R457">
            <v>165</v>
          </cell>
          <cell r="S457">
            <v>2.7426861702127656</v>
          </cell>
          <cell r="T457">
            <v>154</v>
          </cell>
          <cell r="U457">
            <v>5.4111033028812354</v>
          </cell>
        </row>
        <row r="458">
          <cell r="A458" t="str">
            <v>Total</v>
          </cell>
          <cell r="B458">
            <v>1212</v>
          </cell>
          <cell r="C458">
            <v>100</v>
          </cell>
          <cell r="D458">
            <v>3132</v>
          </cell>
          <cell r="E458">
            <v>100</v>
          </cell>
          <cell r="F458">
            <v>135</v>
          </cell>
          <cell r="G458">
            <v>100</v>
          </cell>
          <cell r="H458">
            <v>1</v>
          </cell>
          <cell r="I458">
            <v>100</v>
          </cell>
          <cell r="J458">
            <v>4480</v>
          </cell>
          <cell r="K458">
            <v>100</v>
          </cell>
          <cell r="L458">
            <v>1410</v>
          </cell>
          <cell r="M458">
            <v>100</v>
          </cell>
          <cell r="N458">
            <v>4396</v>
          </cell>
          <cell r="O458">
            <v>100</v>
          </cell>
          <cell r="P458">
            <v>210</v>
          </cell>
          <cell r="Q458">
            <v>100</v>
          </cell>
          <cell r="R458">
            <v>6016</v>
          </cell>
          <cell r="S458">
            <v>100</v>
          </cell>
          <cell r="T458">
            <v>2846</v>
          </cell>
          <cell r="U458">
            <v>100</v>
          </cell>
        </row>
        <row r="461">
          <cell r="A461" t="str">
            <v>5.3.7.  Arbeidsplaatsongevallen volgens dag van het ongeval :  verdeling volgens duur van de tijdelijke ongeschiktheid - 2018</v>
          </cell>
        </row>
        <row r="462">
          <cell r="B462" t="str">
            <v>a-ITT 0 jour</v>
          </cell>
          <cell r="D462" t="str">
            <v>b-ITT 1 à 3 jours</v>
          </cell>
          <cell r="F462" t="str">
            <v>c-ITT 4 à 7 jours</v>
          </cell>
          <cell r="H462" t="str">
            <v>d-ITT 8 à 15 jours</v>
          </cell>
          <cell r="J462" t="str">
            <v>e-ITT 16 à 30 jours</v>
          </cell>
          <cell r="L462" t="str">
            <v>f-ITT 1 à 3 mois</v>
          </cell>
          <cell r="N462" t="str">
            <v>g-ITT 4 à 6 mois</v>
          </cell>
          <cell r="P462" t="str">
            <v>h-ITT &gt; 6 mois</v>
          </cell>
          <cell r="R462" t="str">
            <v>Total</v>
          </cell>
        </row>
        <row r="463">
          <cell r="A463" t="str">
            <v>a-Lundi</v>
          </cell>
          <cell r="B463">
            <v>2755</v>
          </cell>
          <cell r="C463">
            <v>18.670371374356193</v>
          </cell>
          <cell r="D463">
            <v>846</v>
          </cell>
          <cell r="E463">
            <v>19.205448354143019</v>
          </cell>
          <cell r="F463">
            <v>1122</v>
          </cell>
          <cell r="G463">
            <v>26.733380986418869</v>
          </cell>
          <cell r="H463">
            <v>874</v>
          </cell>
          <cell r="I463">
            <v>18.930041152263374</v>
          </cell>
          <cell r="J463">
            <v>576</v>
          </cell>
          <cell r="K463">
            <v>19.821059876118376</v>
          </cell>
          <cell r="L463">
            <v>705</v>
          </cell>
          <cell r="M463">
            <v>19.731318219983208</v>
          </cell>
          <cell r="N463">
            <v>262</v>
          </cell>
          <cell r="O463">
            <v>19.80347694633409</v>
          </cell>
          <cell r="P463">
            <v>235</v>
          </cell>
          <cell r="Q463">
            <v>18.330733229329173</v>
          </cell>
          <cell r="R463">
            <v>7375</v>
          </cell>
          <cell r="S463">
            <v>19.900698885560864</v>
          </cell>
        </row>
        <row r="464">
          <cell r="A464" t="str">
            <v>b-Mardi</v>
          </cell>
          <cell r="B464">
            <v>2893</v>
          </cell>
          <cell r="C464">
            <v>19.605584169151534</v>
          </cell>
          <cell r="D464">
            <v>1002</v>
          </cell>
          <cell r="E464">
            <v>22.746878547105563</v>
          </cell>
          <cell r="F464">
            <v>842</v>
          </cell>
          <cell r="G464">
            <v>20.061949011198475</v>
          </cell>
          <cell r="H464">
            <v>963</v>
          </cell>
          <cell r="I464">
            <v>20.857699805068229</v>
          </cell>
          <cell r="J464">
            <v>601</v>
          </cell>
          <cell r="K464">
            <v>20.681348933241569</v>
          </cell>
          <cell r="L464">
            <v>685</v>
          </cell>
          <cell r="M464">
            <v>19.171564511614889</v>
          </cell>
          <cell r="N464">
            <v>263</v>
          </cell>
          <cell r="O464">
            <v>19.879062736205594</v>
          </cell>
          <cell r="P464">
            <v>273</v>
          </cell>
          <cell r="Q464">
            <v>21.294851794071761</v>
          </cell>
          <cell r="R464">
            <v>7522</v>
          </cell>
          <cell r="S464">
            <v>20.297363663347635</v>
          </cell>
        </row>
        <row r="465">
          <cell r="A465" t="str">
            <v>c-Mercredi</v>
          </cell>
          <cell r="B465">
            <v>2311</v>
          </cell>
          <cell r="C465">
            <v>15.661425860666847</v>
          </cell>
          <cell r="D465">
            <v>892</v>
          </cell>
          <cell r="E465">
            <v>20.249716231555052</v>
          </cell>
          <cell r="F465">
            <v>599</v>
          </cell>
          <cell r="G465">
            <v>14.272099118417916</v>
          </cell>
          <cell r="H465">
            <v>776</v>
          </cell>
          <cell r="I465">
            <v>16.807450725579383</v>
          </cell>
          <cell r="J465">
            <v>526</v>
          </cell>
          <cell r="K465">
            <v>18.10048176187199</v>
          </cell>
          <cell r="L465">
            <v>622</v>
          </cell>
          <cell r="M465">
            <v>17.408340330254688</v>
          </cell>
          <cell r="N465">
            <v>221</v>
          </cell>
          <cell r="O465">
            <v>16.70445956160242</v>
          </cell>
          <cell r="P465">
            <v>212</v>
          </cell>
          <cell r="Q465">
            <v>16.536661466458657</v>
          </cell>
          <cell r="R465">
            <v>6159</v>
          </cell>
          <cell r="S465">
            <v>16.619444669311097</v>
          </cell>
        </row>
        <row r="466">
          <cell r="A466" t="str">
            <v>d-Jeudi</v>
          </cell>
          <cell r="B466">
            <v>2785</v>
          </cell>
          <cell r="C466">
            <v>18.873678503659526</v>
          </cell>
          <cell r="D466">
            <v>852</v>
          </cell>
          <cell r="E466">
            <v>19.341657207718502</v>
          </cell>
          <cell r="F466">
            <v>597</v>
          </cell>
          <cell r="G466">
            <v>14.224446032880628</v>
          </cell>
          <cell r="H466">
            <v>878</v>
          </cell>
          <cell r="I466">
            <v>19.01667749620966</v>
          </cell>
          <cell r="J466">
            <v>538</v>
          </cell>
          <cell r="K466">
            <v>18.513420509291123</v>
          </cell>
          <cell r="L466">
            <v>663</v>
          </cell>
          <cell r="M466">
            <v>18.55583543240974</v>
          </cell>
          <cell r="N466">
            <v>244</v>
          </cell>
          <cell r="O466">
            <v>18.442932728647015</v>
          </cell>
          <cell r="P466">
            <v>228</v>
          </cell>
          <cell r="Q466">
            <v>17.784711388455538</v>
          </cell>
          <cell r="R466">
            <v>6785</v>
          </cell>
          <cell r="S466">
            <v>18.308642974715994</v>
          </cell>
        </row>
        <row r="467">
          <cell r="A467" t="str">
            <v>e-Vendredi</v>
          </cell>
          <cell r="B467">
            <v>2571</v>
          </cell>
          <cell r="C467">
            <v>17.423420981295745</v>
          </cell>
          <cell r="D467">
            <v>490</v>
          </cell>
          <cell r="E467">
            <v>11.12372304199773</v>
          </cell>
          <cell r="F467">
            <v>631</v>
          </cell>
          <cell r="G467">
            <v>15.034548487014536</v>
          </cell>
          <cell r="H467">
            <v>739</v>
          </cell>
          <cell r="I467">
            <v>16.006064544076239</v>
          </cell>
          <cell r="J467">
            <v>408</v>
          </cell>
          <cell r="K467">
            <v>14.039917412250515</v>
          </cell>
          <cell r="L467">
            <v>580</v>
          </cell>
          <cell r="M467">
            <v>16.23285754268122</v>
          </cell>
          <cell r="N467">
            <v>213</v>
          </cell>
          <cell r="O467">
            <v>16.099773242630384</v>
          </cell>
          <cell r="P467">
            <v>221</v>
          </cell>
          <cell r="Q467">
            <v>17.238689547581902</v>
          </cell>
          <cell r="R467">
            <v>5853</v>
          </cell>
          <cell r="S467">
            <v>15.793734315550878</v>
          </cell>
        </row>
        <row r="468">
          <cell r="A468" t="str">
            <v>f-Samedi</v>
          </cell>
          <cell r="B468">
            <v>749</v>
          </cell>
          <cell r="C468">
            <v>5.075901328273245</v>
          </cell>
          <cell r="D468">
            <v>163</v>
          </cell>
          <cell r="E468">
            <v>3.7003405221339394</v>
          </cell>
          <cell r="F468">
            <v>198</v>
          </cell>
          <cell r="G468">
            <v>4.7176554681915652</v>
          </cell>
          <cell r="H468">
            <v>200</v>
          </cell>
          <cell r="I468">
            <v>4.3318171973142734</v>
          </cell>
          <cell r="J468">
            <v>122</v>
          </cell>
          <cell r="K468">
            <v>4.1982105987611842</v>
          </cell>
          <cell r="L468">
            <v>163</v>
          </cell>
          <cell r="M468">
            <v>4.5619927232017909</v>
          </cell>
          <cell r="N468">
            <v>54</v>
          </cell>
          <cell r="O468">
            <v>4.0816326530612246</v>
          </cell>
          <cell r="P468">
            <v>51</v>
          </cell>
          <cell r="Q468">
            <v>3.9781591263650542</v>
          </cell>
          <cell r="R468">
            <v>1700</v>
          </cell>
          <cell r="S468">
            <v>4.5872797431123349</v>
          </cell>
        </row>
        <row r="469">
          <cell r="A469" t="str">
            <v>g-Dimanche</v>
          </cell>
          <cell r="B469">
            <v>692</v>
          </cell>
          <cell r="C469">
            <v>4.6896177825969092</v>
          </cell>
          <cell r="D469">
            <v>160</v>
          </cell>
          <cell r="E469">
            <v>3.6322360953461974</v>
          </cell>
          <cell r="F469">
            <v>208</v>
          </cell>
          <cell r="G469">
            <v>4.9559208958780081</v>
          </cell>
          <cell r="H469">
            <v>187</v>
          </cell>
          <cell r="I469">
            <v>4.0502490794888457</v>
          </cell>
          <cell r="J469">
            <v>135</v>
          </cell>
          <cell r="K469">
            <v>4.6455609084652449</v>
          </cell>
          <cell r="L469">
            <v>155</v>
          </cell>
          <cell r="M469">
            <v>4.3380912398544647</v>
          </cell>
          <cell r="N469">
            <v>66</v>
          </cell>
          <cell r="O469">
            <v>4.9886621315192743</v>
          </cell>
          <cell r="P469">
            <v>62</v>
          </cell>
          <cell r="Q469">
            <v>4.8361934477379096</v>
          </cell>
          <cell r="R469">
            <v>1665</v>
          </cell>
          <cell r="S469">
            <v>4.4928357484011983</v>
          </cell>
        </row>
        <row r="470">
          <cell r="A470" t="str">
            <v>Total</v>
          </cell>
          <cell r="B470">
            <v>14756</v>
          </cell>
          <cell r="C470">
            <v>100</v>
          </cell>
          <cell r="D470">
            <v>4405</v>
          </cell>
          <cell r="E470">
            <v>100</v>
          </cell>
          <cell r="F470">
            <v>4197</v>
          </cell>
          <cell r="G470">
            <v>100</v>
          </cell>
          <cell r="H470">
            <v>4617</v>
          </cell>
          <cell r="I470">
            <v>100</v>
          </cell>
          <cell r="J470">
            <v>2906</v>
          </cell>
          <cell r="K470">
            <v>100</v>
          </cell>
          <cell r="L470">
            <v>3573</v>
          </cell>
          <cell r="M470">
            <v>100</v>
          </cell>
          <cell r="N470">
            <v>1323</v>
          </cell>
          <cell r="O470">
            <v>100</v>
          </cell>
          <cell r="P470">
            <v>1282</v>
          </cell>
          <cell r="Q470">
            <v>100</v>
          </cell>
          <cell r="R470">
            <v>37059</v>
          </cell>
          <cell r="S470">
            <v>100</v>
          </cell>
        </row>
        <row r="473">
          <cell r="A473" t="str">
            <v>5.3.8.  Arbeidsplaatsongevallen volgens dag van het ongeval :  verdeling volgens voorziene graad van blijvende ongeschiktheid - 2018</v>
          </cell>
        </row>
        <row r="474">
          <cell r="D474" t="str">
            <v>Total</v>
          </cell>
        </row>
        <row r="475">
          <cell r="A475" t="str">
            <v>a-Lundi</v>
          </cell>
          <cell r="B475">
            <v>7375</v>
          </cell>
          <cell r="C475">
            <v>19.900698885560864</v>
          </cell>
          <cell r="D475">
            <v>7375</v>
          </cell>
          <cell r="E475">
            <v>19.900698885560864</v>
          </cell>
        </row>
        <row r="476">
          <cell r="A476" t="str">
            <v>b-Mardi</v>
          </cell>
          <cell r="B476">
            <v>7522</v>
          </cell>
          <cell r="C476">
            <v>20.297363663347635</v>
          </cell>
          <cell r="D476">
            <v>7522</v>
          </cell>
          <cell r="E476">
            <v>20.297363663347635</v>
          </cell>
        </row>
        <row r="477">
          <cell r="A477" t="str">
            <v>c-Mercredi</v>
          </cell>
          <cell r="B477">
            <v>6159</v>
          </cell>
          <cell r="C477">
            <v>16.619444669311097</v>
          </cell>
          <cell r="D477">
            <v>6159</v>
          </cell>
          <cell r="E477">
            <v>16.619444669311097</v>
          </cell>
        </row>
        <row r="478">
          <cell r="A478" t="str">
            <v>d-Jeudi</v>
          </cell>
          <cell r="B478">
            <v>6785</v>
          </cell>
          <cell r="C478">
            <v>18.308642974715994</v>
          </cell>
          <cell r="D478">
            <v>6785</v>
          </cell>
          <cell r="E478">
            <v>18.308642974715994</v>
          </cell>
        </row>
        <row r="479">
          <cell r="A479" t="str">
            <v>e-Vendredi</v>
          </cell>
          <cell r="B479">
            <v>5853</v>
          </cell>
          <cell r="C479">
            <v>15.793734315550878</v>
          </cell>
          <cell r="D479">
            <v>5853</v>
          </cell>
          <cell r="E479">
            <v>15.793734315550878</v>
          </cell>
        </row>
        <row r="480">
          <cell r="A480" t="str">
            <v>f-Samedi</v>
          </cell>
          <cell r="B480">
            <v>1700</v>
          </cell>
          <cell r="C480">
            <v>4.5872797431123349</v>
          </cell>
          <cell r="D480">
            <v>1700</v>
          </cell>
          <cell r="E480">
            <v>4.5872797431123349</v>
          </cell>
        </row>
        <row r="481">
          <cell r="A481" t="str">
            <v>g-Dimanche</v>
          </cell>
          <cell r="B481">
            <v>1665</v>
          </cell>
          <cell r="C481">
            <v>4.4928357484011983</v>
          </cell>
          <cell r="D481">
            <v>1665</v>
          </cell>
          <cell r="E481">
            <v>4.4928357484011983</v>
          </cell>
        </row>
        <row r="482">
          <cell r="A482" t="str">
            <v>Total</v>
          </cell>
          <cell r="B482">
            <v>37059</v>
          </cell>
          <cell r="C482">
            <v>100</v>
          </cell>
          <cell r="D482">
            <v>37059</v>
          </cell>
          <cell r="E482">
            <v>100</v>
          </cell>
        </row>
        <row r="485">
          <cell r="A485" t="str">
            <v>5.4.1.  Arbeidsplaatsongevallen volgens maand van het ongeval : evolutie 2011 - 2018</v>
          </cell>
        </row>
        <row r="486">
          <cell r="B486" t="str">
            <v>Total</v>
          </cell>
        </row>
        <row r="487">
          <cell r="A487" t="str">
            <v>a-Janvier</v>
          </cell>
          <cell r="B487">
            <v>3375</v>
          </cell>
          <cell r="C487">
            <v>9.1070994900024278</v>
          </cell>
        </row>
        <row r="488">
          <cell r="A488" t="str">
            <v>b-Février</v>
          </cell>
          <cell r="B488">
            <v>2897</v>
          </cell>
          <cell r="C488">
            <v>7.8172643622331961</v>
          </cell>
        </row>
        <row r="489">
          <cell r="A489" t="str">
            <v>c-Mars</v>
          </cell>
          <cell r="B489">
            <v>3710</v>
          </cell>
          <cell r="C489">
            <v>10.011063439380449</v>
          </cell>
        </row>
        <row r="490">
          <cell r="A490" t="str">
            <v>d-Avril</v>
          </cell>
          <cell r="B490">
            <v>2769</v>
          </cell>
          <cell r="C490">
            <v>7.4718691815753262</v>
          </cell>
        </row>
        <row r="491">
          <cell r="A491" t="str">
            <v>e-Mai</v>
          </cell>
          <cell r="B491">
            <v>3326</v>
          </cell>
          <cell r="C491">
            <v>8.9748778974068379</v>
          </cell>
        </row>
        <row r="492">
          <cell r="A492" t="str">
            <v>f-Juin</v>
          </cell>
          <cell r="B492">
            <v>3529</v>
          </cell>
          <cell r="C492">
            <v>9.5226530667314275</v>
          </cell>
        </row>
        <row r="493">
          <cell r="A493" t="str">
            <v>g-Juillet</v>
          </cell>
          <cell r="B493">
            <v>2394</v>
          </cell>
          <cell r="C493">
            <v>6.4599692382417224</v>
          </cell>
        </row>
        <row r="494">
          <cell r="A494" t="str">
            <v>h-Août</v>
          </cell>
          <cell r="B494">
            <v>2389</v>
          </cell>
          <cell r="C494">
            <v>6.4464772389972742</v>
          </cell>
        </row>
        <row r="495">
          <cell r="A495" t="str">
            <v>i-Septembre</v>
          </cell>
          <cell r="B495">
            <v>3288</v>
          </cell>
          <cell r="C495">
            <v>8.8723387031490333</v>
          </cell>
        </row>
        <row r="496">
          <cell r="A496" t="str">
            <v>j-Octobre</v>
          </cell>
          <cell r="B496">
            <v>3655</v>
          </cell>
          <cell r="C496">
            <v>9.862651447691519</v>
          </cell>
        </row>
        <row r="497">
          <cell r="A497" t="str">
            <v>k-Novembre</v>
          </cell>
          <cell r="B497">
            <v>3228</v>
          </cell>
          <cell r="C497">
            <v>8.7104347122156565</v>
          </cell>
        </row>
        <row r="498">
          <cell r="A498" t="str">
            <v>l-Décembre</v>
          </cell>
          <cell r="B498">
            <v>2499</v>
          </cell>
          <cell r="C498">
            <v>6.7433012223751305</v>
          </cell>
        </row>
        <row r="499">
          <cell r="A499" t="str">
            <v>Total</v>
          </cell>
          <cell r="B499">
            <v>37059</v>
          </cell>
          <cell r="C499">
            <v>100</v>
          </cell>
        </row>
        <row r="502">
          <cell r="A502" t="str">
            <v>5.4.2.  Arbeidsplaatsongevallen volgens maand van het ongeval : verdeling volgens gevolgen- 2018</v>
          </cell>
        </row>
        <row r="503">
          <cell r="B503" t="str">
            <v>1-CSS</v>
          </cell>
          <cell r="D503" t="str">
            <v>2-IT &lt;= 6 MOIS</v>
          </cell>
          <cell r="F503" t="str">
            <v>3-IT &gt; 6 MOIS</v>
          </cell>
          <cell r="H503" t="str">
            <v>4-Mortel</v>
          </cell>
          <cell r="J503" t="str">
            <v>Total</v>
          </cell>
        </row>
        <row r="504">
          <cell r="A504" t="str">
            <v>a-Janvier</v>
          </cell>
          <cell r="B504">
            <v>1099</v>
          </cell>
          <cell r="C504">
            <v>8.3024854574299312</v>
          </cell>
          <cell r="D504">
            <v>2141</v>
          </cell>
          <cell r="E504">
            <v>9.5033068489502419</v>
          </cell>
          <cell r="F504">
            <v>134</v>
          </cell>
          <cell r="G504">
            <v>10.403726708074535</v>
          </cell>
          <cell r="H504">
            <v>1</v>
          </cell>
          <cell r="I504">
            <v>20</v>
          </cell>
          <cell r="J504">
            <v>3375</v>
          </cell>
          <cell r="K504">
            <v>9.1070994900024278</v>
          </cell>
        </row>
        <row r="505">
          <cell r="A505" t="str">
            <v>b-Février</v>
          </cell>
          <cell r="B505">
            <v>1013</v>
          </cell>
          <cell r="C505">
            <v>7.6527914179950143</v>
          </cell>
          <cell r="D505">
            <v>1773</v>
          </cell>
          <cell r="E505">
            <v>7.869856629233432</v>
          </cell>
          <cell r="F505">
            <v>111</v>
          </cell>
          <cell r="G505">
            <v>8.6180124223602483</v>
          </cell>
          <cell r="H505">
            <v>0</v>
          </cell>
          <cell r="I505">
            <v>0</v>
          </cell>
          <cell r="J505">
            <v>2897</v>
          </cell>
          <cell r="K505">
            <v>7.8172643622331961</v>
          </cell>
        </row>
        <row r="506">
          <cell r="A506" t="str">
            <v>c-Mars</v>
          </cell>
          <cell r="B506">
            <v>1390</v>
          </cell>
          <cell r="C506">
            <v>10.500868776913199</v>
          </cell>
          <cell r="D506">
            <v>2196</v>
          </cell>
          <cell r="E506">
            <v>9.7474366372231351</v>
          </cell>
          <cell r="F506">
            <v>124</v>
          </cell>
          <cell r="G506">
            <v>9.6273291925465845</v>
          </cell>
          <cell r="H506">
            <v>0</v>
          </cell>
          <cell r="I506">
            <v>0</v>
          </cell>
          <cell r="J506">
            <v>3710</v>
          </cell>
          <cell r="K506">
            <v>10.011063439380449</v>
          </cell>
        </row>
        <row r="507">
          <cell r="A507" t="str">
            <v>d-Avril</v>
          </cell>
          <cell r="B507">
            <v>976</v>
          </cell>
          <cell r="C507">
            <v>7.3732718894009217</v>
          </cell>
          <cell r="D507">
            <v>1707</v>
          </cell>
          <cell r="E507">
            <v>7.5769008833059619</v>
          </cell>
          <cell r="F507">
            <v>86</v>
          </cell>
          <cell r="G507">
            <v>6.6770186335403734</v>
          </cell>
          <cell r="H507">
            <v>0</v>
          </cell>
          <cell r="I507">
            <v>0</v>
          </cell>
          <cell r="J507">
            <v>2769</v>
          </cell>
          <cell r="K507">
            <v>7.4718691815753262</v>
          </cell>
        </row>
        <row r="508">
          <cell r="A508" t="str">
            <v>e-Mai</v>
          </cell>
          <cell r="B508">
            <v>1236</v>
          </cell>
          <cell r="C508">
            <v>9.3374631714134626</v>
          </cell>
          <cell r="D508">
            <v>1984</v>
          </cell>
          <cell r="E508">
            <v>8.8064272715167125</v>
          </cell>
          <cell r="F508">
            <v>104</v>
          </cell>
          <cell r="G508">
            <v>8.0745341614906838</v>
          </cell>
          <cell r="H508">
            <v>2</v>
          </cell>
          <cell r="I508">
            <v>40</v>
          </cell>
          <cell r="J508">
            <v>3326</v>
          </cell>
          <cell r="K508">
            <v>8.9748778974068379</v>
          </cell>
        </row>
        <row r="509">
          <cell r="A509" t="str">
            <v>f-Juin</v>
          </cell>
          <cell r="B509">
            <v>1412</v>
          </cell>
          <cell r="C509">
            <v>10.667069577698875</v>
          </cell>
          <cell r="D509">
            <v>1997</v>
          </cell>
          <cell r="E509">
            <v>8.8641306760175773</v>
          </cell>
          <cell r="F509">
            <v>120</v>
          </cell>
          <cell r="G509">
            <v>9.316770186335404</v>
          </cell>
          <cell r="H509">
            <v>0</v>
          </cell>
          <cell r="I509">
            <v>0</v>
          </cell>
          <cell r="J509">
            <v>3529</v>
          </cell>
          <cell r="K509">
            <v>9.5226530667314275</v>
          </cell>
        </row>
        <row r="510">
          <cell r="A510" t="str">
            <v>g-Juillet</v>
          </cell>
          <cell r="B510">
            <v>829</v>
          </cell>
          <cell r="C510">
            <v>6.2627483568784461</v>
          </cell>
          <cell r="D510">
            <v>1492</v>
          </cell>
          <cell r="E510">
            <v>6.622575347330109</v>
          </cell>
          <cell r="F510">
            <v>72</v>
          </cell>
          <cell r="G510">
            <v>5.5900621118012426</v>
          </cell>
          <cell r="H510">
            <v>1</v>
          </cell>
          <cell r="I510">
            <v>20</v>
          </cell>
          <cell r="J510">
            <v>2394</v>
          </cell>
          <cell r="K510">
            <v>6.4599692382417224</v>
          </cell>
        </row>
        <row r="511">
          <cell r="A511" t="str">
            <v>h-Août</v>
          </cell>
          <cell r="B511">
            <v>814</v>
          </cell>
          <cell r="C511">
            <v>6.1494296290700312</v>
          </cell>
          <cell r="D511">
            <v>1499</v>
          </cell>
          <cell r="E511">
            <v>6.6536464112921117</v>
          </cell>
          <cell r="F511">
            <v>75</v>
          </cell>
          <cell r="G511">
            <v>5.8229813664596266</v>
          </cell>
          <cell r="H511">
            <v>1</v>
          </cell>
          <cell r="I511">
            <v>20</v>
          </cell>
          <cell r="J511">
            <v>2389</v>
          </cell>
          <cell r="K511">
            <v>6.4464772389972742</v>
          </cell>
        </row>
        <row r="512">
          <cell r="A512" t="str">
            <v>i-Septembre</v>
          </cell>
          <cell r="B512">
            <v>1157</v>
          </cell>
          <cell r="C512">
            <v>8.7406512049558049</v>
          </cell>
          <cell r="D512">
            <v>1997</v>
          </cell>
          <cell r="E512">
            <v>8.8641306760175773</v>
          </cell>
          <cell r="F512">
            <v>134</v>
          </cell>
          <cell r="G512">
            <v>10.403726708074535</v>
          </cell>
          <cell r="H512">
            <v>0</v>
          </cell>
          <cell r="I512">
            <v>0</v>
          </cell>
          <cell r="J512">
            <v>3288</v>
          </cell>
          <cell r="K512">
            <v>8.8723387031490333</v>
          </cell>
        </row>
        <row r="513">
          <cell r="A513" t="str">
            <v>j-Octobre</v>
          </cell>
          <cell r="B513">
            <v>1270</v>
          </cell>
          <cell r="C513">
            <v>9.5943189544458711</v>
          </cell>
          <cell r="D513">
            <v>2252</v>
          </cell>
          <cell r="E513">
            <v>9.9960051489191706</v>
          </cell>
          <cell r="F513">
            <v>133</v>
          </cell>
          <cell r="G513">
            <v>10.326086956521738</v>
          </cell>
          <cell r="H513">
            <v>0</v>
          </cell>
          <cell r="I513">
            <v>0</v>
          </cell>
          <cell r="J513">
            <v>3655</v>
          </cell>
          <cell r="K513">
            <v>9.862651447691519</v>
          </cell>
        </row>
        <row r="514">
          <cell r="A514" t="str">
            <v>k-Novembre</v>
          </cell>
          <cell r="B514">
            <v>1130</v>
          </cell>
          <cell r="C514">
            <v>8.5366774949006583</v>
          </cell>
          <cell r="D514">
            <v>1981</v>
          </cell>
          <cell r="E514">
            <v>8.7931111012472805</v>
          </cell>
          <cell r="F514">
            <v>117</v>
          </cell>
          <cell r="G514">
            <v>9.08385093167702</v>
          </cell>
          <cell r="H514">
            <v>0</v>
          </cell>
          <cell r="I514">
            <v>0</v>
          </cell>
          <cell r="J514">
            <v>3228</v>
          </cell>
          <cell r="K514">
            <v>8.7104347122156565</v>
          </cell>
        </row>
        <row r="515">
          <cell r="A515" t="str">
            <v>l-Décembre</v>
          </cell>
          <cell r="B515">
            <v>911</v>
          </cell>
          <cell r="C515">
            <v>6.8822240688977869</v>
          </cell>
          <cell r="D515">
            <v>1510</v>
          </cell>
          <cell r="E515">
            <v>6.7024723689466903</v>
          </cell>
          <cell r="F515">
            <v>78</v>
          </cell>
          <cell r="G515">
            <v>6.0559006211180124</v>
          </cell>
          <cell r="H515">
            <v>0</v>
          </cell>
          <cell r="I515">
            <v>0</v>
          </cell>
          <cell r="J515">
            <v>2499</v>
          </cell>
          <cell r="K515">
            <v>6.7433012223751305</v>
          </cell>
        </row>
        <row r="516">
          <cell r="A516" t="str">
            <v>Total</v>
          </cell>
          <cell r="B516">
            <v>13237</v>
          </cell>
          <cell r="C516">
            <v>100</v>
          </cell>
          <cell r="D516">
            <v>22529</v>
          </cell>
          <cell r="E516">
            <v>100</v>
          </cell>
          <cell r="F516">
            <v>1288</v>
          </cell>
          <cell r="G516">
            <v>100</v>
          </cell>
          <cell r="H516">
            <v>5</v>
          </cell>
          <cell r="I516">
            <v>100</v>
          </cell>
          <cell r="J516">
            <v>37059</v>
          </cell>
          <cell r="K516">
            <v>100</v>
          </cell>
        </row>
        <row r="519">
          <cell r="A519" t="str">
            <v>5.4.3.  Arbeidsplaatsongevallen volgens maand van het ongeval  : verdeling volgens gevolgen en geslacht - 2018</v>
          </cell>
        </row>
        <row r="520">
          <cell r="J520" t="str">
            <v>1- Femme</v>
          </cell>
          <cell r="T520" t="str">
            <v>2- Homme</v>
          </cell>
        </row>
        <row r="521">
          <cell r="B521" t="str">
            <v>1-CSS</v>
          </cell>
          <cell r="D521" t="str">
            <v>2-IT &lt;= 6 MOIS</v>
          </cell>
          <cell r="F521" t="str">
            <v>3-IT &gt; 6 MOIS</v>
          </cell>
          <cell r="H521" t="str">
            <v>4-Mortel</v>
          </cell>
          <cell r="J521" t="str">
            <v>Total</v>
          </cell>
          <cell r="L521" t="str">
            <v>1-CSS</v>
          </cell>
          <cell r="N521" t="str">
            <v>2-IT &lt;= 6 MOIS</v>
          </cell>
          <cell r="P521" t="str">
            <v>3-IT &gt; 6 MOIS</v>
          </cell>
          <cell r="R521" t="str">
            <v>4-Mortel</v>
          </cell>
          <cell r="T521" t="str">
            <v>Total</v>
          </cell>
        </row>
        <row r="522">
          <cell r="A522" t="str">
            <v>a-Janvier</v>
          </cell>
          <cell r="B522">
            <v>627</v>
          </cell>
          <cell r="C522">
            <v>8.5538881309686214</v>
          </cell>
          <cell r="D522">
            <v>914</v>
          </cell>
          <cell r="E522">
            <v>9.6149800126236062</v>
          </cell>
          <cell r="F522">
            <v>59</v>
          </cell>
          <cell r="G522">
            <v>9.4249201277955272</v>
          </cell>
          <cell r="H522">
            <v>1</v>
          </cell>
          <cell r="I522">
            <v>33.333333333333329</v>
          </cell>
          <cell r="J522">
            <v>1601</v>
          </cell>
          <cell r="K522">
            <v>9.1669052390495267</v>
          </cell>
          <cell r="L522">
            <v>472</v>
          </cell>
          <cell r="M522">
            <v>7.9905197223632989</v>
          </cell>
          <cell r="N522">
            <v>1227</v>
          </cell>
          <cell r="O522">
            <v>9.4217922137756283</v>
          </cell>
          <cell r="P522">
            <v>75</v>
          </cell>
          <cell r="Q522">
            <v>11.329305135951664</v>
          </cell>
          <cell r="R522">
            <v>0</v>
          </cell>
          <cell r="S522">
            <v>0</v>
          </cell>
          <cell r="T522">
            <v>1774</v>
          </cell>
          <cell r="U522">
            <v>9.0537919771358588</v>
          </cell>
        </row>
        <row r="523">
          <cell r="A523" t="str">
            <v>b-Février</v>
          </cell>
          <cell r="B523">
            <v>557</v>
          </cell>
          <cell r="C523">
            <v>7.5989085948158257</v>
          </cell>
          <cell r="D523">
            <v>742</v>
          </cell>
          <cell r="E523">
            <v>7.8055964653902796</v>
          </cell>
          <cell r="F523">
            <v>61</v>
          </cell>
          <cell r="G523">
            <v>9.7444089456869012</v>
          </cell>
          <cell r="H523">
            <v>0</v>
          </cell>
          <cell r="I523">
            <v>0</v>
          </cell>
          <cell r="J523">
            <v>1360</v>
          </cell>
          <cell r="K523">
            <v>7.7870025765817346</v>
          </cell>
          <cell r="L523">
            <v>456</v>
          </cell>
          <cell r="M523">
            <v>7.7196546470289489</v>
          </cell>
          <cell r="N523">
            <v>1031</v>
          </cell>
          <cell r="O523">
            <v>7.916762650694924</v>
          </cell>
          <cell r="P523">
            <v>50</v>
          </cell>
          <cell r="Q523">
            <v>7.5528700906344408</v>
          </cell>
          <cell r="R523">
            <v>0</v>
          </cell>
          <cell r="S523">
            <v>0</v>
          </cell>
          <cell r="T523">
            <v>1537</v>
          </cell>
          <cell r="U523">
            <v>7.8442380320506278</v>
          </cell>
        </row>
        <row r="524">
          <cell r="A524" t="str">
            <v>c-Mars</v>
          </cell>
          <cell r="B524">
            <v>808</v>
          </cell>
          <cell r="C524">
            <v>11.02319236016371</v>
          </cell>
          <cell r="D524">
            <v>995</v>
          </cell>
          <cell r="E524">
            <v>10.467073427309067</v>
          </cell>
          <cell r="F524">
            <v>58</v>
          </cell>
          <cell r="G524">
            <v>9.2651757188498394</v>
          </cell>
          <cell r="H524">
            <v>0</v>
          </cell>
          <cell r="I524">
            <v>0</v>
          </cell>
          <cell r="J524">
            <v>1861</v>
          </cell>
          <cell r="K524">
            <v>10.655596908101918</v>
          </cell>
          <cell r="L524">
            <v>582</v>
          </cell>
          <cell r="M524">
            <v>9.8527171152869482</v>
          </cell>
          <cell r="N524">
            <v>1201</v>
          </cell>
          <cell r="O524">
            <v>9.2221454349996161</v>
          </cell>
          <cell r="P524">
            <v>66</v>
          </cell>
          <cell r="Q524">
            <v>9.9697885196374632</v>
          </cell>
          <cell r="R524">
            <v>0</v>
          </cell>
          <cell r="S524">
            <v>0</v>
          </cell>
          <cell r="T524">
            <v>1849</v>
          </cell>
          <cell r="U524">
            <v>9.4365622129223219</v>
          </cell>
        </row>
        <row r="525">
          <cell r="A525" t="str">
            <v>d-Avril</v>
          </cell>
          <cell r="B525">
            <v>534</v>
          </cell>
          <cell r="C525">
            <v>7.2851296043656211</v>
          </cell>
          <cell r="D525">
            <v>715</v>
          </cell>
          <cell r="E525">
            <v>7.5215653271617926</v>
          </cell>
          <cell r="F525">
            <v>33</v>
          </cell>
          <cell r="G525">
            <v>5.2715654952076667</v>
          </cell>
          <cell r="H525">
            <v>0</v>
          </cell>
          <cell r="I525">
            <v>0</v>
          </cell>
          <cell r="J525">
            <v>1282</v>
          </cell>
          <cell r="K525">
            <v>7.3403950758660175</v>
          </cell>
          <cell r="L525">
            <v>442</v>
          </cell>
          <cell r="M525">
            <v>7.4826477061113925</v>
          </cell>
          <cell r="N525">
            <v>992</v>
          </cell>
          <cell r="O525">
            <v>7.6172924825309076</v>
          </cell>
          <cell r="P525">
            <v>53</v>
          </cell>
          <cell r="Q525">
            <v>8.0060422960725077</v>
          </cell>
          <cell r="R525">
            <v>0</v>
          </cell>
          <cell r="S525">
            <v>0</v>
          </cell>
          <cell r="T525">
            <v>1487</v>
          </cell>
          <cell r="U525">
            <v>7.58905787485965</v>
          </cell>
        </row>
        <row r="526">
          <cell r="A526" t="str">
            <v>e-Mai</v>
          </cell>
          <cell r="B526">
            <v>686</v>
          </cell>
          <cell r="C526">
            <v>9.358799454297408</v>
          </cell>
          <cell r="D526">
            <v>863</v>
          </cell>
          <cell r="E526">
            <v>9.0784767515253524</v>
          </cell>
          <cell r="F526">
            <v>49</v>
          </cell>
          <cell r="G526">
            <v>7.8274760383386583</v>
          </cell>
          <cell r="H526">
            <v>2</v>
          </cell>
          <cell r="I526">
            <v>66.666666666666657</v>
          </cell>
          <cell r="J526">
            <v>1600</v>
          </cell>
          <cell r="K526">
            <v>9.1611795018608646</v>
          </cell>
          <cell r="L526">
            <v>550</v>
          </cell>
          <cell r="M526">
            <v>9.3109869646182499</v>
          </cell>
          <cell r="N526">
            <v>1121</v>
          </cell>
          <cell r="O526">
            <v>8.6078476541503495</v>
          </cell>
          <cell r="P526">
            <v>55</v>
          </cell>
          <cell r="Q526">
            <v>8.3081570996978851</v>
          </cell>
          <cell r="R526">
            <v>0</v>
          </cell>
          <cell r="S526">
            <v>0</v>
          </cell>
          <cell r="T526">
            <v>1726</v>
          </cell>
          <cell r="U526">
            <v>8.8088190262325199</v>
          </cell>
        </row>
        <row r="527">
          <cell r="A527" t="str">
            <v>f-Juin</v>
          </cell>
          <cell r="B527">
            <v>788</v>
          </cell>
          <cell r="C527">
            <v>10.750341064120056</v>
          </cell>
          <cell r="D527">
            <v>813</v>
          </cell>
          <cell r="E527">
            <v>8.552493162213338</v>
          </cell>
          <cell r="F527">
            <v>54</v>
          </cell>
          <cell r="G527">
            <v>8.6261980830670915</v>
          </cell>
          <cell r="H527">
            <v>0</v>
          </cell>
          <cell r="I527">
            <v>0</v>
          </cell>
          <cell r="J527">
            <v>1655</v>
          </cell>
          <cell r="K527">
            <v>9.4760950472373313</v>
          </cell>
          <cell r="L527">
            <v>624</v>
          </cell>
          <cell r="M527">
            <v>10.563737938039615</v>
          </cell>
          <cell r="N527">
            <v>1184</v>
          </cell>
          <cell r="O527">
            <v>9.0916071565691468</v>
          </cell>
          <cell r="P527">
            <v>66</v>
          </cell>
          <cell r="Q527">
            <v>9.9697885196374632</v>
          </cell>
          <cell r="R527">
            <v>0</v>
          </cell>
          <cell r="S527">
            <v>0</v>
          </cell>
          <cell r="T527">
            <v>1874</v>
          </cell>
          <cell r="U527">
            <v>9.5641522915178125</v>
          </cell>
        </row>
        <row r="528">
          <cell r="A528" t="str">
            <v>g-Juillet</v>
          </cell>
          <cell r="B528">
            <v>383</v>
          </cell>
          <cell r="C528">
            <v>5.225102319236016</v>
          </cell>
          <cell r="D528">
            <v>531</v>
          </cell>
          <cell r="E528">
            <v>5.5859457184935835</v>
          </cell>
          <cell r="F528">
            <v>23</v>
          </cell>
          <cell r="G528">
            <v>3.6741214057507987</v>
          </cell>
          <cell r="H528">
            <v>0</v>
          </cell>
          <cell r="I528">
            <v>0</v>
          </cell>
          <cell r="J528">
            <v>937</v>
          </cell>
          <cell r="K528">
            <v>5.365015745777268</v>
          </cell>
          <cell r="L528">
            <v>446</v>
          </cell>
          <cell r="M528">
            <v>7.5503639749449807</v>
          </cell>
          <cell r="N528">
            <v>961</v>
          </cell>
          <cell r="O528">
            <v>7.3792520924518161</v>
          </cell>
          <cell r="P528">
            <v>49</v>
          </cell>
          <cell r="Q528">
            <v>7.4018126888217513</v>
          </cell>
          <cell r="R528">
            <v>1</v>
          </cell>
          <cell r="S528">
            <v>50</v>
          </cell>
          <cell r="T528">
            <v>1457</v>
          </cell>
          <cell r="U528">
            <v>7.4359497805450641</v>
          </cell>
        </row>
        <row r="529">
          <cell r="A529" t="str">
            <v>h-Août</v>
          </cell>
          <cell r="B529">
            <v>372</v>
          </cell>
          <cell r="C529">
            <v>5.075034106412005</v>
          </cell>
          <cell r="D529">
            <v>550</v>
          </cell>
          <cell r="E529">
            <v>5.7858194824321485</v>
          </cell>
          <cell r="F529">
            <v>39</v>
          </cell>
          <cell r="G529">
            <v>6.2300319488817886</v>
          </cell>
          <cell r="H529">
            <v>0</v>
          </cell>
          <cell r="I529">
            <v>0</v>
          </cell>
          <cell r="J529">
            <v>961</v>
          </cell>
          <cell r="K529">
            <v>5.5024334383051823</v>
          </cell>
          <cell r="L529">
            <v>442</v>
          </cell>
          <cell r="M529">
            <v>7.4826477061113925</v>
          </cell>
          <cell r="N529">
            <v>949</v>
          </cell>
          <cell r="O529">
            <v>7.287107425324427</v>
          </cell>
          <cell r="P529">
            <v>36</v>
          </cell>
          <cell r="Q529">
            <v>5.4380664652567976</v>
          </cell>
          <cell r="R529">
            <v>1</v>
          </cell>
          <cell r="S529">
            <v>50</v>
          </cell>
          <cell r="T529">
            <v>1428</v>
          </cell>
          <cell r="U529">
            <v>7.2879452893742975</v>
          </cell>
        </row>
        <row r="530">
          <cell r="A530" t="str">
            <v>i-Septembre</v>
          </cell>
          <cell r="B530">
            <v>676</v>
          </cell>
          <cell r="C530">
            <v>9.2223738062755807</v>
          </cell>
          <cell r="D530">
            <v>857</v>
          </cell>
          <cell r="E530">
            <v>9.0153587208079102</v>
          </cell>
          <cell r="F530">
            <v>71</v>
          </cell>
          <cell r="G530">
            <v>11.341853035143773</v>
          </cell>
          <cell r="H530">
            <v>0</v>
          </cell>
          <cell r="I530">
            <v>0</v>
          </cell>
          <cell r="J530">
            <v>1604</v>
          </cell>
          <cell r="K530">
            <v>9.1840824506155165</v>
          </cell>
          <cell r="L530">
            <v>481</v>
          </cell>
          <cell r="M530">
            <v>8.1428813272388698</v>
          </cell>
          <cell r="N530">
            <v>1140</v>
          </cell>
          <cell r="O530">
            <v>8.7537433771020492</v>
          </cell>
          <cell r="P530">
            <v>63</v>
          </cell>
          <cell r="Q530">
            <v>9.5166163141993962</v>
          </cell>
          <cell r="R530">
            <v>0</v>
          </cell>
          <cell r="S530">
            <v>0</v>
          </cell>
          <cell r="T530">
            <v>1684</v>
          </cell>
          <cell r="U530">
            <v>8.5944676941920992</v>
          </cell>
        </row>
        <row r="531">
          <cell r="A531" t="str">
            <v>j-Octobre</v>
          </cell>
          <cell r="B531">
            <v>735</v>
          </cell>
          <cell r="C531">
            <v>10.027285129604365</v>
          </cell>
          <cell r="D531">
            <v>952</v>
          </cell>
          <cell r="E531">
            <v>10.014727540500736</v>
          </cell>
          <cell r="F531">
            <v>73</v>
          </cell>
          <cell r="G531">
            <v>11.661341853035145</v>
          </cell>
          <cell r="H531">
            <v>0</v>
          </cell>
          <cell r="I531">
            <v>0</v>
          </cell>
          <cell r="J531">
            <v>1760</v>
          </cell>
          <cell r="K531">
            <v>10.077297452046952</v>
          </cell>
          <cell r="L531">
            <v>535</v>
          </cell>
          <cell r="M531">
            <v>9.0570509564922972</v>
          </cell>
          <cell r="N531">
            <v>1300</v>
          </cell>
          <cell r="O531">
            <v>9.9823389388005843</v>
          </cell>
          <cell r="P531">
            <v>60</v>
          </cell>
          <cell r="Q531">
            <v>9.0634441087613293</v>
          </cell>
          <cell r="R531">
            <v>0</v>
          </cell>
          <cell r="S531">
            <v>0</v>
          </cell>
          <cell r="T531">
            <v>1895</v>
          </cell>
          <cell r="U531">
            <v>9.671327957538022</v>
          </cell>
        </row>
        <row r="532">
          <cell r="A532" t="str">
            <v>k-Novembre</v>
          </cell>
          <cell r="B532">
            <v>655</v>
          </cell>
          <cell r="C532">
            <v>8.9358799454297415</v>
          </cell>
          <cell r="D532">
            <v>894</v>
          </cell>
          <cell r="E532">
            <v>9.4045865768988008</v>
          </cell>
          <cell r="F532">
            <v>62</v>
          </cell>
          <cell r="G532">
            <v>9.9041533546325873</v>
          </cell>
          <cell r="H532">
            <v>0</v>
          </cell>
          <cell r="I532">
            <v>0</v>
          </cell>
          <cell r="J532">
            <v>1611</v>
          </cell>
          <cell r="K532">
            <v>9.2241626109361583</v>
          </cell>
          <cell r="L532">
            <v>475</v>
          </cell>
          <cell r="M532">
            <v>8.041306923988488</v>
          </cell>
          <cell r="N532">
            <v>1087</v>
          </cell>
          <cell r="O532">
            <v>8.3467710972894107</v>
          </cell>
          <cell r="P532">
            <v>55</v>
          </cell>
          <cell r="Q532">
            <v>8.3081570996978851</v>
          </cell>
          <cell r="R532">
            <v>0</v>
          </cell>
          <cell r="S532">
            <v>0</v>
          </cell>
          <cell r="T532">
            <v>1617</v>
          </cell>
          <cell r="U532">
            <v>8.2525262835561914</v>
          </cell>
        </row>
        <row r="533">
          <cell r="A533" t="str">
            <v>l-Décembre</v>
          </cell>
          <cell r="B533">
            <v>509</v>
          </cell>
          <cell r="C533">
            <v>6.9440654843110501</v>
          </cell>
          <cell r="D533">
            <v>680</v>
          </cell>
          <cell r="E533">
            <v>7.1533768146433836</v>
          </cell>
          <cell r="F533">
            <v>44</v>
          </cell>
          <cell r="G533">
            <v>7.0287539936102235</v>
          </cell>
          <cell r="H533">
            <v>0</v>
          </cell>
          <cell r="I533">
            <v>0</v>
          </cell>
          <cell r="J533">
            <v>1233</v>
          </cell>
          <cell r="K533">
            <v>7.0598339536215295</v>
          </cell>
          <cell r="L533">
            <v>402</v>
          </cell>
          <cell r="M533">
            <v>6.8054850177755206</v>
          </cell>
          <cell r="N533">
            <v>830</v>
          </cell>
          <cell r="O533">
            <v>6.3733394763111422</v>
          </cell>
          <cell r="P533">
            <v>34</v>
          </cell>
          <cell r="Q533">
            <v>5.1359516616314203</v>
          </cell>
          <cell r="R533">
            <v>0</v>
          </cell>
          <cell r="S533">
            <v>0</v>
          </cell>
          <cell r="T533">
            <v>1266</v>
          </cell>
          <cell r="U533">
            <v>6.4611615800755331</v>
          </cell>
        </row>
        <row r="534">
          <cell r="A534" t="str">
            <v>Total</v>
          </cell>
          <cell r="B534">
            <v>7330</v>
          </cell>
          <cell r="C534">
            <v>100</v>
          </cell>
          <cell r="D534">
            <v>9506</v>
          </cell>
          <cell r="E534">
            <v>100</v>
          </cell>
          <cell r="F534">
            <v>626</v>
          </cell>
          <cell r="G534">
            <v>100</v>
          </cell>
          <cell r="H534">
            <v>3</v>
          </cell>
          <cell r="I534">
            <v>100</v>
          </cell>
          <cell r="J534">
            <v>17465</v>
          </cell>
          <cell r="K534">
            <v>100</v>
          </cell>
          <cell r="L534">
            <v>5907</v>
          </cell>
          <cell r="M534">
            <v>100</v>
          </cell>
          <cell r="N534">
            <v>13023</v>
          </cell>
          <cell r="O534">
            <v>100</v>
          </cell>
          <cell r="P534">
            <v>662</v>
          </cell>
          <cell r="Q534">
            <v>100</v>
          </cell>
          <cell r="R534">
            <v>2</v>
          </cell>
          <cell r="S534">
            <v>100</v>
          </cell>
          <cell r="T534">
            <v>19594</v>
          </cell>
          <cell r="U534">
            <v>100</v>
          </cell>
        </row>
        <row r="537">
          <cell r="A537" t="str">
            <v>5.4.4.  Arbeidsplaatsongevallen volgens maand van het ongeval : verdeling volgens gevolgen en generatie in absolute frequentie 2018</v>
          </cell>
        </row>
        <row r="538">
          <cell r="E538" t="str">
            <v>15 - 24 ans</v>
          </cell>
          <cell r="J538" t="str">
            <v>25 - 49 ans</v>
          </cell>
          <cell r="O538" t="str">
            <v>50 ans et plus</v>
          </cell>
          <cell r="P538" t="str">
            <v>Total</v>
          </cell>
        </row>
        <row r="539">
          <cell r="B539" t="str">
            <v>1-CSS</v>
          </cell>
          <cell r="C539" t="str">
            <v>2-IT &lt;= 6 MOIS</v>
          </cell>
          <cell r="D539" t="str">
            <v>3-IT &gt; 6 MOIS</v>
          </cell>
          <cell r="E539" t="str">
            <v>Total</v>
          </cell>
          <cell r="F539" t="str">
            <v>1-CSS</v>
          </cell>
          <cell r="G539" t="str">
            <v>2-IT &lt;= 6 MOIS</v>
          </cell>
          <cell r="H539" t="str">
            <v>3-IT &gt; 6 MOIS</v>
          </cell>
          <cell r="I539" t="str">
            <v>4-Mortel</v>
          </cell>
          <cell r="J539" t="str">
            <v>Total</v>
          </cell>
          <cell r="K539" t="str">
            <v>1-CSS</v>
          </cell>
          <cell r="L539" t="str">
            <v>2-IT &lt;= 6 MOIS</v>
          </cell>
          <cell r="M539" t="str">
            <v>3-IT &gt; 6 MOIS</v>
          </cell>
          <cell r="N539" t="str">
            <v>4-Mortel</v>
          </cell>
          <cell r="O539" t="str">
            <v>Total</v>
          </cell>
        </row>
        <row r="540">
          <cell r="A540" t="str">
            <v>a-Janvier</v>
          </cell>
          <cell r="B540">
            <v>68</v>
          </cell>
          <cell r="C540">
            <v>131</v>
          </cell>
          <cell r="D540">
            <v>1</v>
          </cell>
          <cell r="E540">
            <v>200</v>
          </cell>
          <cell r="F540">
            <v>702</v>
          </cell>
          <cell r="G540">
            <v>1349</v>
          </cell>
          <cell r="H540">
            <v>75</v>
          </cell>
          <cell r="I540">
            <v>1</v>
          </cell>
          <cell r="J540">
            <v>2127</v>
          </cell>
          <cell r="K540">
            <v>329</v>
          </cell>
          <cell r="L540">
            <v>661</v>
          </cell>
          <cell r="M540">
            <v>58</v>
          </cell>
          <cell r="N540">
            <v>0</v>
          </cell>
          <cell r="O540">
            <v>1048</v>
          </cell>
          <cell r="P540">
            <v>3375</v>
          </cell>
        </row>
        <row r="541">
          <cell r="A541" t="str">
            <v>b-Février</v>
          </cell>
          <cell r="B541">
            <v>57</v>
          </cell>
          <cell r="C541">
            <v>89</v>
          </cell>
          <cell r="D541">
            <v>2</v>
          </cell>
          <cell r="E541">
            <v>148</v>
          </cell>
          <cell r="F541">
            <v>674</v>
          </cell>
          <cell r="G541">
            <v>1148</v>
          </cell>
          <cell r="H541">
            <v>60</v>
          </cell>
          <cell r="I541">
            <v>0</v>
          </cell>
          <cell r="J541">
            <v>1882</v>
          </cell>
          <cell r="K541">
            <v>282</v>
          </cell>
          <cell r="L541">
            <v>536</v>
          </cell>
          <cell r="M541">
            <v>49</v>
          </cell>
          <cell r="N541">
            <v>0</v>
          </cell>
          <cell r="O541">
            <v>867</v>
          </cell>
          <cell r="P541">
            <v>2897</v>
          </cell>
        </row>
        <row r="542">
          <cell r="A542" t="str">
            <v>c-Mars</v>
          </cell>
          <cell r="B542">
            <v>67</v>
          </cell>
          <cell r="C542">
            <v>118</v>
          </cell>
          <cell r="D542">
            <v>0</v>
          </cell>
          <cell r="E542">
            <v>185</v>
          </cell>
          <cell r="F542">
            <v>907</v>
          </cell>
          <cell r="G542">
            <v>1404</v>
          </cell>
          <cell r="H542">
            <v>73</v>
          </cell>
          <cell r="I542">
            <v>0</v>
          </cell>
          <cell r="J542">
            <v>2384</v>
          </cell>
          <cell r="K542">
            <v>416</v>
          </cell>
          <cell r="L542">
            <v>674</v>
          </cell>
          <cell r="M542">
            <v>51</v>
          </cell>
          <cell r="N542">
            <v>0</v>
          </cell>
          <cell r="O542">
            <v>1141</v>
          </cell>
          <cell r="P542">
            <v>3710</v>
          </cell>
        </row>
        <row r="543">
          <cell r="A543" t="str">
            <v>d-Avril</v>
          </cell>
          <cell r="B543">
            <v>67</v>
          </cell>
          <cell r="C543">
            <v>101</v>
          </cell>
          <cell r="D543">
            <v>2</v>
          </cell>
          <cell r="E543">
            <v>170</v>
          </cell>
          <cell r="F543">
            <v>620</v>
          </cell>
          <cell r="G543">
            <v>1079</v>
          </cell>
          <cell r="H543">
            <v>53</v>
          </cell>
          <cell r="I543">
            <v>0</v>
          </cell>
          <cell r="J543">
            <v>1752</v>
          </cell>
          <cell r="K543">
            <v>289</v>
          </cell>
          <cell r="L543">
            <v>527</v>
          </cell>
          <cell r="M543">
            <v>31</v>
          </cell>
          <cell r="N543">
            <v>0</v>
          </cell>
          <cell r="O543">
            <v>847</v>
          </cell>
          <cell r="P543">
            <v>2769</v>
          </cell>
        </row>
        <row r="544">
          <cell r="A544" t="str">
            <v>e-Mai</v>
          </cell>
          <cell r="B544">
            <v>81</v>
          </cell>
          <cell r="C544">
            <v>93</v>
          </cell>
          <cell r="D544">
            <v>4</v>
          </cell>
          <cell r="E544">
            <v>178</v>
          </cell>
          <cell r="F544">
            <v>805</v>
          </cell>
          <cell r="G544">
            <v>1317</v>
          </cell>
          <cell r="H544">
            <v>53</v>
          </cell>
          <cell r="I544">
            <v>1</v>
          </cell>
          <cell r="J544">
            <v>2176</v>
          </cell>
          <cell r="K544">
            <v>350</v>
          </cell>
          <cell r="L544">
            <v>574</v>
          </cell>
          <cell r="M544">
            <v>47</v>
          </cell>
          <cell r="N544">
            <v>1</v>
          </cell>
          <cell r="O544">
            <v>972</v>
          </cell>
          <cell r="P544">
            <v>3326</v>
          </cell>
        </row>
        <row r="545">
          <cell r="A545" t="str">
            <v>f-Juin</v>
          </cell>
          <cell r="B545">
            <v>72</v>
          </cell>
          <cell r="C545">
            <v>120</v>
          </cell>
          <cell r="D545">
            <v>1</v>
          </cell>
          <cell r="E545">
            <v>193</v>
          </cell>
          <cell r="F545">
            <v>916</v>
          </cell>
          <cell r="G545">
            <v>1310</v>
          </cell>
          <cell r="H545">
            <v>66</v>
          </cell>
          <cell r="I545">
            <v>0</v>
          </cell>
          <cell r="J545">
            <v>2292</v>
          </cell>
          <cell r="K545">
            <v>424</v>
          </cell>
          <cell r="L545">
            <v>567</v>
          </cell>
          <cell r="M545">
            <v>53</v>
          </cell>
          <cell r="N545">
            <v>0</v>
          </cell>
          <cell r="O545">
            <v>1044</v>
          </cell>
          <cell r="P545">
            <v>3529</v>
          </cell>
        </row>
        <row r="546">
          <cell r="A546" t="str">
            <v>g-Juillet</v>
          </cell>
          <cell r="B546">
            <v>122</v>
          </cell>
          <cell r="C546">
            <v>164</v>
          </cell>
          <cell r="D546">
            <v>3</v>
          </cell>
          <cell r="E546">
            <v>289</v>
          </cell>
          <cell r="F546">
            <v>504</v>
          </cell>
          <cell r="G546">
            <v>909</v>
          </cell>
          <cell r="H546">
            <v>41</v>
          </cell>
          <cell r="I546">
            <v>1</v>
          </cell>
          <cell r="J546">
            <v>1455</v>
          </cell>
          <cell r="K546">
            <v>203</v>
          </cell>
          <cell r="L546">
            <v>419</v>
          </cell>
          <cell r="M546">
            <v>28</v>
          </cell>
          <cell r="N546">
            <v>0</v>
          </cell>
          <cell r="O546">
            <v>650</v>
          </cell>
          <cell r="P546">
            <v>2394</v>
          </cell>
        </row>
        <row r="547">
          <cell r="A547" t="str">
            <v>h-Août</v>
          </cell>
          <cell r="B547">
            <v>121</v>
          </cell>
          <cell r="C547">
            <v>163</v>
          </cell>
          <cell r="D547">
            <v>0</v>
          </cell>
          <cell r="E547">
            <v>284</v>
          </cell>
          <cell r="F547">
            <v>490</v>
          </cell>
          <cell r="G547">
            <v>932</v>
          </cell>
          <cell r="H547">
            <v>45</v>
          </cell>
          <cell r="I547">
            <v>1</v>
          </cell>
          <cell r="J547">
            <v>1468</v>
          </cell>
          <cell r="K547">
            <v>203</v>
          </cell>
          <cell r="L547">
            <v>404</v>
          </cell>
          <cell r="M547">
            <v>30</v>
          </cell>
          <cell r="N547">
            <v>0</v>
          </cell>
          <cell r="O547">
            <v>637</v>
          </cell>
          <cell r="P547">
            <v>2389</v>
          </cell>
        </row>
        <row r="548">
          <cell r="A548" t="str">
            <v>i-Septembre</v>
          </cell>
          <cell r="B548">
            <v>72</v>
          </cell>
          <cell r="C548">
            <v>94</v>
          </cell>
          <cell r="D548">
            <v>4</v>
          </cell>
          <cell r="E548">
            <v>170</v>
          </cell>
          <cell r="F548">
            <v>758</v>
          </cell>
          <cell r="G548">
            <v>1296</v>
          </cell>
          <cell r="H548">
            <v>68</v>
          </cell>
          <cell r="I548">
            <v>0</v>
          </cell>
          <cell r="J548">
            <v>2122</v>
          </cell>
          <cell r="K548">
            <v>327</v>
          </cell>
          <cell r="L548">
            <v>607</v>
          </cell>
          <cell r="M548">
            <v>62</v>
          </cell>
          <cell r="N548">
            <v>0</v>
          </cell>
          <cell r="O548">
            <v>996</v>
          </cell>
          <cell r="P548">
            <v>3288</v>
          </cell>
        </row>
        <row r="549">
          <cell r="A549" t="str">
            <v>j-Octobre</v>
          </cell>
          <cell r="B549">
            <v>77</v>
          </cell>
          <cell r="C549">
            <v>121</v>
          </cell>
          <cell r="D549">
            <v>3</v>
          </cell>
          <cell r="E549">
            <v>201</v>
          </cell>
          <cell r="F549">
            <v>847</v>
          </cell>
          <cell r="G549">
            <v>1454</v>
          </cell>
          <cell r="H549">
            <v>74</v>
          </cell>
          <cell r="I549">
            <v>0</v>
          </cell>
          <cell r="J549">
            <v>2375</v>
          </cell>
          <cell r="K549">
            <v>346</v>
          </cell>
          <cell r="L549">
            <v>677</v>
          </cell>
          <cell r="M549">
            <v>56</v>
          </cell>
          <cell r="N549">
            <v>0</v>
          </cell>
          <cell r="O549">
            <v>1079</v>
          </cell>
          <cell r="P549">
            <v>3655</v>
          </cell>
        </row>
        <row r="550">
          <cell r="A550" t="str">
            <v>k-Novembre</v>
          </cell>
          <cell r="B550">
            <v>60</v>
          </cell>
          <cell r="C550">
            <v>108</v>
          </cell>
          <cell r="D550">
            <v>4</v>
          </cell>
          <cell r="E550">
            <v>172</v>
          </cell>
          <cell r="F550">
            <v>740</v>
          </cell>
          <cell r="G550">
            <v>1255</v>
          </cell>
          <cell r="H550">
            <v>68</v>
          </cell>
          <cell r="I550">
            <v>0</v>
          </cell>
          <cell r="J550">
            <v>2063</v>
          </cell>
          <cell r="K550">
            <v>330</v>
          </cell>
          <cell r="L550">
            <v>618</v>
          </cell>
          <cell r="M550">
            <v>45</v>
          </cell>
          <cell r="N550">
            <v>0</v>
          </cell>
          <cell r="O550">
            <v>993</v>
          </cell>
          <cell r="P550">
            <v>3228</v>
          </cell>
        </row>
        <row r="551">
          <cell r="A551" t="str">
            <v>l-Décembre</v>
          </cell>
          <cell r="B551">
            <v>67</v>
          </cell>
          <cell r="C551">
            <v>113</v>
          </cell>
          <cell r="D551">
            <v>2</v>
          </cell>
          <cell r="E551">
            <v>182</v>
          </cell>
          <cell r="F551">
            <v>572</v>
          </cell>
          <cell r="G551">
            <v>945</v>
          </cell>
          <cell r="H551">
            <v>40</v>
          </cell>
          <cell r="I551">
            <v>0</v>
          </cell>
          <cell r="J551">
            <v>1557</v>
          </cell>
          <cell r="K551">
            <v>272</v>
          </cell>
          <cell r="L551">
            <v>452</v>
          </cell>
          <cell r="M551">
            <v>36</v>
          </cell>
          <cell r="N551">
            <v>0</v>
          </cell>
          <cell r="O551">
            <v>760</v>
          </cell>
          <cell r="P551">
            <v>2499</v>
          </cell>
        </row>
        <row r="552">
          <cell r="A552" t="str">
            <v>Total</v>
          </cell>
          <cell r="B552">
            <v>931</v>
          </cell>
          <cell r="C552">
            <v>1415</v>
          </cell>
          <cell r="D552">
            <v>26</v>
          </cell>
          <cell r="E552">
            <v>2372</v>
          </cell>
          <cell r="F552">
            <v>8535</v>
          </cell>
          <cell r="G552">
            <v>14398</v>
          </cell>
          <cell r="H552">
            <v>716</v>
          </cell>
          <cell r="I552">
            <v>4</v>
          </cell>
          <cell r="J552">
            <v>23653</v>
          </cell>
          <cell r="K552">
            <v>3771</v>
          </cell>
          <cell r="L552">
            <v>6716</v>
          </cell>
          <cell r="M552">
            <v>546</v>
          </cell>
          <cell r="N552">
            <v>1</v>
          </cell>
          <cell r="O552">
            <v>11034</v>
          </cell>
          <cell r="P552">
            <v>37059</v>
          </cell>
        </row>
        <row r="555">
          <cell r="A555" t="str">
            <v>5.4.5.  Arbeidsplaatsongevallen volgens maand van het ongeval : verdeling volgens gevolgen en generatie in relatieve frequentie 2018</v>
          </cell>
        </row>
        <row r="556">
          <cell r="E556" t="str">
            <v>15 - 24 ans</v>
          </cell>
          <cell r="J556" t="str">
            <v>25 - 49 ans</v>
          </cell>
          <cell r="O556" t="str">
            <v>50 ans et plus</v>
          </cell>
          <cell r="P556" t="str">
            <v>Total</v>
          </cell>
        </row>
        <row r="557">
          <cell r="B557" t="str">
            <v>1-CSS</v>
          </cell>
          <cell r="C557" t="str">
            <v>2-IT &lt;= 6 MOIS</v>
          </cell>
          <cell r="D557" t="str">
            <v>3-IT &gt; 6 MOIS</v>
          </cell>
          <cell r="E557" t="str">
            <v>Total</v>
          </cell>
          <cell r="F557" t="str">
            <v>1-CSS</v>
          </cell>
          <cell r="G557" t="str">
            <v>2-IT &lt;= 6 MOIS</v>
          </cell>
          <cell r="H557" t="str">
            <v>3-IT &gt; 6 MOIS</v>
          </cell>
          <cell r="I557" t="str">
            <v>4-Mortel</v>
          </cell>
          <cell r="J557" t="str">
            <v>Total</v>
          </cell>
          <cell r="K557" t="str">
            <v>1-CSS</v>
          </cell>
          <cell r="L557" t="str">
            <v>2-IT &lt;= 6 MOIS</v>
          </cell>
          <cell r="M557" t="str">
            <v>3-IT &gt; 6 MOIS</v>
          </cell>
          <cell r="N557" t="str">
            <v>4-Mortel</v>
          </cell>
          <cell r="O557" t="str">
            <v>Total</v>
          </cell>
        </row>
        <row r="558">
          <cell r="A558" t="str">
            <v>a-Janvier</v>
          </cell>
          <cell r="B558">
            <v>7.3039742212674552</v>
          </cell>
          <cell r="C558">
            <v>9.2579505300353357</v>
          </cell>
          <cell r="D558">
            <v>3.8461538461538463</v>
          </cell>
          <cell r="E558">
            <v>8.4317032040472188</v>
          </cell>
          <cell r="F558">
            <v>8.2249560632688929</v>
          </cell>
          <cell r="G558">
            <v>9.3693568551187667</v>
          </cell>
          <cell r="H558">
            <v>10.474860335195531</v>
          </cell>
          <cell r="I558">
            <v>25</v>
          </cell>
          <cell r="J558">
            <v>8.9925168054792195</v>
          </cell>
          <cell r="K558">
            <v>8.7244762662423767</v>
          </cell>
          <cell r="L558">
            <v>9.8421679571173311</v>
          </cell>
          <cell r="M558">
            <v>10.622710622710622</v>
          </cell>
          <cell r="N558">
            <v>0</v>
          </cell>
          <cell r="O558">
            <v>9.4979155338046048</v>
          </cell>
          <cell r="P558">
            <v>9.1070994900024278</v>
          </cell>
        </row>
        <row r="559">
          <cell r="A559" t="str">
            <v>b-Février</v>
          </cell>
          <cell r="B559">
            <v>6.1224489795918364</v>
          </cell>
          <cell r="C559">
            <v>6.2897526501766787</v>
          </cell>
          <cell r="D559">
            <v>7.6923076923076925</v>
          </cell>
          <cell r="E559">
            <v>6.2394603709949408</v>
          </cell>
          <cell r="F559">
            <v>7.8968951376684231</v>
          </cell>
          <cell r="G559">
            <v>7.9733296291151543</v>
          </cell>
          <cell r="H559">
            <v>8.3798882681564244</v>
          </cell>
          <cell r="I559">
            <v>0</v>
          </cell>
          <cell r="J559">
            <v>7.9567073944108575</v>
          </cell>
          <cell r="K559">
            <v>7.4781225139220364</v>
          </cell>
          <cell r="L559">
            <v>7.9809410363311493</v>
          </cell>
          <cell r="M559">
            <v>8.9743589743589745</v>
          </cell>
          <cell r="N559">
            <v>0</v>
          </cell>
          <cell r="O559">
            <v>7.8575312669929316</v>
          </cell>
          <cell r="P559">
            <v>7.8172643622331961</v>
          </cell>
        </row>
        <row r="560">
          <cell r="A560" t="str">
            <v>c-Mars</v>
          </cell>
          <cell r="B560">
            <v>7.1965628356605809</v>
          </cell>
          <cell r="C560">
            <v>8.33922261484099</v>
          </cell>
          <cell r="D560">
            <v>0</v>
          </cell>
          <cell r="E560">
            <v>7.7993254637436769</v>
          </cell>
          <cell r="F560">
            <v>10.626830697129467</v>
          </cell>
          <cell r="G560">
            <v>9.7513543547714967</v>
          </cell>
          <cell r="H560">
            <v>10.195530726256983</v>
          </cell>
          <cell r="I560">
            <v>0</v>
          </cell>
          <cell r="J560">
            <v>10.079059738722361</v>
          </cell>
          <cell r="K560">
            <v>11.031556616282154</v>
          </cell>
          <cell r="L560">
            <v>10.035735556879095</v>
          </cell>
          <cell r="M560">
            <v>9.3406593406593412</v>
          </cell>
          <cell r="N560">
            <v>0</v>
          </cell>
          <cell r="O560">
            <v>10.340764908464745</v>
          </cell>
          <cell r="P560">
            <v>10.011063439380449</v>
          </cell>
        </row>
        <row r="561">
          <cell r="A561" t="str">
            <v>d-Avril</v>
          </cell>
          <cell r="B561">
            <v>7.1965628356605809</v>
          </cell>
          <cell r="C561">
            <v>7.1378091872791511</v>
          </cell>
          <cell r="D561">
            <v>7.6923076923076925</v>
          </cell>
          <cell r="E561">
            <v>7.1669477234401358</v>
          </cell>
          <cell r="F561">
            <v>7.2642062097246631</v>
          </cell>
          <cell r="G561">
            <v>7.4940964022780943</v>
          </cell>
          <cell r="H561">
            <v>7.4022346368715093</v>
          </cell>
          <cell r="I561">
            <v>0</v>
          </cell>
          <cell r="J561">
            <v>7.4070942375174385</v>
          </cell>
          <cell r="K561">
            <v>7.6637496685229385</v>
          </cell>
          <cell r="L561">
            <v>7.8469326980345446</v>
          </cell>
          <cell r="M561">
            <v>5.6776556776556779</v>
          </cell>
          <cell r="N561">
            <v>0</v>
          </cell>
          <cell r="O561">
            <v>7.6762733369584915</v>
          </cell>
          <cell r="P561">
            <v>7.4718691815753262</v>
          </cell>
        </row>
        <row r="562">
          <cell r="A562" t="str">
            <v>e-Mai</v>
          </cell>
          <cell r="B562">
            <v>8.7003222341568218</v>
          </cell>
          <cell r="C562">
            <v>6.5724381625441701</v>
          </cell>
          <cell r="D562">
            <v>15.384615384615385</v>
          </cell>
          <cell r="E562">
            <v>7.5042158516020239</v>
          </cell>
          <cell r="F562">
            <v>9.4317516110134747</v>
          </cell>
          <cell r="G562">
            <v>9.1471037644117246</v>
          </cell>
          <cell r="H562">
            <v>7.4022346368715093</v>
          </cell>
          <cell r="I562">
            <v>25</v>
          </cell>
          <cell r="J562">
            <v>9.1996786876928933</v>
          </cell>
          <cell r="K562">
            <v>9.2813577300450802</v>
          </cell>
          <cell r="L562">
            <v>8.5467540202501482</v>
          </cell>
          <cell r="M562">
            <v>8.6080586080586077</v>
          </cell>
          <cell r="N562">
            <v>100</v>
          </cell>
          <cell r="O562">
            <v>8.8091353996737354</v>
          </cell>
          <cell r="P562">
            <v>8.9748778974068379</v>
          </cell>
        </row>
        <row r="563">
          <cell r="A563" t="str">
            <v>f-Juin</v>
          </cell>
          <cell r="B563">
            <v>7.7336197636949517</v>
          </cell>
          <cell r="C563">
            <v>8.4805653710247348</v>
          </cell>
          <cell r="D563">
            <v>3.8461538461538463</v>
          </cell>
          <cell r="E563">
            <v>8.1365935919055659</v>
          </cell>
          <cell r="F563">
            <v>10.732278851786759</v>
          </cell>
          <cell r="G563">
            <v>9.0984859008195578</v>
          </cell>
          <cell r="H563">
            <v>9.2178770949720672</v>
          </cell>
          <cell r="I563">
            <v>0</v>
          </cell>
          <cell r="J563">
            <v>9.6901027353824034</v>
          </cell>
          <cell r="K563">
            <v>11.24370193582604</v>
          </cell>
          <cell r="L563">
            <v>8.4425253126861222</v>
          </cell>
          <cell r="M563">
            <v>9.706959706959708</v>
          </cell>
          <cell r="N563">
            <v>0</v>
          </cell>
          <cell r="O563">
            <v>9.4616639477977156</v>
          </cell>
          <cell r="P563">
            <v>9.5226530667314275</v>
          </cell>
        </row>
        <row r="564">
          <cell r="A564" t="str">
            <v>g-Juillet</v>
          </cell>
          <cell r="B564">
            <v>13.104189044038669</v>
          </cell>
          <cell r="C564">
            <v>11.590106007067137</v>
          </cell>
          <cell r="D564">
            <v>11.538461538461538</v>
          </cell>
          <cell r="E564">
            <v>12.18381112984823</v>
          </cell>
          <cell r="F564">
            <v>5.9050966608084359</v>
          </cell>
          <cell r="G564">
            <v>6.3133768578969294</v>
          </cell>
          <cell r="H564">
            <v>5.7262569832402228</v>
          </cell>
          <cell r="I564">
            <v>25</v>
          </cell>
          <cell r="J564">
            <v>6.1514395636917092</v>
          </cell>
          <cell r="K564">
            <v>5.3831874834261466</v>
          </cell>
          <cell r="L564">
            <v>6.2388326384752828</v>
          </cell>
          <cell r="M564">
            <v>5.1282051282051277</v>
          </cell>
          <cell r="N564">
            <v>0</v>
          </cell>
          <cell r="O564">
            <v>5.8908827261192673</v>
          </cell>
          <cell r="P564">
            <v>6.4599692382417224</v>
          </cell>
        </row>
        <row r="565">
          <cell r="A565" t="str">
            <v>h-Août</v>
          </cell>
          <cell r="B565">
            <v>12.996777658431794</v>
          </cell>
          <cell r="C565">
            <v>11.519434628975267</v>
          </cell>
          <cell r="D565">
            <v>0</v>
          </cell>
          <cell r="E565">
            <v>11.973018549747048</v>
          </cell>
          <cell r="F565">
            <v>5.7410661980082018</v>
          </cell>
          <cell r="G565">
            <v>6.4731212668426164</v>
          </cell>
          <cell r="H565">
            <v>6.2849162011173192</v>
          </cell>
          <cell r="I565">
            <v>25</v>
          </cell>
          <cell r="J565">
            <v>6.206400879381051</v>
          </cell>
          <cell r="K565">
            <v>5.3831874834261466</v>
          </cell>
          <cell r="L565">
            <v>6.0154854079809414</v>
          </cell>
          <cell r="M565">
            <v>5.4945054945054945</v>
          </cell>
          <cell r="N565">
            <v>0</v>
          </cell>
          <cell r="O565">
            <v>5.7730650715968821</v>
          </cell>
          <cell r="P565">
            <v>6.4464772389972742</v>
          </cell>
        </row>
        <row r="566">
          <cell r="A566" t="str">
            <v>i-Septembre</v>
          </cell>
          <cell r="B566">
            <v>7.7336197636949517</v>
          </cell>
          <cell r="C566">
            <v>6.6431095406360434</v>
          </cell>
          <cell r="D566">
            <v>15.384615384615385</v>
          </cell>
          <cell r="E566">
            <v>7.1669477234401358</v>
          </cell>
          <cell r="F566">
            <v>8.8810779144698309</v>
          </cell>
          <cell r="G566">
            <v>9.0012501736352259</v>
          </cell>
          <cell r="H566">
            <v>9.4972067039106136</v>
          </cell>
          <cell r="I566">
            <v>0</v>
          </cell>
          <cell r="J566">
            <v>8.9713778379063971</v>
          </cell>
          <cell r="K566">
            <v>8.6714399363564034</v>
          </cell>
          <cell r="L566">
            <v>9.0381179273377015</v>
          </cell>
          <cell r="M566">
            <v>11.355311355311356</v>
          </cell>
          <cell r="N566">
            <v>0</v>
          </cell>
          <cell r="O566">
            <v>9.0266449157150621</v>
          </cell>
          <cell r="P566">
            <v>8.8723387031490333</v>
          </cell>
        </row>
        <row r="567">
          <cell r="A567" t="str">
            <v>j-Octobre</v>
          </cell>
          <cell r="B567">
            <v>8.2706766917293226</v>
          </cell>
          <cell r="C567">
            <v>8.5512367491166064</v>
          </cell>
          <cell r="D567">
            <v>11.538461538461538</v>
          </cell>
          <cell r="E567">
            <v>8.473861720067454</v>
          </cell>
          <cell r="F567">
            <v>9.9238429994141768</v>
          </cell>
          <cell r="G567">
            <v>10.098624809001249</v>
          </cell>
          <cell r="H567">
            <v>10.335195530726258</v>
          </cell>
          <cell r="I567">
            <v>0</v>
          </cell>
          <cell r="J567">
            <v>10.041009597091278</v>
          </cell>
          <cell r="K567">
            <v>9.1752850702731372</v>
          </cell>
          <cell r="L567">
            <v>10.080405002977963</v>
          </cell>
          <cell r="M567">
            <v>10.256410256410255</v>
          </cell>
          <cell r="N567">
            <v>0</v>
          </cell>
          <cell r="O567">
            <v>9.7788653253579838</v>
          </cell>
          <cell r="P567">
            <v>9.862651447691519</v>
          </cell>
        </row>
        <row r="568">
          <cell r="A568" t="str">
            <v>k-Novembre</v>
          </cell>
          <cell r="B568">
            <v>6.4446831364124604</v>
          </cell>
          <cell r="C568">
            <v>7.6325088339222624</v>
          </cell>
          <cell r="D568">
            <v>15.384615384615385</v>
          </cell>
          <cell r="E568">
            <v>7.2512647554806078</v>
          </cell>
          <cell r="F568">
            <v>8.6701816051552427</v>
          </cell>
          <cell r="G568">
            <v>8.7164884011668295</v>
          </cell>
          <cell r="H568">
            <v>9.4972067039106136</v>
          </cell>
          <cell r="I568">
            <v>0</v>
          </cell>
          <cell r="J568">
            <v>8.7219380205470767</v>
          </cell>
          <cell r="K568">
            <v>8.7509944311853616</v>
          </cell>
          <cell r="L568">
            <v>9.2019058963668847</v>
          </cell>
          <cell r="M568">
            <v>8.2417582417582409</v>
          </cell>
          <cell r="N568">
            <v>0</v>
          </cell>
          <cell r="O568">
            <v>8.9994562262098974</v>
          </cell>
          <cell r="P568">
            <v>8.7104347122156565</v>
          </cell>
        </row>
        <row r="569">
          <cell r="A569" t="str">
            <v>l-Décembre</v>
          </cell>
          <cell r="B569">
            <v>7.1965628356605809</v>
          </cell>
          <cell r="C569">
            <v>7.9858657243816262</v>
          </cell>
          <cell r="D569">
            <v>7.6923076923076925</v>
          </cell>
          <cell r="E569">
            <v>7.6728499156829688</v>
          </cell>
          <cell r="F569">
            <v>6.7018160515524308</v>
          </cell>
          <cell r="G569">
            <v>6.5634115849423527</v>
          </cell>
          <cell r="H569">
            <v>5.5865921787709496</v>
          </cell>
          <cell r="I569">
            <v>0</v>
          </cell>
          <cell r="J569">
            <v>6.582674502177313</v>
          </cell>
          <cell r="K569">
            <v>7.2129408644921771</v>
          </cell>
          <cell r="L569">
            <v>6.7301965455628343</v>
          </cell>
          <cell r="M569">
            <v>6.593406593406594</v>
          </cell>
          <cell r="N569">
            <v>0</v>
          </cell>
          <cell r="O569">
            <v>6.8878013413086823</v>
          </cell>
          <cell r="P569">
            <v>6.7433012223751305</v>
          </cell>
        </row>
        <row r="570">
          <cell r="A570" t="str">
            <v>Total</v>
          </cell>
          <cell r="B570">
            <v>100</v>
          </cell>
          <cell r="C570">
            <v>100</v>
          </cell>
          <cell r="D570">
            <v>100</v>
          </cell>
          <cell r="E570">
            <v>100</v>
          </cell>
          <cell r="F570">
            <v>100</v>
          </cell>
          <cell r="G570">
            <v>100</v>
          </cell>
          <cell r="H570">
            <v>100</v>
          </cell>
          <cell r="I570">
            <v>100</v>
          </cell>
          <cell r="J570">
            <v>100</v>
          </cell>
          <cell r="K570">
            <v>100</v>
          </cell>
          <cell r="L570">
            <v>100</v>
          </cell>
          <cell r="M570">
            <v>100</v>
          </cell>
          <cell r="N570">
            <v>100</v>
          </cell>
          <cell r="O570">
            <v>100</v>
          </cell>
          <cell r="P570">
            <v>100</v>
          </cell>
        </row>
        <row r="573">
          <cell r="A573" t="str">
            <v>5.4.6.  Arbeidsplaatsongevallen volgens maand van het ongeval : verdeling volgens gevolgen en aard van het werk (hoofd-/handarbeid) - 2018</v>
          </cell>
        </row>
        <row r="574">
          <cell r="J574" t="str">
            <v>Andere</v>
          </cell>
          <cell r="R574" t="str">
            <v>Contractueel arbeider</v>
          </cell>
        </row>
        <row r="575">
          <cell r="B575" t="str">
            <v>1-CSS</v>
          </cell>
          <cell r="D575" t="str">
            <v>2-IT &lt;= 6 MOIS</v>
          </cell>
          <cell r="F575" t="str">
            <v>3-IT &gt; 6 MOIS</v>
          </cell>
          <cell r="H575" t="str">
            <v>4-Mortel</v>
          </cell>
          <cell r="J575" t="str">
            <v>Total</v>
          </cell>
          <cell r="L575" t="str">
            <v>1-CSS</v>
          </cell>
          <cell r="N575" t="str">
            <v>2-IT &lt;= 6 MOIS</v>
          </cell>
          <cell r="P575" t="str">
            <v>3-IT &gt; 6 MOIS</v>
          </cell>
          <cell r="R575" t="str">
            <v>Total</v>
          </cell>
          <cell r="T575" t="str">
            <v>1-CSS</v>
          </cell>
        </row>
        <row r="576">
          <cell r="A576" t="str">
            <v>a-Janvier</v>
          </cell>
          <cell r="B576">
            <v>66</v>
          </cell>
          <cell r="C576">
            <v>5.4455445544554459</v>
          </cell>
          <cell r="D576">
            <v>271</v>
          </cell>
          <cell r="E576">
            <v>8.6526181353767573</v>
          </cell>
          <cell r="F576">
            <v>11</v>
          </cell>
          <cell r="G576">
            <v>8.1481481481481488</v>
          </cell>
          <cell r="H576">
            <v>0</v>
          </cell>
          <cell r="I576">
            <v>0</v>
          </cell>
          <cell r="J576">
            <v>348</v>
          </cell>
          <cell r="K576">
            <v>7.7678571428571432</v>
          </cell>
          <cell r="L576">
            <v>111</v>
          </cell>
          <cell r="M576">
            <v>7.872340425531914</v>
          </cell>
          <cell r="N576">
            <v>416</v>
          </cell>
          <cell r="O576">
            <v>9.4631483166515018</v>
          </cell>
          <cell r="P576">
            <v>23</v>
          </cell>
          <cell r="Q576">
            <v>10.952380952380953</v>
          </cell>
          <cell r="R576">
            <v>550</v>
          </cell>
          <cell r="S576">
            <v>9.1422872340425538</v>
          </cell>
          <cell r="T576">
            <v>274</v>
          </cell>
          <cell r="U576">
            <v>9.6275474349964867</v>
          </cell>
        </row>
        <row r="577">
          <cell r="A577" t="str">
            <v>b-Février</v>
          </cell>
          <cell r="B577">
            <v>57</v>
          </cell>
          <cell r="C577">
            <v>4.7029702970297027</v>
          </cell>
          <cell r="D577">
            <v>232</v>
          </cell>
          <cell r="E577">
            <v>7.4074074074074066</v>
          </cell>
          <cell r="F577">
            <v>8</v>
          </cell>
          <cell r="G577">
            <v>5.9259259259259265</v>
          </cell>
          <cell r="H577">
            <v>0</v>
          </cell>
          <cell r="I577">
            <v>0</v>
          </cell>
          <cell r="J577">
            <v>297</v>
          </cell>
          <cell r="K577">
            <v>6.6294642857142856</v>
          </cell>
          <cell r="L577">
            <v>100</v>
          </cell>
          <cell r="M577">
            <v>7.0921985815602842</v>
          </cell>
          <cell r="N577">
            <v>357</v>
          </cell>
          <cell r="O577">
            <v>8.1210191082802545</v>
          </cell>
          <cell r="P577">
            <v>20</v>
          </cell>
          <cell r="Q577">
            <v>9.5238095238095237</v>
          </cell>
          <cell r="R577">
            <v>477</v>
          </cell>
          <cell r="S577">
            <v>7.9288563829787231</v>
          </cell>
          <cell r="T577">
            <v>244</v>
          </cell>
          <cell r="U577">
            <v>8.5734364019676743</v>
          </cell>
        </row>
        <row r="578">
          <cell r="A578" t="str">
            <v>c-Mars</v>
          </cell>
          <cell r="B578">
            <v>125</v>
          </cell>
          <cell r="C578">
            <v>10.313531353135312</v>
          </cell>
          <cell r="D578">
            <v>301</v>
          </cell>
          <cell r="E578">
            <v>9.6104725415070238</v>
          </cell>
          <cell r="F578">
            <v>10</v>
          </cell>
          <cell r="G578">
            <v>7.4074074074074066</v>
          </cell>
          <cell r="H578">
            <v>0</v>
          </cell>
          <cell r="I578">
            <v>0</v>
          </cell>
          <cell r="J578">
            <v>436</v>
          </cell>
          <cell r="K578">
            <v>9.7321428571428577</v>
          </cell>
          <cell r="L578">
            <v>123</v>
          </cell>
          <cell r="M578">
            <v>8.7234042553191493</v>
          </cell>
          <cell r="N578">
            <v>406</v>
          </cell>
          <cell r="O578">
            <v>9.2356687898089174</v>
          </cell>
          <cell r="P578">
            <v>17</v>
          </cell>
          <cell r="Q578">
            <v>8.0952380952380949</v>
          </cell>
          <cell r="R578">
            <v>546</v>
          </cell>
          <cell r="S578">
            <v>9.0757978723404253</v>
          </cell>
          <cell r="T578">
            <v>257</v>
          </cell>
          <cell r="U578">
            <v>9.0302178496134928</v>
          </cell>
        </row>
        <row r="579">
          <cell r="A579" t="str">
            <v>d-Avril</v>
          </cell>
          <cell r="B579">
            <v>84</v>
          </cell>
          <cell r="C579">
            <v>6.9306930693069315</v>
          </cell>
          <cell r="D579">
            <v>264</v>
          </cell>
          <cell r="E579">
            <v>8.4291187739463602</v>
          </cell>
          <cell r="F579">
            <v>8</v>
          </cell>
          <cell r="G579">
            <v>5.9259259259259265</v>
          </cell>
          <cell r="H579">
            <v>0</v>
          </cell>
          <cell r="I579">
            <v>0</v>
          </cell>
          <cell r="J579">
            <v>356</v>
          </cell>
          <cell r="K579">
            <v>7.9464285714285712</v>
          </cell>
          <cell r="L579">
            <v>121</v>
          </cell>
          <cell r="M579">
            <v>8.5815602836879439</v>
          </cell>
          <cell r="N579">
            <v>337</v>
          </cell>
          <cell r="O579">
            <v>7.6660600545950865</v>
          </cell>
          <cell r="P579">
            <v>10</v>
          </cell>
          <cell r="Q579">
            <v>4.7619047619047619</v>
          </cell>
          <cell r="R579">
            <v>468</v>
          </cell>
          <cell r="S579">
            <v>7.7792553191489366</v>
          </cell>
          <cell r="T579">
            <v>207</v>
          </cell>
          <cell r="U579">
            <v>7.2733661278988055</v>
          </cell>
        </row>
        <row r="580">
          <cell r="A580" t="str">
            <v>e-Mai</v>
          </cell>
          <cell r="B580">
            <v>112</v>
          </cell>
          <cell r="C580">
            <v>9.2409240924092408</v>
          </cell>
          <cell r="D580">
            <v>258</v>
          </cell>
          <cell r="E580">
            <v>8.2375478927203059</v>
          </cell>
          <cell r="F580">
            <v>13</v>
          </cell>
          <cell r="G580">
            <v>9.6296296296296298</v>
          </cell>
          <cell r="H580">
            <v>0</v>
          </cell>
          <cell r="I580">
            <v>0</v>
          </cell>
          <cell r="J580">
            <v>383</v>
          </cell>
          <cell r="K580">
            <v>8.5491071428571423</v>
          </cell>
          <cell r="L580">
            <v>123</v>
          </cell>
          <cell r="M580">
            <v>8.7234042553191493</v>
          </cell>
          <cell r="N580">
            <v>355</v>
          </cell>
          <cell r="O580">
            <v>8.0755232029117394</v>
          </cell>
          <cell r="P580">
            <v>19</v>
          </cell>
          <cell r="Q580">
            <v>9.0476190476190474</v>
          </cell>
          <cell r="R580">
            <v>497</v>
          </cell>
          <cell r="S580">
            <v>8.2613031914893629</v>
          </cell>
          <cell r="T580">
            <v>249</v>
          </cell>
          <cell r="U580">
            <v>8.7491215741391439</v>
          </cell>
        </row>
        <row r="581">
          <cell r="A581" t="str">
            <v>f-Juin</v>
          </cell>
          <cell r="B581">
            <v>136</v>
          </cell>
          <cell r="C581">
            <v>11.221122112211221</v>
          </cell>
          <cell r="D581">
            <v>251</v>
          </cell>
          <cell r="E581">
            <v>8.0140485312899106</v>
          </cell>
          <cell r="F581">
            <v>13</v>
          </cell>
          <cell r="G581">
            <v>9.6296296296296298</v>
          </cell>
          <cell r="H581">
            <v>0</v>
          </cell>
          <cell r="I581">
            <v>0</v>
          </cell>
          <cell r="J581">
            <v>400</v>
          </cell>
          <cell r="K581">
            <v>8.9285714285714288</v>
          </cell>
          <cell r="L581">
            <v>130</v>
          </cell>
          <cell r="M581">
            <v>9.2198581560283674</v>
          </cell>
          <cell r="N581">
            <v>419</v>
          </cell>
          <cell r="O581">
            <v>9.5313921747042762</v>
          </cell>
          <cell r="P581">
            <v>18</v>
          </cell>
          <cell r="Q581">
            <v>8.5714285714285712</v>
          </cell>
          <cell r="R581">
            <v>567</v>
          </cell>
          <cell r="S581">
            <v>9.4248670212765973</v>
          </cell>
          <cell r="T581">
            <v>272</v>
          </cell>
          <cell r="U581">
            <v>9.5572733661278981</v>
          </cell>
        </row>
        <row r="582">
          <cell r="A582" t="str">
            <v>g-Juillet</v>
          </cell>
          <cell r="B582">
            <v>116</v>
          </cell>
          <cell r="C582">
            <v>9.5709570957095718</v>
          </cell>
          <cell r="D582">
            <v>273</v>
          </cell>
          <cell r="E582">
            <v>8.7164750957854409</v>
          </cell>
          <cell r="F582">
            <v>10</v>
          </cell>
          <cell r="G582">
            <v>7.4074074074074066</v>
          </cell>
          <cell r="H582">
            <v>1</v>
          </cell>
          <cell r="I582">
            <v>100</v>
          </cell>
          <cell r="J582">
            <v>400</v>
          </cell>
          <cell r="K582">
            <v>8.9285714285714288</v>
          </cell>
          <cell r="L582">
            <v>133</v>
          </cell>
          <cell r="M582">
            <v>9.4326241134751765</v>
          </cell>
          <cell r="N582">
            <v>366</v>
          </cell>
          <cell r="O582">
            <v>8.3257506824385796</v>
          </cell>
          <cell r="P582">
            <v>16</v>
          </cell>
          <cell r="Q582">
            <v>7.6190476190476195</v>
          </cell>
          <cell r="R582">
            <v>515</v>
          </cell>
          <cell r="S582">
            <v>8.5605053191489375</v>
          </cell>
          <cell r="T582">
            <v>208</v>
          </cell>
          <cell r="U582">
            <v>7.3085031623330989</v>
          </cell>
        </row>
        <row r="583">
          <cell r="A583" t="str">
            <v>h-Août</v>
          </cell>
          <cell r="B583">
            <v>91</v>
          </cell>
          <cell r="C583">
            <v>7.5082508250825093</v>
          </cell>
          <cell r="D583">
            <v>247</v>
          </cell>
          <cell r="E583">
            <v>7.8863346104725407</v>
          </cell>
          <cell r="F583">
            <v>9</v>
          </cell>
          <cell r="G583">
            <v>6.6666666666666679</v>
          </cell>
          <cell r="H583">
            <v>0</v>
          </cell>
          <cell r="I583">
            <v>0</v>
          </cell>
          <cell r="J583">
            <v>347</v>
          </cell>
          <cell r="K583">
            <v>7.7455357142857144</v>
          </cell>
          <cell r="L583">
            <v>119</v>
          </cell>
          <cell r="M583">
            <v>8.4397163120567367</v>
          </cell>
          <cell r="N583">
            <v>348</v>
          </cell>
          <cell r="O583">
            <v>7.9162875341219294</v>
          </cell>
          <cell r="P583">
            <v>21</v>
          </cell>
          <cell r="Q583">
            <v>10</v>
          </cell>
          <cell r="R583">
            <v>488</v>
          </cell>
          <cell r="S583">
            <v>8.1117021276595747</v>
          </cell>
          <cell r="T583">
            <v>190</v>
          </cell>
          <cell r="U583">
            <v>6.6760365425158117</v>
          </cell>
        </row>
        <row r="584">
          <cell r="A584" t="str">
            <v>i-Septembre</v>
          </cell>
          <cell r="B584">
            <v>105</v>
          </cell>
          <cell r="C584">
            <v>8.6633663366336631</v>
          </cell>
          <cell r="D584">
            <v>269</v>
          </cell>
          <cell r="E584">
            <v>8.5887611749680701</v>
          </cell>
          <cell r="F584">
            <v>13</v>
          </cell>
          <cell r="G584">
            <v>9.6296296296296298</v>
          </cell>
          <cell r="H584">
            <v>0</v>
          </cell>
          <cell r="I584">
            <v>0</v>
          </cell>
          <cell r="J584">
            <v>387</v>
          </cell>
          <cell r="K584">
            <v>8.6383928571428577</v>
          </cell>
          <cell r="L584">
            <v>113</v>
          </cell>
          <cell r="M584">
            <v>8.0141843971631204</v>
          </cell>
          <cell r="N584">
            <v>362</v>
          </cell>
          <cell r="O584">
            <v>8.2347588717015476</v>
          </cell>
          <cell r="P584">
            <v>21</v>
          </cell>
          <cell r="Q584">
            <v>10</v>
          </cell>
          <cell r="R584">
            <v>496</v>
          </cell>
          <cell r="S584">
            <v>8.2446808510638299</v>
          </cell>
          <cell r="T584">
            <v>262</v>
          </cell>
          <cell r="U584">
            <v>9.2059030217849607</v>
          </cell>
        </row>
        <row r="585">
          <cell r="A585" t="str">
            <v>j-Octobre</v>
          </cell>
          <cell r="B585">
            <v>137</v>
          </cell>
          <cell r="C585">
            <v>11.303630363036302</v>
          </cell>
          <cell r="D585">
            <v>290</v>
          </cell>
          <cell r="E585">
            <v>9.2592592592592595</v>
          </cell>
          <cell r="F585">
            <v>16</v>
          </cell>
          <cell r="G585">
            <v>11.851851851851853</v>
          </cell>
          <cell r="H585">
            <v>0</v>
          </cell>
          <cell r="I585">
            <v>0</v>
          </cell>
          <cell r="J585">
            <v>443</v>
          </cell>
          <cell r="K585">
            <v>9.8883928571428559</v>
          </cell>
          <cell r="L585">
            <v>126</v>
          </cell>
          <cell r="M585">
            <v>8.9361702127659584</v>
          </cell>
          <cell r="N585">
            <v>431</v>
          </cell>
          <cell r="O585">
            <v>9.8043676069153776</v>
          </cell>
          <cell r="P585">
            <v>17</v>
          </cell>
          <cell r="Q585">
            <v>8.0952380952380949</v>
          </cell>
          <cell r="R585">
            <v>574</v>
          </cell>
          <cell r="S585">
            <v>9.5412234042553195</v>
          </cell>
          <cell r="T585">
            <v>258</v>
          </cell>
          <cell r="U585">
            <v>9.0653548840477871</v>
          </cell>
        </row>
        <row r="586">
          <cell r="A586" t="str">
            <v>k-Novembre</v>
          </cell>
          <cell r="B586">
            <v>100</v>
          </cell>
          <cell r="C586">
            <v>8.2508250825082499</v>
          </cell>
          <cell r="D586">
            <v>251</v>
          </cell>
          <cell r="E586">
            <v>8.0140485312899106</v>
          </cell>
          <cell r="F586">
            <v>15</v>
          </cell>
          <cell r="G586">
            <v>11.111111111111111</v>
          </cell>
          <cell r="H586">
            <v>0</v>
          </cell>
          <cell r="I586">
            <v>0</v>
          </cell>
          <cell r="J586">
            <v>366</v>
          </cell>
          <cell r="K586">
            <v>8.1696428571428577</v>
          </cell>
          <cell r="L586">
            <v>114</v>
          </cell>
          <cell r="M586">
            <v>8.085106382978724</v>
          </cell>
          <cell r="N586">
            <v>335</v>
          </cell>
          <cell r="O586">
            <v>7.6205641492265697</v>
          </cell>
          <cell r="P586">
            <v>13</v>
          </cell>
          <cell r="Q586">
            <v>6.1904761904761907</v>
          </cell>
          <cell r="R586">
            <v>462</v>
          </cell>
          <cell r="S586">
            <v>7.6795212765957448</v>
          </cell>
          <cell r="T586">
            <v>222</v>
          </cell>
          <cell r="U586">
            <v>7.8004216444132108</v>
          </cell>
        </row>
        <row r="587">
          <cell r="A587" t="str">
            <v>l-Décembre</v>
          </cell>
          <cell r="B587">
            <v>83</v>
          </cell>
          <cell r="C587">
            <v>6.8481848184818475</v>
          </cell>
          <cell r="D587">
            <v>225</v>
          </cell>
          <cell r="E587">
            <v>7.1839080459770113</v>
          </cell>
          <cell r="F587">
            <v>9</v>
          </cell>
          <cell r="G587">
            <v>6.6666666666666679</v>
          </cell>
          <cell r="H587">
            <v>0</v>
          </cell>
          <cell r="I587">
            <v>0</v>
          </cell>
          <cell r="J587">
            <v>317</v>
          </cell>
          <cell r="K587">
            <v>7.0758928571428568</v>
          </cell>
          <cell r="L587">
            <v>97</v>
          </cell>
          <cell r="M587">
            <v>6.8794326241134751</v>
          </cell>
          <cell r="N587">
            <v>264</v>
          </cell>
          <cell r="O587">
            <v>6.0054595086442211</v>
          </cell>
          <cell r="P587">
            <v>15</v>
          </cell>
          <cell r="Q587">
            <v>7.1428571428571423</v>
          </cell>
          <cell r="R587">
            <v>376</v>
          </cell>
          <cell r="S587">
            <v>6.25</v>
          </cell>
          <cell r="T587">
            <v>203</v>
          </cell>
          <cell r="U587">
            <v>7.1328179901616302</v>
          </cell>
        </row>
        <row r="588">
          <cell r="A588" t="str">
            <v>Total</v>
          </cell>
          <cell r="B588">
            <v>1212</v>
          </cell>
          <cell r="C588">
            <v>100</v>
          </cell>
          <cell r="D588">
            <v>3132</v>
          </cell>
          <cell r="E588">
            <v>100</v>
          </cell>
          <cell r="F588">
            <v>135</v>
          </cell>
          <cell r="G588">
            <v>100</v>
          </cell>
          <cell r="H588">
            <v>1</v>
          </cell>
          <cell r="I588">
            <v>100</v>
          </cell>
          <cell r="J588">
            <v>4480</v>
          </cell>
          <cell r="K588">
            <v>100</v>
          </cell>
          <cell r="L588">
            <v>1410</v>
          </cell>
          <cell r="M588">
            <v>100</v>
          </cell>
          <cell r="N588">
            <v>4396</v>
          </cell>
          <cell r="O588">
            <v>100</v>
          </cell>
          <cell r="P588">
            <v>210</v>
          </cell>
          <cell r="Q588">
            <v>100</v>
          </cell>
          <cell r="R588">
            <v>6016</v>
          </cell>
          <cell r="S588">
            <v>100</v>
          </cell>
          <cell r="T588">
            <v>2846</v>
          </cell>
          <cell r="U588">
            <v>100</v>
          </cell>
        </row>
        <row r="591">
          <cell r="A591" t="str">
            <v>5.4.7.  Arbeidsplaatsongevallen volgens maand van het ongeval :  verdeling volgens duur van de tijdelijke ongeschiktheid - 2018</v>
          </cell>
        </row>
        <row r="592">
          <cell r="B592" t="str">
            <v>a-ITT 0 jour</v>
          </cell>
          <cell r="D592" t="str">
            <v>b-ITT 1 à 3 jours</v>
          </cell>
          <cell r="F592" t="str">
            <v>c-ITT 4 à 7 jours</v>
          </cell>
          <cell r="H592" t="str">
            <v>d-ITT 8 à 15 jours</v>
          </cell>
          <cell r="J592" t="str">
            <v>e-ITT 16 à 30 jours</v>
          </cell>
          <cell r="L592" t="str">
            <v>f-ITT 1 à 3 mois</v>
          </cell>
          <cell r="N592" t="str">
            <v>g-ITT 4 à 6 mois</v>
          </cell>
          <cell r="P592" t="str">
            <v>h-ITT &gt; 6 mois</v>
          </cell>
          <cell r="R592" t="str">
            <v>Total</v>
          </cell>
        </row>
        <row r="593">
          <cell r="A593" t="str">
            <v>a-Janvier</v>
          </cell>
          <cell r="B593">
            <v>1237</v>
          </cell>
          <cell r="C593">
            <v>8.3830306316074807</v>
          </cell>
          <cell r="D593">
            <v>380</v>
          </cell>
          <cell r="E593">
            <v>8.6265607264472184</v>
          </cell>
          <cell r="F593">
            <v>429</v>
          </cell>
          <cell r="G593">
            <v>10.221586847748391</v>
          </cell>
          <cell r="H593">
            <v>442</v>
          </cell>
          <cell r="I593">
            <v>9.5733160060645446</v>
          </cell>
          <cell r="J593">
            <v>281</v>
          </cell>
          <cell r="K593">
            <v>9.669649002064693</v>
          </cell>
          <cell r="L593">
            <v>340</v>
          </cell>
          <cell r="M593">
            <v>9.5158130422614047</v>
          </cell>
          <cell r="N593">
            <v>134</v>
          </cell>
          <cell r="O593">
            <v>10.128495842781557</v>
          </cell>
          <cell r="P593">
            <v>132</v>
          </cell>
          <cell r="Q593">
            <v>10.296411856474259</v>
          </cell>
          <cell r="R593">
            <v>3375</v>
          </cell>
          <cell r="S593">
            <v>9.1070994900024278</v>
          </cell>
        </row>
        <row r="594">
          <cell r="A594" t="str">
            <v>b-Février</v>
          </cell>
          <cell r="B594">
            <v>1118</v>
          </cell>
          <cell r="C594">
            <v>7.5765790187042565</v>
          </cell>
          <cell r="D594">
            <v>337</v>
          </cell>
          <cell r="E594">
            <v>7.6503972758229288</v>
          </cell>
          <cell r="F594">
            <v>329</v>
          </cell>
          <cell r="G594">
            <v>7.8389325708839648</v>
          </cell>
          <cell r="H594">
            <v>372</v>
          </cell>
          <cell r="I594">
            <v>8.0571799870045488</v>
          </cell>
          <cell r="J594">
            <v>232</v>
          </cell>
          <cell r="K594">
            <v>7.9834824501032351</v>
          </cell>
          <cell r="L594">
            <v>297</v>
          </cell>
          <cell r="M594">
            <v>8.3123425692695214</v>
          </cell>
          <cell r="N594">
            <v>101</v>
          </cell>
          <cell r="O594">
            <v>7.634164777021919</v>
          </cell>
          <cell r="P594">
            <v>111</v>
          </cell>
          <cell r="Q594">
            <v>8.6583463338533555</v>
          </cell>
          <cell r="R594">
            <v>2897</v>
          </cell>
          <cell r="S594">
            <v>7.8172643622331961</v>
          </cell>
        </row>
        <row r="595">
          <cell r="A595" t="str">
            <v>c-Mars</v>
          </cell>
          <cell r="B595">
            <v>1532</v>
          </cell>
          <cell r="C595">
            <v>10.382217403090269</v>
          </cell>
          <cell r="D595">
            <v>393</v>
          </cell>
          <cell r="E595">
            <v>8.9216799091940988</v>
          </cell>
          <cell r="F595">
            <v>404</v>
          </cell>
          <cell r="G595">
            <v>9.6259232785322855</v>
          </cell>
          <cell r="H595">
            <v>503</v>
          </cell>
          <cell r="I595">
            <v>10.8945202512454</v>
          </cell>
          <cell r="J595">
            <v>294</v>
          </cell>
          <cell r="K595">
            <v>10.116999311768755</v>
          </cell>
          <cell r="L595">
            <v>334</v>
          </cell>
          <cell r="M595">
            <v>9.34788692975091</v>
          </cell>
          <cell r="N595">
            <v>126</v>
          </cell>
          <cell r="O595">
            <v>9.5238095238095237</v>
          </cell>
          <cell r="P595">
            <v>124</v>
          </cell>
          <cell r="Q595">
            <v>9.6723868954758192</v>
          </cell>
          <cell r="R595">
            <v>3710</v>
          </cell>
          <cell r="S595">
            <v>10.011063439380449</v>
          </cell>
        </row>
        <row r="596">
          <cell r="A596" t="str">
            <v>d-Avril</v>
          </cell>
          <cell r="B596">
            <v>1094</v>
          </cell>
          <cell r="C596">
            <v>7.4139333152615885</v>
          </cell>
          <cell r="D596">
            <v>326</v>
          </cell>
          <cell r="E596">
            <v>7.4006810442678788</v>
          </cell>
          <cell r="F596">
            <v>318</v>
          </cell>
          <cell r="G596">
            <v>7.5768406004288771</v>
          </cell>
          <cell r="H596">
            <v>364</v>
          </cell>
          <cell r="I596">
            <v>7.8839072991119785</v>
          </cell>
          <cell r="J596">
            <v>219</v>
          </cell>
          <cell r="K596">
            <v>7.5361321403991735</v>
          </cell>
          <cell r="L596">
            <v>269</v>
          </cell>
          <cell r="M596">
            <v>7.5286873775538758</v>
          </cell>
          <cell r="N596">
            <v>95</v>
          </cell>
          <cell r="O596">
            <v>7.1806500377928959</v>
          </cell>
          <cell r="P596">
            <v>84</v>
          </cell>
          <cell r="Q596">
            <v>6.5522620904836195</v>
          </cell>
          <cell r="R596">
            <v>2769</v>
          </cell>
          <cell r="S596">
            <v>7.4718691815753262</v>
          </cell>
        </row>
        <row r="597">
          <cell r="A597" t="str">
            <v>e-Mai</v>
          </cell>
          <cell r="B597">
            <v>1381</v>
          </cell>
          <cell r="C597">
            <v>9.3589048522634855</v>
          </cell>
          <cell r="D597">
            <v>393</v>
          </cell>
          <cell r="E597">
            <v>8.9216799091940988</v>
          </cell>
          <cell r="F597">
            <v>349</v>
          </cell>
          <cell r="G597">
            <v>8.3154634262568496</v>
          </cell>
          <cell r="H597">
            <v>396</v>
          </cell>
          <cell r="I597">
            <v>8.5769980506822598</v>
          </cell>
          <cell r="J597">
            <v>259</v>
          </cell>
          <cell r="K597">
            <v>8.9125946317962832</v>
          </cell>
          <cell r="L597">
            <v>323</v>
          </cell>
          <cell r="M597">
            <v>9.0400223901483354</v>
          </cell>
          <cell r="N597">
            <v>121</v>
          </cell>
          <cell r="O597">
            <v>9.1458805744520042</v>
          </cell>
          <cell r="P597">
            <v>104</v>
          </cell>
          <cell r="Q597">
            <v>8.1123244929797202</v>
          </cell>
          <cell r="R597">
            <v>3326</v>
          </cell>
          <cell r="S597">
            <v>8.9748778974068379</v>
          </cell>
        </row>
        <row r="598">
          <cell r="A598" t="str">
            <v>f-Juin</v>
          </cell>
          <cell r="B598">
            <v>1544</v>
          </cell>
          <cell r="C598">
            <v>10.463540254811603</v>
          </cell>
          <cell r="D598">
            <v>398</v>
          </cell>
          <cell r="E598">
            <v>9.0351872871736667</v>
          </cell>
          <cell r="F598">
            <v>387</v>
          </cell>
          <cell r="G598">
            <v>9.2208720514653333</v>
          </cell>
          <cell r="H598">
            <v>418</v>
          </cell>
          <cell r="I598">
            <v>9.0534979423868318</v>
          </cell>
          <cell r="J598">
            <v>252</v>
          </cell>
          <cell r="K598">
            <v>8.6717136958017882</v>
          </cell>
          <cell r="L598">
            <v>302</v>
          </cell>
          <cell r="M598">
            <v>8.4522809963616012</v>
          </cell>
          <cell r="N598">
            <v>110</v>
          </cell>
          <cell r="O598">
            <v>8.314436885865458</v>
          </cell>
          <cell r="P598">
            <v>118</v>
          </cell>
          <cell r="Q598">
            <v>9.204368174726989</v>
          </cell>
          <cell r="R598">
            <v>3529</v>
          </cell>
          <cell r="S598">
            <v>9.5226530667314275</v>
          </cell>
        </row>
        <row r="599">
          <cell r="A599" t="str">
            <v>g-Juillet</v>
          </cell>
          <cell r="B599">
            <v>942</v>
          </cell>
          <cell r="C599">
            <v>6.3838438601246956</v>
          </cell>
          <cell r="D599">
            <v>340</v>
          </cell>
          <cell r="E599">
            <v>7.7185017026106699</v>
          </cell>
          <cell r="F599">
            <v>291</v>
          </cell>
          <cell r="G599">
            <v>6.933523945675482</v>
          </cell>
          <cell r="H599">
            <v>297</v>
          </cell>
          <cell r="I599">
            <v>6.4327485380116958</v>
          </cell>
          <cell r="J599">
            <v>164</v>
          </cell>
          <cell r="K599">
            <v>5.643496214728148</v>
          </cell>
          <cell r="L599">
            <v>222</v>
          </cell>
          <cell r="M599">
            <v>6.2132661628883294</v>
          </cell>
          <cell r="N599">
            <v>66</v>
          </cell>
          <cell r="O599">
            <v>4.9886621315192743</v>
          </cell>
          <cell r="P599">
            <v>72</v>
          </cell>
          <cell r="Q599">
            <v>5.61622464898596</v>
          </cell>
          <cell r="R599">
            <v>2394</v>
          </cell>
          <cell r="S599">
            <v>6.4599692382417224</v>
          </cell>
        </row>
        <row r="600">
          <cell r="A600" t="str">
            <v>h-Août</v>
          </cell>
          <cell r="B600">
            <v>928</v>
          </cell>
          <cell r="C600">
            <v>6.2889671997831398</v>
          </cell>
          <cell r="D600">
            <v>350</v>
          </cell>
          <cell r="E600">
            <v>7.9455164585698075</v>
          </cell>
          <cell r="F600">
            <v>288</v>
          </cell>
          <cell r="G600">
            <v>6.8620443173695493</v>
          </cell>
          <cell r="H600">
            <v>291</v>
          </cell>
          <cell r="I600">
            <v>6.302794022092268</v>
          </cell>
          <cell r="J600">
            <v>187</v>
          </cell>
          <cell r="K600">
            <v>6.4349621472814871</v>
          </cell>
          <cell r="L600">
            <v>205</v>
          </cell>
          <cell r="M600">
            <v>5.7374755107752593</v>
          </cell>
          <cell r="N600">
            <v>65</v>
          </cell>
          <cell r="O600">
            <v>4.9130763416477699</v>
          </cell>
          <cell r="P600">
            <v>75</v>
          </cell>
          <cell r="Q600">
            <v>5.8502340093603742</v>
          </cell>
          <cell r="R600">
            <v>2389</v>
          </cell>
          <cell r="S600">
            <v>6.4464772389972742</v>
          </cell>
        </row>
        <row r="601">
          <cell r="A601" t="str">
            <v>i-Septembre</v>
          </cell>
          <cell r="B601">
            <v>1303</v>
          </cell>
          <cell r="C601">
            <v>8.8303063160748163</v>
          </cell>
          <cell r="D601">
            <v>364</v>
          </cell>
          <cell r="E601">
            <v>8.2633371169125986</v>
          </cell>
          <cell r="F601">
            <v>347</v>
          </cell>
          <cell r="G601">
            <v>8.2678103407195618</v>
          </cell>
          <cell r="H601">
            <v>398</v>
          </cell>
          <cell r="I601">
            <v>8.6203162226554042</v>
          </cell>
          <cell r="J601">
            <v>271</v>
          </cell>
          <cell r="K601">
            <v>9.3255333792154165</v>
          </cell>
          <cell r="L601">
            <v>341</v>
          </cell>
          <cell r="M601">
            <v>9.5438007276798213</v>
          </cell>
          <cell r="N601">
            <v>130</v>
          </cell>
          <cell r="O601">
            <v>9.8261526832955397</v>
          </cell>
          <cell r="P601">
            <v>134</v>
          </cell>
          <cell r="Q601">
            <v>10.452418096723868</v>
          </cell>
          <cell r="R601">
            <v>3288</v>
          </cell>
          <cell r="S601">
            <v>8.8723387031490333</v>
          </cell>
        </row>
        <row r="602">
          <cell r="A602" t="str">
            <v>j-Octobre</v>
          </cell>
          <cell r="B602">
            <v>1409</v>
          </cell>
          <cell r="C602">
            <v>9.5486581729465971</v>
          </cell>
          <cell r="D602">
            <v>426</v>
          </cell>
          <cell r="E602">
            <v>9.6708286038592508</v>
          </cell>
          <cell r="F602">
            <v>428</v>
          </cell>
          <cell r="G602">
            <v>10.197760304979747</v>
          </cell>
          <cell r="H602">
            <v>457</v>
          </cell>
          <cell r="I602">
            <v>9.8982022958631148</v>
          </cell>
          <cell r="J602">
            <v>307</v>
          </cell>
          <cell r="K602">
            <v>10.564349621472816</v>
          </cell>
          <cell r="L602">
            <v>342</v>
          </cell>
          <cell r="M602">
            <v>9.5717884130982362</v>
          </cell>
          <cell r="N602">
            <v>153</v>
          </cell>
          <cell r="O602">
            <v>11.564625850340136</v>
          </cell>
          <cell r="P602">
            <v>133</v>
          </cell>
          <cell r="Q602">
            <v>10.374414976599065</v>
          </cell>
          <cell r="R602">
            <v>3655</v>
          </cell>
          <cell r="S602">
            <v>9.862651447691519</v>
          </cell>
        </row>
        <row r="603">
          <cell r="A603" t="str">
            <v>k-Novembre</v>
          </cell>
          <cell r="B603">
            <v>1258</v>
          </cell>
          <cell r="C603">
            <v>8.5253456221198167</v>
          </cell>
          <cell r="D603">
            <v>356</v>
          </cell>
          <cell r="E603">
            <v>8.0817253121452897</v>
          </cell>
          <cell r="F603">
            <v>328</v>
          </cell>
          <cell r="G603">
            <v>7.8151060281153208</v>
          </cell>
          <cell r="H603">
            <v>437</v>
          </cell>
          <cell r="I603">
            <v>9.4650205761316872</v>
          </cell>
          <cell r="J603">
            <v>254</v>
          </cell>
          <cell r="K603">
            <v>8.7405368203716449</v>
          </cell>
          <cell r="L603">
            <v>344</v>
          </cell>
          <cell r="M603">
            <v>9.6277637839350678</v>
          </cell>
          <cell r="N603">
            <v>134</v>
          </cell>
          <cell r="O603">
            <v>10.128495842781557</v>
          </cell>
          <cell r="P603">
            <v>117</v>
          </cell>
          <cell r="Q603">
            <v>9.1263650546021839</v>
          </cell>
          <cell r="R603">
            <v>3228</v>
          </cell>
          <cell r="S603">
            <v>8.7104347122156565</v>
          </cell>
        </row>
        <row r="604">
          <cell r="A604" t="str">
            <v>l-Décembre</v>
          </cell>
          <cell r="B604">
            <v>1010</v>
          </cell>
          <cell r="C604">
            <v>6.8446733532122526</v>
          </cell>
          <cell r="D604">
            <v>342</v>
          </cell>
          <cell r="E604">
            <v>7.7639046538024976</v>
          </cell>
          <cell r="F604">
            <v>299</v>
          </cell>
          <cell r="G604">
            <v>7.124136287824637</v>
          </cell>
          <cell r="H604">
            <v>242</v>
          </cell>
          <cell r="I604">
            <v>5.2414988087502703</v>
          </cell>
          <cell r="J604">
            <v>186</v>
          </cell>
          <cell r="K604">
            <v>6.4005505849965587</v>
          </cell>
          <cell r="L604">
            <v>254</v>
          </cell>
          <cell r="M604">
            <v>7.1088720962776382</v>
          </cell>
          <cell r="N604">
            <v>88</v>
          </cell>
          <cell r="O604">
            <v>6.6515495086923657</v>
          </cell>
          <cell r="P604">
            <v>78</v>
          </cell>
          <cell r="Q604">
            <v>6.0842433697347893</v>
          </cell>
          <cell r="R604">
            <v>2499</v>
          </cell>
          <cell r="S604">
            <v>6.7433012223751305</v>
          </cell>
        </row>
        <row r="605">
          <cell r="A605" t="str">
            <v>Total</v>
          </cell>
          <cell r="B605">
            <v>14756</v>
          </cell>
          <cell r="C605">
            <v>100</v>
          </cell>
          <cell r="D605">
            <v>4405</v>
          </cell>
          <cell r="E605">
            <v>100</v>
          </cell>
          <cell r="F605">
            <v>4197</v>
          </cell>
          <cell r="G605">
            <v>100</v>
          </cell>
          <cell r="H605">
            <v>4617</v>
          </cell>
          <cell r="I605">
            <v>100</v>
          </cell>
          <cell r="J605">
            <v>2906</v>
          </cell>
          <cell r="K605">
            <v>100</v>
          </cell>
          <cell r="L605">
            <v>3573</v>
          </cell>
          <cell r="M605">
            <v>100</v>
          </cell>
          <cell r="N605">
            <v>1323</v>
          </cell>
          <cell r="O605">
            <v>100</v>
          </cell>
          <cell r="P605">
            <v>1282</v>
          </cell>
          <cell r="Q605">
            <v>100</v>
          </cell>
          <cell r="R605">
            <v>37059</v>
          </cell>
          <cell r="S605">
            <v>100</v>
          </cell>
        </row>
        <row r="608">
          <cell r="A608" t="str">
            <v>5.4.8.  Arbeidsplaatsongevallen volgens maand van het ongeval :  verdeling volgens voorziene graad van blijvende ongeschiktheid - 2018</v>
          </cell>
        </row>
        <row r="609">
          <cell r="D609" t="str">
            <v>Total</v>
          </cell>
        </row>
        <row r="610">
          <cell r="A610" t="str">
            <v>a-Janvier</v>
          </cell>
          <cell r="B610">
            <v>3375</v>
          </cell>
          <cell r="C610">
            <v>9.1070994900024278</v>
          </cell>
          <cell r="D610">
            <v>3375</v>
          </cell>
          <cell r="E610">
            <v>9.1070994900024278</v>
          </cell>
        </row>
        <row r="611">
          <cell r="A611" t="str">
            <v>b-Février</v>
          </cell>
          <cell r="B611">
            <v>2897</v>
          </cell>
          <cell r="C611">
            <v>7.8172643622331961</v>
          </cell>
          <cell r="D611">
            <v>2897</v>
          </cell>
          <cell r="E611">
            <v>7.8172643622331961</v>
          </cell>
        </row>
        <row r="612">
          <cell r="A612" t="str">
            <v>c-Mars</v>
          </cell>
          <cell r="B612">
            <v>3710</v>
          </cell>
          <cell r="C612">
            <v>10.011063439380449</v>
          </cell>
          <cell r="D612">
            <v>3710</v>
          </cell>
          <cell r="E612">
            <v>10.011063439380449</v>
          </cell>
        </row>
        <row r="613">
          <cell r="A613" t="str">
            <v>d-Avril</v>
          </cell>
          <cell r="B613">
            <v>2769</v>
          </cell>
          <cell r="C613">
            <v>7.4718691815753262</v>
          </cell>
          <cell r="D613">
            <v>2769</v>
          </cell>
          <cell r="E613">
            <v>7.4718691815753262</v>
          </cell>
        </row>
        <row r="614">
          <cell r="A614" t="str">
            <v>e-Mai</v>
          </cell>
          <cell r="B614">
            <v>3326</v>
          </cell>
          <cell r="C614">
            <v>8.9748778974068379</v>
          </cell>
          <cell r="D614">
            <v>3326</v>
          </cell>
          <cell r="E614">
            <v>8.9748778974068379</v>
          </cell>
        </row>
        <row r="615">
          <cell r="A615" t="str">
            <v>f-Juin</v>
          </cell>
          <cell r="B615">
            <v>3529</v>
          </cell>
          <cell r="C615">
            <v>9.5226530667314275</v>
          </cell>
          <cell r="D615">
            <v>3529</v>
          </cell>
          <cell r="E615">
            <v>9.5226530667314275</v>
          </cell>
        </row>
        <row r="616">
          <cell r="A616" t="str">
            <v>g-Juillet</v>
          </cell>
          <cell r="B616">
            <v>2394</v>
          </cell>
          <cell r="C616">
            <v>6.4599692382417224</v>
          </cell>
          <cell r="D616">
            <v>2394</v>
          </cell>
          <cell r="E616">
            <v>6.4599692382417224</v>
          </cell>
        </row>
        <row r="617">
          <cell r="A617" t="str">
            <v>h-Août</v>
          </cell>
          <cell r="B617">
            <v>2389</v>
          </cell>
          <cell r="C617">
            <v>6.4464772389972742</v>
          </cell>
          <cell r="D617">
            <v>2389</v>
          </cell>
          <cell r="E617">
            <v>6.4464772389972742</v>
          </cell>
        </row>
        <row r="618">
          <cell r="A618" t="str">
            <v>i-Septembre</v>
          </cell>
          <cell r="B618">
            <v>3288</v>
          </cell>
          <cell r="C618">
            <v>8.8723387031490333</v>
          </cell>
          <cell r="D618">
            <v>3288</v>
          </cell>
          <cell r="E618">
            <v>8.8723387031490333</v>
          </cell>
        </row>
        <row r="619">
          <cell r="A619" t="str">
            <v>j-Octobre</v>
          </cell>
          <cell r="B619">
            <v>3655</v>
          </cell>
          <cell r="C619">
            <v>9.862651447691519</v>
          </cell>
          <cell r="D619">
            <v>3655</v>
          </cell>
          <cell r="E619">
            <v>9.862651447691519</v>
          </cell>
        </row>
        <row r="620">
          <cell r="A620" t="str">
            <v>k-Novembre</v>
          </cell>
          <cell r="B620">
            <v>3228</v>
          </cell>
          <cell r="C620">
            <v>8.7104347122156565</v>
          </cell>
          <cell r="D620">
            <v>3228</v>
          </cell>
          <cell r="E620">
            <v>8.7104347122156565</v>
          </cell>
        </row>
        <row r="621">
          <cell r="A621" t="str">
            <v>l-Décembre</v>
          </cell>
          <cell r="B621">
            <v>2499</v>
          </cell>
          <cell r="C621">
            <v>6.7433012223751305</v>
          </cell>
          <cell r="D621">
            <v>2499</v>
          </cell>
          <cell r="E621">
            <v>6.7433012223751305</v>
          </cell>
        </row>
        <row r="622">
          <cell r="A622" t="str">
            <v>Total</v>
          </cell>
          <cell r="B622">
            <v>37059</v>
          </cell>
          <cell r="C622">
            <v>100</v>
          </cell>
          <cell r="D622">
            <v>37059</v>
          </cell>
          <cell r="E622">
            <v>100</v>
          </cell>
        </row>
        <row r="625">
          <cell r="A625" t="str">
            <v>5.5.1.  Arbeidsplaatsongevallen volgens provincie en gewest van het ongeval : evolutie 2011 - 2018</v>
          </cell>
        </row>
        <row r="626">
          <cell r="B626" t="str">
            <v>Total</v>
          </cell>
        </row>
        <row r="627">
          <cell r="A627" t="str">
            <v>a-Bruxelles - Brussel</v>
          </cell>
          <cell r="B627">
            <v>4343</v>
          </cell>
          <cell r="C627">
            <v>11.719150543727569</v>
          </cell>
        </row>
        <row r="628">
          <cell r="A628" t="str">
            <v>b-Antwerpen</v>
          </cell>
          <cell r="B628">
            <v>3558</v>
          </cell>
          <cell r="C628">
            <v>9.6009066623492281</v>
          </cell>
        </row>
        <row r="629">
          <cell r="A629" t="str">
            <v>c-Limburg</v>
          </cell>
          <cell r="B629">
            <v>1400</v>
          </cell>
          <cell r="C629">
            <v>3.7777597884454521</v>
          </cell>
        </row>
        <row r="630">
          <cell r="A630" t="str">
            <v>d-Oost-Vlaanderen</v>
          </cell>
          <cell r="B630">
            <v>2996</v>
          </cell>
          <cell r="C630">
            <v>8.0844059472732663</v>
          </cell>
        </row>
        <row r="631">
          <cell r="A631" t="str">
            <v>e-Vlaams-Brabant</v>
          </cell>
          <cell r="B631">
            <v>1462</v>
          </cell>
          <cell r="C631">
            <v>3.9450605790766078</v>
          </cell>
        </row>
        <row r="632">
          <cell r="A632" t="str">
            <v>f-West-Vlaanderen</v>
          </cell>
          <cell r="B632">
            <v>2472</v>
          </cell>
          <cell r="C632">
            <v>6.670444426455111</v>
          </cell>
        </row>
        <row r="633">
          <cell r="A633" t="str">
            <v>g-Brabant Wallon</v>
          </cell>
          <cell r="B633">
            <v>732</v>
          </cell>
          <cell r="C633">
            <v>1.9752286893871933</v>
          </cell>
        </row>
        <row r="634">
          <cell r="A634" t="str">
            <v>h-Hainaut</v>
          </cell>
          <cell r="B634">
            <v>4082</v>
          </cell>
          <cell r="C634">
            <v>11.014868183167382</v>
          </cell>
        </row>
        <row r="635">
          <cell r="A635" t="str">
            <v>i-Liège</v>
          </cell>
          <cell r="B635">
            <v>3680</v>
          </cell>
          <cell r="C635">
            <v>9.9301114439137592</v>
          </cell>
        </row>
        <row r="636">
          <cell r="A636" t="str">
            <v>j-Luxembourg</v>
          </cell>
          <cell r="B636">
            <v>796</v>
          </cell>
          <cell r="C636">
            <v>2.1479262797161285</v>
          </cell>
        </row>
        <row r="637">
          <cell r="A637" t="str">
            <v>k-Namur</v>
          </cell>
          <cell r="B637">
            <v>1307</v>
          </cell>
          <cell r="C637">
            <v>3.5268086024987184</v>
          </cell>
        </row>
        <row r="638">
          <cell r="A638" t="str">
            <v>l-Buitenland</v>
          </cell>
          <cell r="B638">
            <v>56</v>
          </cell>
          <cell r="C638">
            <v>0.15111039153781808</v>
          </cell>
        </row>
        <row r="639">
          <cell r="A639" t="str">
            <v>n-Inconnu</v>
          </cell>
          <cell r="B639">
            <v>10175</v>
          </cell>
          <cell r="C639">
            <v>27.456218462451766</v>
          </cell>
        </row>
        <row r="640">
          <cell r="A640" t="str">
            <v>Total</v>
          </cell>
          <cell r="B640">
            <v>37059</v>
          </cell>
          <cell r="C640">
            <v>100</v>
          </cell>
        </row>
        <row r="643">
          <cell r="A643" t="str">
            <v>5.5.2.  Arbeidsplaatsongevallen volgens provincie en gewest van het ongeval : verdeling volgens gevolgen- 2018</v>
          </cell>
        </row>
        <row r="644">
          <cell r="B644" t="str">
            <v>1-CSS</v>
          </cell>
          <cell r="D644" t="str">
            <v>2-IT &lt;= 6 MOIS</v>
          </cell>
          <cell r="F644" t="str">
            <v>3-IT &gt; 6 MOIS</v>
          </cell>
          <cell r="H644" t="str">
            <v>4-Mortel</v>
          </cell>
          <cell r="J644" t="str">
            <v>Total</v>
          </cell>
        </row>
        <row r="645">
          <cell r="A645" t="str">
            <v>a-Bruxelles - Brussel</v>
          </cell>
          <cell r="B645">
            <v>1300</v>
          </cell>
          <cell r="C645">
            <v>9.8209564100627027</v>
          </cell>
          <cell r="D645">
            <v>2870</v>
          </cell>
          <cell r="E645">
            <v>12.739136224421857</v>
          </cell>
          <cell r="F645">
            <v>173</v>
          </cell>
          <cell r="G645">
            <v>13.431677018633541</v>
          </cell>
          <cell r="H645">
            <v>0</v>
          </cell>
          <cell r="I645">
            <v>0</v>
          </cell>
          <cell r="J645">
            <v>4343</v>
          </cell>
          <cell r="K645">
            <v>11.719150543727569</v>
          </cell>
        </row>
        <row r="646">
          <cell r="A646" t="str">
            <v>b-Antwerpen</v>
          </cell>
          <cell r="B646">
            <v>1024</v>
          </cell>
          <cell r="C646">
            <v>7.7358918183878522</v>
          </cell>
          <cell r="D646">
            <v>2463</v>
          </cell>
          <cell r="E646">
            <v>10.932575791202451</v>
          </cell>
          <cell r="F646">
            <v>71</v>
          </cell>
          <cell r="G646">
            <v>5.512422360248447</v>
          </cell>
          <cell r="H646">
            <v>0</v>
          </cell>
          <cell r="I646">
            <v>0</v>
          </cell>
          <cell r="J646">
            <v>3558</v>
          </cell>
          <cell r="K646">
            <v>9.6009066623492281</v>
          </cell>
        </row>
        <row r="647">
          <cell r="A647" t="str">
            <v>c-Limburg</v>
          </cell>
          <cell r="B647">
            <v>537</v>
          </cell>
          <cell r="C647">
            <v>4.0568104555412852</v>
          </cell>
          <cell r="D647">
            <v>837</v>
          </cell>
          <cell r="E647">
            <v>3.7152115051711134</v>
          </cell>
          <cell r="F647">
            <v>26</v>
          </cell>
          <cell r="G647">
            <v>2.018633540372671</v>
          </cell>
          <cell r="H647">
            <v>0</v>
          </cell>
          <cell r="I647">
            <v>0</v>
          </cell>
          <cell r="J647">
            <v>1400</v>
          </cell>
          <cell r="K647">
            <v>3.7777597884454521</v>
          </cell>
        </row>
        <row r="648">
          <cell r="A648" t="str">
            <v>d-Oost-Vlaanderen</v>
          </cell>
          <cell r="B648">
            <v>1041</v>
          </cell>
          <cell r="C648">
            <v>7.8643197099040556</v>
          </cell>
          <cell r="D648">
            <v>1900</v>
          </cell>
          <cell r="E648">
            <v>8.4335745039726575</v>
          </cell>
          <cell r="F648">
            <v>55</v>
          </cell>
          <cell r="G648">
            <v>4.2701863354037268</v>
          </cell>
          <cell r="H648">
            <v>0</v>
          </cell>
          <cell r="I648">
            <v>0</v>
          </cell>
          <cell r="J648">
            <v>2996</v>
          </cell>
          <cell r="K648">
            <v>8.0844059472732663</v>
          </cell>
        </row>
        <row r="649">
          <cell r="A649" t="str">
            <v>e-Vlaams-Brabant</v>
          </cell>
          <cell r="B649">
            <v>416</v>
          </cell>
          <cell r="C649">
            <v>3.1427060512200651</v>
          </cell>
          <cell r="D649">
            <v>1009</v>
          </cell>
          <cell r="E649">
            <v>4.4786719339517962</v>
          </cell>
          <cell r="F649">
            <v>37</v>
          </cell>
          <cell r="G649">
            <v>2.872670807453416</v>
          </cell>
          <cell r="H649">
            <v>0</v>
          </cell>
          <cell r="I649">
            <v>0</v>
          </cell>
          <cell r="J649">
            <v>1462</v>
          </cell>
          <cell r="K649">
            <v>3.9450605790766078</v>
          </cell>
        </row>
        <row r="650">
          <cell r="A650" t="str">
            <v>f-West-Vlaanderen</v>
          </cell>
          <cell r="B650">
            <v>980</v>
          </cell>
          <cell r="C650">
            <v>7.4034902168164987</v>
          </cell>
          <cell r="D650">
            <v>1458</v>
          </cell>
          <cell r="E650">
            <v>6.4716587509432291</v>
          </cell>
          <cell r="F650">
            <v>34</v>
          </cell>
          <cell r="G650">
            <v>2.639751552795031</v>
          </cell>
          <cell r="H650">
            <v>0</v>
          </cell>
          <cell r="I650">
            <v>0</v>
          </cell>
          <cell r="J650">
            <v>2472</v>
          </cell>
          <cell r="K650">
            <v>6.670444426455111</v>
          </cell>
        </row>
        <row r="651">
          <cell r="A651" t="str">
            <v>g-Brabant Wallon</v>
          </cell>
          <cell r="B651">
            <v>173</v>
          </cell>
          <cell r="C651">
            <v>1.3069426607237289</v>
          </cell>
          <cell r="D651">
            <v>524</v>
          </cell>
          <cell r="E651">
            <v>2.3258910737271958</v>
          </cell>
          <cell r="F651">
            <v>35</v>
          </cell>
          <cell r="G651">
            <v>2.7173913043478262</v>
          </cell>
          <cell r="H651">
            <v>0</v>
          </cell>
          <cell r="I651">
            <v>0</v>
          </cell>
          <cell r="J651">
            <v>732</v>
          </cell>
          <cell r="K651">
            <v>1.9752286893871933</v>
          </cell>
        </row>
        <row r="652">
          <cell r="A652" t="str">
            <v>h-Hainaut</v>
          </cell>
          <cell r="B652">
            <v>1058</v>
          </cell>
          <cell r="C652">
            <v>7.9927476014202599</v>
          </cell>
          <cell r="D652">
            <v>2840</v>
          </cell>
          <cell r="E652">
            <v>12.605974521727552</v>
          </cell>
          <cell r="F652">
            <v>184</v>
          </cell>
          <cell r="G652">
            <v>14.285714285714285</v>
          </cell>
          <cell r="H652">
            <v>0</v>
          </cell>
          <cell r="I652">
            <v>0</v>
          </cell>
          <cell r="J652">
            <v>4082</v>
          </cell>
          <cell r="K652">
            <v>11.014868183167382</v>
          </cell>
        </row>
        <row r="653">
          <cell r="A653" t="str">
            <v>i-Liège</v>
          </cell>
          <cell r="B653">
            <v>1215</v>
          </cell>
          <cell r="C653">
            <v>9.1788169524816805</v>
          </cell>
          <cell r="D653">
            <v>2321</v>
          </cell>
          <cell r="E653">
            <v>10.302277065116073</v>
          </cell>
          <cell r="F653">
            <v>140</v>
          </cell>
          <cell r="G653">
            <v>10.869565217391305</v>
          </cell>
          <cell r="H653">
            <v>4</v>
          </cell>
          <cell r="I653">
            <v>80</v>
          </cell>
          <cell r="J653">
            <v>3680</v>
          </cell>
          <cell r="K653">
            <v>9.9301114439137592</v>
          </cell>
        </row>
        <row r="654">
          <cell r="A654" t="str">
            <v>j-Luxembourg</v>
          </cell>
          <cell r="B654">
            <v>270</v>
          </cell>
          <cell r="C654">
            <v>2.0397371005514846</v>
          </cell>
          <cell r="D654">
            <v>486</v>
          </cell>
          <cell r="E654">
            <v>2.1572195836477426</v>
          </cell>
          <cell r="F654">
            <v>40</v>
          </cell>
          <cell r="G654">
            <v>3.1055900621118013</v>
          </cell>
          <cell r="H654">
            <v>0</v>
          </cell>
          <cell r="I654">
            <v>0</v>
          </cell>
          <cell r="J654">
            <v>796</v>
          </cell>
          <cell r="K654">
            <v>2.1479262797161285</v>
          </cell>
        </row>
        <row r="655">
          <cell r="A655" t="str">
            <v>k-Namur</v>
          </cell>
          <cell r="B655">
            <v>383</v>
          </cell>
          <cell r="C655">
            <v>2.8934048500415499</v>
          </cell>
          <cell r="D655">
            <v>883</v>
          </cell>
          <cell r="E655">
            <v>3.9193927826357138</v>
          </cell>
          <cell r="F655">
            <v>41</v>
          </cell>
          <cell r="G655">
            <v>3.183229813664596</v>
          </cell>
          <cell r="H655">
            <v>0</v>
          </cell>
          <cell r="I655">
            <v>0</v>
          </cell>
          <cell r="J655">
            <v>1307</v>
          </cell>
          <cell r="K655">
            <v>3.5268086024987184</v>
          </cell>
        </row>
        <row r="656">
          <cell r="A656" t="str">
            <v>l-Buitenland</v>
          </cell>
          <cell r="B656">
            <v>26</v>
          </cell>
          <cell r="C656">
            <v>0.19641912820125407</v>
          </cell>
          <cell r="D656">
            <v>27</v>
          </cell>
          <cell r="E656">
            <v>0.11984553242487461</v>
          </cell>
          <cell r="F656">
            <v>3</v>
          </cell>
          <cell r="G656">
            <v>0.23291925465838509</v>
          </cell>
          <cell r="H656">
            <v>0</v>
          </cell>
          <cell r="I656">
            <v>0</v>
          </cell>
          <cell r="J656">
            <v>56</v>
          </cell>
          <cell r="K656">
            <v>0.15111039153781808</v>
          </cell>
        </row>
        <row r="657">
          <cell r="A657" t="str">
            <v>n-Inconnu</v>
          </cell>
          <cell r="B657">
            <v>4814</v>
          </cell>
          <cell r="C657">
            <v>36.367757044647583</v>
          </cell>
          <cell r="D657">
            <v>4911</v>
          </cell>
          <cell r="E657">
            <v>21.798570731057747</v>
          </cell>
          <cell r="F657">
            <v>449</v>
          </cell>
          <cell r="G657">
            <v>34.860248447204967</v>
          </cell>
          <cell r="H657">
            <v>1</v>
          </cell>
          <cell r="I657">
            <v>20</v>
          </cell>
          <cell r="J657">
            <v>10175</v>
          </cell>
          <cell r="K657">
            <v>27.456218462451766</v>
          </cell>
        </row>
        <row r="658">
          <cell r="A658" t="str">
            <v>Total</v>
          </cell>
          <cell r="B658">
            <v>13237</v>
          </cell>
          <cell r="C658">
            <v>100</v>
          </cell>
          <cell r="D658">
            <v>22529</v>
          </cell>
          <cell r="E658">
            <v>100</v>
          </cell>
          <cell r="F658">
            <v>1288</v>
          </cell>
          <cell r="G658">
            <v>100</v>
          </cell>
          <cell r="H658">
            <v>5</v>
          </cell>
          <cell r="I658">
            <v>100</v>
          </cell>
          <cell r="J658">
            <v>37059</v>
          </cell>
          <cell r="K658">
            <v>100</v>
          </cell>
        </row>
        <row r="661">
          <cell r="A661" t="str">
            <v>5.5.3.  Arbeidsplaatsongevallen volgens provincie en gewest van het ongeval  : verdeling volgens gevolgen en geslacht - 2018</v>
          </cell>
        </row>
        <row r="662">
          <cell r="J662" t="str">
            <v>1- Femme</v>
          </cell>
          <cell r="T662" t="str">
            <v>2- Homme</v>
          </cell>
        </row>
        <row r="663">
          <cell r="B663" t="str">
            <v>1-CSS</v>
          </cell>
          <cell r="D663" t="str">
            <v>2-IT &lt;= 6 MOIS</v>
          </cell>
          <cell r="F663" t="str">
            <v>3-IT &gt; 6 MOIS</v>
          </cell>
          <cell r="H663" t="str">
            <v>4-Mortel</v>
          </cell>
          <cell r="J663" t="str">
            <v>Total</v>
          </cell>
          <cell r="L663" t="str">
            <v>1-CSS</v>
          </cell>
          <cell r="N663" t="str">
            <v>2-IT &lt;= 6 MOIS</v>
          </cell>
          <cell r="P663" t="str">
            <v>3-IT &gt; 6 MOIS</v>
          </cell>
          <cell r="R663" t="str">
            <v>4-Mortel</v>
          </cell>
          <cell r="T663" t="str">
            <v>Total</v>
          </cell>
        </row>
        <row r="664">
          <cell r="A664" t="str">
            <v>a-Bruxelles - Brussel</v>
          </cell>
          <cell r="B664">
            <v>572</v>
          </cell>
          <cell r="C664">
            <v>7.8035470668485676</v>
          </cell>
          <cell r="D664">
            <v>900</v>
          </cell>
          <cell r="E664">
            <v>9.467704607616243</v>
          </cell>
          <cell r="F664">
            <v>56</v>
          </cell>
          <cell r="G664">
            <v>8.9456869009584654</v>
          </cell>
          <cell r="H664">
            <v>0</v>
          </cell>
          <cell r="I664">
            <v>0</v>
          </cell>
          <cell r="J664">
            <v>1528</v>
          </cell>
          <cell r="K664">
            <v>8.7489264242771263</v>
          </cell>
          <cell r="L664">
            <v>728</v>
          </cell>
          <cell r="M664">
            <v>12.324360927712883</v>
          </cell>
          <cell r="N664">
            <v>1970</v>
          </cell>
          <cell r="O664">
            <v>15.127082853413192</v>
          </cell>
          <cell r="P664">
            <v>117</v>
          </cell>
          <cell r="Q664">
            <v>17.673716012084594</v>
          </cell>
          <cell r="R664">
            <v>0</v>
          </cell>
          <cell r="S664">
            <v>0</v>
          </cell>
          <cell r="T664">
            <v>2815</v>
          </cell>
          <cell r="U664">
            <v>14.366642849851996</v>
          </cell>
        </row>
        <row r="665">
          <cell r="A665" t="str">
            <v>b-Antwerpen</v>
          </cell>
          <cell r="B665">
            <v>421</v>
          </cell>
          <cell r="C665">
            <v>5.7435197817189625</v>
          </cell>
          <cell r="D665">
            <v>759</v>
          </cell>
          <cell r="E665">
            <v>7.9844308857563648</v>
          </cell>
          <cell r="F665">
            <v>27</v>
          </cell>
          <cell r="G665">
            <v>4.3130990415335457</v>
          </cell>
          <cell r="H665">
            <v>0</v>
          </cell>
          <cell r="I665">
            <v>0</v>
          </cell>
          <cell r="J665">
            <v>1207</v>
          </cell>
          <cell r="K665">
            <v>6.9109647867162893</v>
          </cell>
          <cell r="L665">
            <v>603</v>
          </cell>
          <cell r="M665">
            <v>10.208227526663281</v>
          </cell>
          <cell r="N665">
            <v>1704</v>
          </cell>
          <cell r="O665">
            <v>13.08454273208938</v>
          </cell>
          <cell r="P665">
            <v>44</v>
          </cell>
          <cell r="Q665">
            <v>6.6465256797583088</v>
          </cell>
          <cell r="R665">
            <v>0</v>
          </cell>
          <cell r="S665">
            <v>0</v>
          </cell>
          <cell r="T665">
            <v>2351</v>
          </cell>
          <cell r="U665">
            <v>11.998570991119731</v>
          </cell>
        </row>
        <row r="666">
          <cell r="A666" t="str">
            <v>c-Limburg</v>
          </cell>
          <cell r="B666">
            <v>288</v>
          </cell>
          <cell r="C666">
            <v>3.9290586630286493</v>
          </cell>
          <cell r="D666">
            <v>345</v>
          </cell>
          <cell r="E666">
            <v>3.6292867662528927</v>
          </cell>
          <cell r="F666">
            <v>15</v>
          </cell>
          <cell r="G666">
            <v>2.3961661341853033</v>
          </cell>
          <cell r="H666">
            <v>0</v>
          </cell>
          <cell r="I666">
            <v>0</v>
          </cell>
          <cell r="J666">
            <v>648</v>
          </cell>
          <cell r="K666">
            <v>3.7102776982536501</v>
          </cell>
          <cell r="L666">
            <v>249</v>
          </cell>
          <cell r="M666">
            <v>4.2153377348908077</v>
          </cell>
          <cell r="N666">
            <v>492</v>
          </cell>
          <cell r="O666">
            <v>3.77793135222299</v>
          </cell>
          <cell r="P666">
            <v>11</v>
          </cell>
          <cell r="Q666">
            <v>1.6616314199395772</v>
          </cell>
          <cell r="R666">
            <v>0</v>
          </cell>
          <cell r="S666">
            <v>0</v>
          </cell>
          <cell r="T666">
            <v>752</v>
          </cell>
          <cell r="U666">
            <v>3.8379095641522913</v>
          </cell>
        </row>
        <row r="667">
          <cell r="A667" t="str">
            <v>d-Oost-Vlaanderen</v>
          </cell>
          <cell r="B667">
            <v>529</v>
          </cell>
          <cell r="C667">
            <v>7.2169167803547065</v>
          </cell>
          <cell r="D667">
            <v>745</v>
          </cell>
          <cell r="E667">
            <v>7.8371554807489998</v>
          </cell>
          <cell r="F667">
            <v>26</v>
          </cell>
          <cell r="G667">
            <v>4.1533546325878596</v>
          </cell>
          <cell r="H667">
            <v>0</v>
          </cell>
          <cell r="I667">
            <v>0</v>
          </cell>
          <cell r="J667">
            <v>1300</v>
          </cell>
          <cell r="K667">
            <v>7.443458345261952</v>
          </cell>
          <cell r="L667">
            <v>512</v>
          </cell>
          <cell r="M667">
            <v>8.6676824106991699</v>
          </cell>
          <cell r="N667">
            <v>1155</v>
          </cell>
          <cell r="O667">
            <v>8.8689242110112883</v>
          </cell>
          <cell r="P667">
            <v>29</v>
          </cell>
          <cell r="Q667">
            <v>4.380664652567976</v>
          </cell>
          <cell r="R667">
            <v>0</v>
          </cell>
          <cell r="S667">
            <v>0</v>
          </cell>
          <cell r="T667">
            <v>1696</v>
          </cell>
          <cell r="U667">
            <v>8.6557109319179339</v>
          </cell>
        </row>
        <row r="668">
          <cell r="A668" t="str">
            <v>e-Vlaams-Brabant</v>
          </cell>
          <cell r="B668">
            <v>162</v>
          </cell>
          <cell r="C668">
            <v>2.2100954979536152</v>
          </cell>
          <cell r="D668">
            <v>342</v>
          </cell>
          <cell r="E668">
            <v>3.5977277508941721</v>
          </cell>
          <cell r="F668">
            <v>15</v>
          </cell>
          <cell r="G668">
            <v>2.3961661341853033</v>
          </cell>
          <cell r="H668">
            <v>0</v>
          </cell>
          <cell r="I668">
            <v>0</v>
          </cell>
          <cell r="J668">
            <v>519</v>
          </cell>
          <cell r="K668">
            <v>2.9716576009161186</v>
          </cell>
          <cell r="L668">
            <v>254</v>
          </cell>
          <cell r="M668">
            <v>4.2999830709327922</v>
          </cell>
          <cell r="N668">
            <v>667</v>
          </cell>
          <cell r="O668">
            <v>5.1217077478307598</v>
          </cell>
          <cell r="P668">
            <v>22</v>
          </cell>
          <cell r="Q668">
            <v>3.3232628398791544</v>
          </cell>
          <cell r="R668">
            <v>0</v>
          </cell>
          <cell r="S668">
            <v>0</v>
          </cell>
          <cell r="T668">
            <v>943</v>
          </cell>
          <cell r="U668">
            <v>4.8126977646218236</v>
          </cell>
        </row>
        <row r="669">
          <cell r="A669" t="str">
            <v>f-West-Vlaanderen</v>
          </cell>
          <cell r="B669">
            <v>470</v>
          </cell>
          <cell r="C669">
            <v>6.4120054570259208</v>
          </cell>
          <cell r="D669">
            <v>527</v>
          </cell>
          <cell r="E669">
            <v>5.543867031348622</v>
          </cell>
          <cell r="F669">
            <v>13</v>
          </cell>
          <cell r="G669">
            <v>2.0766773162939298</v>
          </cell>
          <cell r="H669">
            <v>0</v>
          </cell>
          <cell r="I669">
            <v>0</v>
          </cell>
          <cell r="J669">
            <v>1010</v>
          </cell>
          <cell r="K669">
            <v>5.7829945605496711</v>
          </cell>
          <cell r="L669">
            <v>510</v>
          </cell>
          <cell r="M669">
            <v>8.6338242762823771</v>
          </cell>
          <cell r="N669">
            <v>931</v>
          </cell>
          <cell r="O669">
            <v>7.1488904246333398</v>
          </cell>
          <cell r="P669">
            <v>21</v>
          </cell>
          <cell r="Q669">
            <v>3.1722054380664648</v>
          </cell>
          <cell r="R669">
            <v>0</v>
          </cell>
          <cell r="S669">
            <v>0</v>
          </cell>
          <cell r="T669">
            <v>1462</v>
          </cell>
          <cell r="U669">
            <v>7.461467796264162</v>
          </cell>
        </row>
        <row r="670">
          <cell r="A670" t="str">
            <v>g-Brabant Wallon</v>
          </cell>
          <cell r="B670">
            <v>65</v>
          </cell>
          <cell r="C670">
            <v>0.88676671214188274</v>
          </cell>
          <cell r="D670">
            <v>181</v>
          </cell>
          <cell r="E670">
            <v>1.9040605933094887</v>
          </cell>
          <cell r="F670">
            <v>9</v>
          </cell>
          <cell r="G670">
            <v>1.4376996805111821</v>
          </cell>
          <cell r="H670">
            <v>0</v>
          </cell>
          <cell r="I670">
            <v>0</v>
          </cell>
          <cell r="J670">
            <v>255</v>
          </cell>
          <cell r="K670">
            <v>1.460062983109075</v>
          </cell>
          <cell r="L670">
            <v>108</v>
          </cell>
          <cell r="M670">
            <v>1.8283392585068563</v>
          </cell>
          <cell r="N670">
            <v>343</v>
          </cell>
          <cell r="O670">
            <v>2.6338017353912306</v>
          </cell>
          <cell r="P670">
            <v>26</v>
          </cell>
          <cell r="Q670">
            <v>3.9274924471299091</v>
          </cell>
          <cell r="R670">
            <v>0</v>
          </cell>
          <cell r="S670">
            <v>0</v>
          </cell>
          <cell r="T670">
            <v>477</v>
          </cell>
          <cell r="U670">
            <v>2.434418699601919</v>
          </cell>
        </row>
        <row r="671">
          <cell r="A671" t="str">
            <v>h-Hainaut</v>
          </cell>
          <cell r="B671">
            <v>498</v>
          </cell>
          <cell r="C671">
            <v>6.79399727148704</v>
          </cell>
          <cell r="D671">
            <v>1051</v>
          </cell>
          <cell r="E671">
            <v>11.056175047338524</v>
          </cell>
          <cell r="F671">
            <v>86</v>
          </cell>
          <cell r="G671">
            <v>13.738019169329075</v>
          </cell>
          <cell r="H671">
            <v>0</v>
          </cell>
          <cell r="I671">
            <v>0</v>
          </cell>
          <cell r="J671">
            <v>1635</v>
          </cell>
          <cell r="K671">
            <v>9.3615803034640699</v>
          </cell>
          <cell r="L671">
            <v>560</v>
          </cell>
          <cell r="M671">
            <v>9.480277636702219</v>
          </cell>
          <cell r="N671">
            <v>1789</v>
          </cell>
          <cell r="O671">
            <v>13.737234124241727</v>
          </cell>
          <cell r="P671">
            <v>98</v>
          </cell>
          <cell r="Q671">
            <v>14.803625377643503</v>
          </cell>
          <cell r="R671">
            <v>0</v>
          </cell>
          <cell r="S671">
            <v>0</v>
          </cell>
          <cell r="T671">
            <v>2447</v>
          </cell>
          <cell r="U671">
            <v>12.488516892926405</v>
          </cell>
        </row>
        <row r="672">
          <cell r="A672" t="str">
            <v>i-Liège</v>
          </cell>
          <cell r="B672">
            <v>694</v>
          </cell>
          <cell r="C672">
            <v>9.4679399727148699</v>
          </cell>
          <cell r="D672">
            <v>979</v>
          </cell>
          <cell r="E672">
            <v>10.298758678729223</v>
          </cell>
          <cell r="F672">
            <v>70</v>
          </cell>
          <cell r="G672">
            <v>11.182108626198083</v>
          </cell>
          <cell r="H672">
            <v>2</v>
          </cell>
          <cell r="I672">
            <v>66.666666666666657</v>
          </cell>
          <cell r="J672">
            <v>1745</v>
          </cell>
          <cell r="K672">
            <v>9.9914113942170051</v>
          </cell>
          <cell r="L672">
            <v>521</v>
          </cell>
          <cell r="M672">
            <v>8.8200440155747426</v>
          </cell>
          <cell r="N672">
            <v>1342</v>
          </cell>
          <cell r="O672">
            <v>10.30484527374645</v>
          </cell>
          <cell r="P672">
            <v>70</v>
          </cell>
          <cell r="Q672">
            <v>10.574018126888216</v>
          </cell>
          <cell r="R672">
            <v>2</v>
          </cell>
          <cell r="S672">
            <v>100</v>
          </cell>
          <cell r="T672">
            <v>1935</v>
          </cell>
          <cell r="U672">
            <v>9.8754720832908038</v>
          </cell>
        </row>
        <row r="673">
          <cell r="A673" t="str">
            <v>j-Luxembourg</v>
          </cell>
          <cell r="B673">
            <v>162</v>
          </cell>
          <cell r="C673">
            <v>2.2100954979536152</v>
          </cell>
          <cell r="D673">
            <v>192</v>
          </cell>
          <cell r="E673">
            <v>2.0197769829581316</v>
          </cell>
          <cell r="F673">
            <v>16</v>
          </cell>
          <cell r="G673">
            <v>2.5559105431309903</v>
          </cell>
          <cell r="H673">
            <v>0</v>
          </cell>
          <cell r="I673">
            <v>0</v>
          </cell>
          <cell r="J673">
            <v>370</v>
          </cell>
          <cell r="K673">
            <v>2.1185227598053249</v>
          </cell>
          <cell r="L673">
            <v>108</v>
          </cell>
          <cell r="M673">
            <v>1.8283392585068563</v>
          </cell>
          <cell r="N673">
            <v>294</v>
          </cell>
          <cell r="O673">
            <v>2.257544344621055</v>
          </cell>
          <cell r="P673">
            <v>24</v>
          </cell>
          <cell r="Q673">
            <v>3.6253776435045326</v>
          </cell>
          <cell r="R673">
            <v>0</v>
          </cell>
          <cell r="S673">
            <v>0</v>
          </cell>
          <cell r="T673">
            <v>426</v>
          </cell>
          <cell r="U673">
            <v>2.1741349392671228</v>
          </cell>
        </row>
        <row r="674">
          <cell r="A674" t="str">
            <v>k-Namur</v>
          </cell>
          <cell r="B674">
            <v>181</v>
          </cell>
          <cell r="C674">
            <v>2.4693042291950884</v>
          </cell>
          <cell r="D674">
            <v>335</v>
          </cell>
          <cell r="E674">
            <v>3.5240900483904896</v>
          </cell>
          <cell r="F674">
            <v>17</v>
          </cell>
          <cell r="G674">
            <v>2.7156549520766773</v>
          </cell>
          <cell r="H674">
            <v>0</v>
          </cell>
          <cell r="I674">
            <v>0</v>
          </cell>
          <cell r="J674">
            <v>533</v>
          </cell>
          <cell r="K674">
            <v>3.0518179215574004</v>
          </cell>
          <cell r="L674">
            <v>202</v>
          </cell>
          <cell r="M674">
            <v>3.4196715760961576</v>
          </cell>
          <cell r="N674">
            <v>548</v>
          </cell>
          <cell r="O674">
            <v>4.2079397988174767</v>
          </cell>
          <cell r="P674">
            <v>24</v>
          </cell>
          <cell r="Q674">
            <v>3.6253776435045326</v>
          </cell>
          <cell r="R674">
            <v>0</v>
          </cell>
          <cell r="S674">
            <v>0</v>
          </cell>
          <cell r="T674">
            <v>774</v>
          </cell>
          <cell r="U674">
            <v>3.9501888333163206</v>
          </cell>
        </row>
        <row r="675">
          <cell r="A675" t="str">
            <v>l-Buitenland</v>
          </cell>
          <cell r="B675">
            <v>12</v>
          </cell>
          <cell r="C675">
            <v>0.16371077762619371</v>
          </cell>
          <cell r="D675">
            <v>13</v>
          </cell>
          <cell r="E675">
            <v>0.1367557332211235</v>
          </cell>
          <cell r="F675">
            <v>1</v>
          </cell>
          <cell r="G675">
            <v>0.15974440894568689</v>
          </cell>
          <cell r="H675">
            <v>0</v>
          </cell>
          <cell r="I675">
            <v>0</v>
          </cell>
          <cell r="J675">
            <v>26</v>
          </cell>
          <cell r="K675">
            <v>0.14886916690523905</v>
          </cell>
          <cell r="L675">
            <v>14</v>
          </cell>
          <cell r="M675">
            <v>0.23700694091755545</v>
          </cell>
          <cell r="N675">
            <v>14</v>
          </cell>
          <cell r="O675">
            <v>0.10750211164862167</v>
          </cell>
          <cell r="P675">
            <v>2</v>
          </cell>
          <cell r="Q675">
            <v>0.30211480362537763</v>
          </cell>
          <cell r="R675">
            <v>0</v>
          </cell>
          <cell r="S675">
            <v>0</v>
          </cell>
          <cell r="T675">
            <v>30</v>
          </cell>
          <cell r="U675">
            <v>0.15310809431458608</v>
          </cell>
        </row>
        <row r="676">
          <cell r="A676" t="str">
            <v>n-Inconnu</v>
          </cell>
          <cell r="B676">
            <v>3276</v>
          </cell>
          <cell r="C676">
            <v>44.693042291950889</v>
          </cell>
          <cell r="D676">
            <v>3137</v>
          </cell>
          <cell r="E676">
            <v>33.000210393435722</v>
          </cell>
          <cell r="F676">
            <v>275</v>
          </cell>
          <cell r="G676">
            <v>43.92971246006389</v>
          </cell>
          <cell r="H676">
            <v>1</v>
          </cell>
          <cell r="I676">
            <v>33.333333333333329</v>
          </cell>
          <cell r="J676">
            <v>6689</v>
          </cell>
          <cell r="K676">
            <v>38.299456054967081</v>
          </cell>
          <cell r="L676">
            <v>1538</v>
          </cell>
          <cell r="M676">
            <v>26.036905366514308</v>
          </cell>
          <cell r="N676">
            <v>1774</v>
          </cell>
          <cell r="O676">
            <v>13.62205329033249</v>
          </cell>
          <cell r="P676">
            <v>174</v>
          </cell>
          <cell r="Q676">
            <v>26.283987915407852</v>
          </cell>
          <cell r="R676">
            <v>0</v>
          </cell>
          <cell r="S676">
            <v>0</v>
          </cell>
          <cell r="T676">
            <v>3486</v>
          </cell>
          <cell r="U676">
            <v>17.791160559354903</v>
          </cell>
        </row>
        <row r="677">
          <cell r="A677" t="str">
            <v>Total</v>
          </cell>
          <cell r="B677">
            <v>7330</v>
          </cell>
          <cell r="C677">
            <v>100</v>
          </cell>
          <cell r="D677">
            <v>9506</v>
          </cell>
          <cell r="E677">
            <v>100</v>
          </cell>
          <cell r="F677">
            <v>626</v>
          </cell>
          <cell r="G677">
            <v>100</v>
          </cell>
          <cell r="H677">
            <v>3</v>
          </cell>
          <cell r="I677">
            <v>100</v>
          </cell>
          <cell r="J677">
            <v>17465</v>
          </cell>
          <cell r="K677">
            <v>100</v>
          </cell>
          <cell r="L677">
            <v>5907</v>
          </cell>
          <cell r="M677">
            <v>100</v>
          </cell>
          <cell r="N677">
            <v>13023</v>
          </cell>
          <cell r="O677">
            <v>100</v>
          </cell>
          <cell r="P677">
            <v>662</v>
          </cell>
          <cell r="Q677">
            <v>100</v>
          </cell>
          <cell r="R677">
            <v>2</v>
          </cell>
          <cell r="S677">
            <v>100</v>
          </cell>
          <cell r="T677">
            <v>19594</v>
          </cell>
          <cell r="U677">
            <v>100</v>
          </cell>
        </row>
        <row r="680">
          <cell r="A680" t="str">
            <v>5.5.4.  Arbeidsplaatsongevallen volgens provincie en gewest van het ongeval : verdeling volgens gevolgen en generatie in absolute frequentie 2018</v>
          </cell>
        </row>
        <row r="681">
          <cell r="E681" t="str">
            <v>15 - 24 ans</v>
          </cell>
          <cell r="J681" t="str">
            <v>25 - 49 ans</v>
          </cell>
          <cell r="O681" t="str">
            <v>50 ans et plus</v>
          </cell>
          <cell r="P681" t="str">
            <v>Total</v>
          </cell>
        </row>
        <row r="682">
          <cell r="B682" t="str">
            <v>1-CSS</v>
          </cell>
          <cell r="C682" t="str">
            <v>2-IT &lt;= 6 MOIS</v>
          </cell>
          <cell r="D682" t="str">
            <v>3-IT &gt; 6 MOIS</v>
          </cell>
          <cell r="E682" t="str">
            <v>Total</v>
          </cell>
          <cell r="F682" t="str">
            <v>1-CSS</v>
          </cell>
          <cell r="G682" t="str">
            <v>2-IT &lt;= 6 MOIS</v>
          </cell>
          <cell r="H682" t="str">
            <v>3-IT &gt; 6 MOIS</v>
          </cell>
          <cell r="I682" t="str">
            <v>4-Mortel</v>
          </cell>
          <cell r="J682" t="str">
            <v>Total</v>
          </cell>
          <cell r="K682" t="str">
            <v>1-CSS</v>
          </cell>
          <cell r="L682" t="str">
            <v>2-IT &lt;= 6 MOIS</v>
          </cell>
          <cell r="M682" t="str">
            <v>3-IT &gt; 6 MOIS</v>
          </cell>
          <cell r="N682" t="str">
            <v>4-Mortel</v>
          </cell>
          <cell r="O682" t="str">
            <v>Total</v>
          </cell>
        </row>
        <row r="683">
          <cell r="A683" t="str">
            <v>a-Bruxelles - Brussel</v>
          </cell>
          <cell r="B683">
            <v>85</v>
          </cell>
          <cell r="C683">
            <v>244</v>
          </cell>
          <cell r="D683">
            <v>7</v>
          </cell>
          <cell r="E683">
            <v>336</v>
          </cell>
          <cell r="F683">
            <v>923</v>
          </cell>
          <cell r="G683">
            <v>1998</v>
          </cell>
          <cell r="H683">
            <v>121</v>
          </cell>
          <cell r="I683">
            <v>0</v>
          </cell>
          <cell r="J683">
            <v>3042</v>
          </cell>
          <cell r="K683">
            <v>292</v>
          </cell>
          <cell r="L683">
            <v>628</v>
          </cell>
          <cell r="M683">
            <v>45</v>
          </cell>
          <cell r="N683">
            <v>0</v>
          </cell>
          <cell r="O683">
            <v>965</v>
          </cell>
          <cell r="P683">
            <v>4343</v>
          </cell>
        </row>
        <row r="684">
          <cell r="A684" t="str">
            <v>b-Antwerpen</v>
          </cell>
          <cell r="B684">
            <v>83</v>
          </cell>
          <cell r="C684">
            <v>201</v>
          </cell>
          <cell r="D684">
            <v>3</v>
          </cell>
          <cell r="E684">
            <v>287</v>
          </cell>
          <cell r="F684">
            <v>652</v>
          </cell>
          <cell r="G684">
            <v>1530</v>
          </cell>
          <cell r="H684">
            <v>37</v>
          </cell>
          <cell r="I684">
            <v>0</v>
          </cell>
          <cell r="J684">
            <v>2219</v>
          </cell>
          <cell r="K684">
            <v>289</v>
          </cell>
          <cell r="L684">
            <v>732</v>
          </cell>
          <cell r="M684">
            <v>31</v>
          </cell>
          <cell r="N684">
            <v>0</v>
          </cell>
          <cell r="O684">
            <v>1052</v>
          </cell>
          <cell r="P684">
            <v>3558</v>
          </cell>
        </row>
        <row r="685">
          <cell r="A685" t="str">
            <v>c-Limburg</v>
          </cell>
          <cell r="B685">
            <v>39</v>
          </cell>
          <cell r="C685">
            <v>37</v>
          </cell>
          <cell r="D685">
            <v>0</v>
          </cell>
          <cell r="E685">
            <v>76</v>
          </cell>
          <cell r="F685">
            <v>335</v>
          </cell>
          <cell r="G685">
            <v>488</v>
          </cell>
          <cell r="H685">
            <v>9</v>
          </cell>
          <cell r="I685">
            <v>0</v>
          </cell>
          <cell r="J685">
            <v>832</v>
          </cell>
          <cell r="K685">
            <v>163</v>
          </cell>
          <cell r="L685">
            <v>312</v>
          </cell>
          <cell r="M685">
            <v>17</v>
          </cell>
          <cell r="N685">
            <v>0</v>
          </cell>
          <cell r="O685">
            <v>492</v>
          </cell>
          <cell r="P685">
            <v>1400</v>
          </cell>
        </row>
        <row r="686">
          <cell r="A686" t="str">
            <v>d-Oost-Vlaanderen</v>
          </cell>
          <cell r="B686">
            <v>83</v>
          </cell>
          <cell r="C686">
            <v>129</v>
          </cell>
          <cell r="D686">
            <v>1</v>
          </cell>
          <cell r="E686">
            <v>213</v>
          </cell>
          <cell r="F686">
            <v>694</v>
          </cell>
          <cell r="G686">
            <v>1223</v>
          </cell>
          <cell r="H686">
            <v>29</v>
          </cell>
          <cell r="I686">
            <v>0</v>
          </cell>
          <cell r="J686">
            <v>1946</v>
          </cell>
          <cell r="K686">
            <v>264</v>
          </cell>
          <cell r="L686">
            <v>548</v>
          </cell>
          <cell r="M686">
            <v>25</v>
          </cell>
          <cell r="N686">
            <v>0</v>
          </cell>
          <cell r="O686">
            <v>837</v>
          </cell>
          <cell r="P686">
            <v>2996</v>
          </cell>
        </row>
        <row r="687">
          <cell r="A687" t="str">
            <v>e-Vlaams-Brabant</v>
          </cell>
          <cell r="B687">
            <v>45</v>
          </cell>
          <cell r="C687">
            <v>81</v>
          </cell>
          <cell r="D687">
            <v>1</v>
          </cell>
          <cell r="E687">
            <v>127</v>
          </cell>
          <cell r="F687">
            <v>241</v>
          </cell>
          <cell r="G687">
            <v>620</v>
          </cell>
          <cell r="H687">
            <v>20</v>
          </cell>
          <cell r="I687">
            <v>0</v>
          </cell>
          <cell r="J687">
            <v>881</v>
          </cell>
          <cell r="K687">
            <v>130</v>
          </cell>
          <cell r="L687">
            <v>308</v>
          </cell>
          <cell r="M687">
            <v>16</v>
          </cell>
          <cell r="N687">
            <v>0</v>
          </cell>
          <cell r="O687">
            <v>454</v>
          </cell>
          <cell r="P687">
            <v>1462</v>
          </cell>
        </row>
        <row r="688">
          <cell r="A688" t="str">
            <v>f-West-Vlaanderen</v>
          </cell>
          <cell r="B688">
            <v>125</v>
          </cell>
          <cell r="C688">
            <v>135</v>
          </cell>
          <cell r="D688">
            <v>1</v>
          </cell>
          <cell r="E688">
            <v>261</v>
          </cell>
          <cell r="F688">
            <v>585</v>
          </cell>
          <cell r="G688">
            <v>826</v>
          </cell>
          <cell r="H688">
            <v>14</v>
          </cell>
          <cell r="I688">
            <v>0</v>
          </cell>
          <cell r="J688">
            <v>1425</v>
          </cell>
          <cell r="K688">
            <v>270</v>
          </cell>
          <cell r="L688">
            <v>497</v>
          </cell>
          <cell r="M688">
            <v>19</v>
          </cell>
          <cell r="N688">
            <v>0</v>
          </cell>
          <cell r="O688">
            <v>786</v>
          </cell>
          <cell r="P688">
            <v>2472</v>
          </cell>
        </row>
        <row r="689">
          <cell r="A689" t="str">
            <v>g-Brabant Wallon</v>
          </cell>
          <cell r="B689">
            <v>13</v>
          </cell>
          <cell r="C689">
            <v>32</v>
          </cell>
          <cell r="D689">
            <v>1</v>
          </cell>
          <cell r="E689">
            <v>46</v>
          </cell>
          <cell r="F689">
            <v>119</v>
          </cell>
          <cell r="G689">
            <v>348</v>
          </cell>
          <cell r="H689">
            <v>26</v>
          </cell>
          <cell r="I689">
            <v>0</v>
          </cell>
          <cell r="J689">
            <v>493</v>
          </cell>
          <cell r="K689">
            <v>41</v>
          </cell>
          <cell r="L689">
            <v>144</v>
          </cell>
          <cell r="M689">
            <v>8</v>
          </cell>
          <cell r="N689">
            <v>0</v>
          </cell>
          <cell r="O689">
            <v>193</v>
          </cell>
          <cell r="P689">
            <v>732</v>
          </cell>
        </row>
        <row r="690">
          <cell r="A690" t="str">
            <v>h-Hainaut</v>
          </cell>
          <cell r="B690">
            <v>88</v>
          </cell>
          <cell r="C690">
            <v>212</v>
          </cell>
          <cell r="D690">
            <v>6</v>
          </cell>
          <cell r="E690">
            <v>306</v>
          </cell>
          <cell r="F690">
            <v>705</v>
          </cell>
          <cell r="G690">
            <v>1892</v>
          </cell>
          <cell r="H690">
            <v>116</v>
          </cell>
          <cell r="I690">
            <v>0</v>
          </cell>
          <cell r="J690">
            <v>2713</v>
          </cell>
          <cell r="K690">
            <v>265</v>
          </cell>
          <cell r="L690">
            <v>736</v>
          </cell>
          <cell r="M690">
            <v>62</v>
          </cell>
          <cell r="N690">
            <v>0</v>
          </cell>
          <cell r="O690">
            <v>1063</v>
          </cell>
          <cell r="P690">
            <v>4082</v>
          </cell>
        </row>
        <row r="691">
          <cell r="A691" t="str">
            <v>i-Liège</v>
          </cell>
          <cell r="B691">
            <v>88</v>
          </cell>
          <cell r="C691">
            <v>113</v>
          </cell>
          <cell r="D691">
            <v>4</v>
          </cell>
          <cell r="E691">
            <v>205</v>
          </cell>
          <cell r="F691">
            <v>796</v>
          </cell>
          <cell r="G691">
            <v>1536</v>
          </cell>
          <cell r="H691">
            <v>80</v>
          </cell>
          <cell r="I691">
            <v>3</v>
          </cell>
          <cell r="J691">
            <v>2415</v>
          </cell>
          <cell r="K691">
            <v>331</v>
          </cell>
          <cell r="L691">
            <v>672</v>
          </cell>
          <cell r="M691">
            <v>56</v>
          </cell>
          <cell r="N691">
            <v>1</v>
          </cell>
          <cell r="O691">
            <v>1060</v>
          </cell>
          <cell r="P691">
            <v>3680</v>
          </cell>
        </row>
        <row r="692">
          <cell r="A692" t="str">
            <v>j-Luxembourg</v>
          </cell>
          <cell r="B692">
            <v>24</v>
          </cell>
          <cell r="C692">
            <v>37</v>
          </cell>
          <cell r="D692">
            <v>0</v>
          </cell>
          <cell r="E692">
            <v>61</v>
          </cell>
          <cell r="F692">
            <v>174</v>
          </cell>
          <cell r="G692">
            <v>311</v>
          </cell>
          <cell r="H692">
            <v>17</v>
          </cell>
          <cell r="I692">
            <v>0</v>
          </cell>
          <cell r="J692">
            <v>502</v>
          </cell>
          <cell r="K692">
            <v>72</v>
          </cell>
          <cell r="L692">
            <v>138</v>
          </cell>
          <cell r="M692">
            <v>23</v>
          </cell>
          <cell r="N692">
            <v>0</v>
          </cell>
          <cell r="O692">
            <v>233</v>
          </cell>
          <cell r="P692">
            <v>796</v>
          </cell>
        </row>
        <row r="693">
          <cell r="A693" t="str">
            <v>k-Namur</v>
          </cell>
          <cell r="B693">
            <v>38</v>
          </cell>
          <cell r="C693">
            <v>49</v>
          </cell>
          <cell r="D693">
            <v>0</v>
          </cell>
          <cell r="E693">
            <v>87</v>
          </cell>
          <cell r="F693">
            <v>238</v>
          </cell>
          <cell r="G693">
            <v>560</v>
          </cell>
          <cell r="H693">
            <v>20</v>
          </cell>
          <cell r="I693">
            <v>0</v>
          </cell>
          <cell r="J693">
            <v>818</v>
          </cell>
          <cell r="K693">
            <v>107</v>
          </cell>
          <cell r="L693">
            <v>274</v>
          </cell>
          <cell r="M693">
            <v>21</v>
          </cell>
          <cell r="N693">
            <v>0</v>
          </cell>
          <cell r="O693">
            <v>402</v>
          </cell>
          <cell r="P693">
            <v>1307</v>
          </cell>
        </row>
        <row r="694">
          <cell r="A694" t="str">
            <v>l-Buitenland</v>
          </cell>
          <cell r="B694">
            <v>2</v>
          </cell>
          <cell r="C694">
            <v>2</v>
          </cell>
          <cell r="D694">
            <v>0</v>
          </cell>
          <cell r="E694">
            <v>4</v>
          </cell>
          <cell r="F694">
            <v>12</v>
          </cell>
          <cell r="G694">
            <v>18</v>
          </cell>
          <cell r="H694">
            <v>2</v>
          </cell>
          <cell r="I694">
            <v>0</v>
          </cell>
          <cell r="J694">
            <v>32</v>
          </cell>
          <cell r="K694">
            <v>12</v>
          </cell>
          <cell r="L694">
            <v>7</v>
          </cell>
          <cell r="M694">
            <v>1</v>
          </cell>
          <cell r="N694">
            <v>0</v>
          </cell>
          <cell r="O694">
            <v>20</v>
          </cell>
          <cell r="P694">
            <v>56</v>
          </cell>
        </row>
        <row r="695">
          <cell r="A695" t="str">
            <v>n-Inconnu</v>
          </cell>
          <cell r="B695">
            <v>218</v>
          </cell>
          <cell r="C695">
            <v>143</v>
          </cell>
          <cell r="D695">
            <v>2</v>
          </cell>
          <cell r="E695">
            <v>363</v>
          </cell>
          <cell r="F695">
            <v>3061</v>
          </cell>
          <cell r="G695">
            <v>3048</v>
          </cell>
          <cell r="H695">
            <v>225</v>
          </cell>
          <cell r="I695">
            <v>1</v>
          </cell>
          <cell r="J695">
            <v>6335</v>
          </cell>
          <cell r="K695">
            <v>1535</v>
          </cell>
          <cell r="L695">
            <v>1720</v>
          </cell>
          <cell r="M695">
            <v>222</v>
          </cell>
          <cell r="N695">
            <v>0</v>
          </cell>
          <cell r="O695">
            <v>3477</v>
          </cell>
          <cell r="P695">
            <v>10175</v>
          </cell>
        </row>
        <row r="696">
          <cell r="A696" t="str">
            <v>Total</v>
          </cell>
          <cell r="B696">
            <v>931</v>
          </cell>
          <cell r="C696">
            <v>1415</v>
          </cell>
          <cell r="D696">
            <v>26</v>
          </cell>
          <cell r="E696">
            <v>2372</v>
          </cell>
          <cell r="F696">
            <v>8535</v>
          </cell>
          <cell r="G696">
            <v>14398</v>
          </cell>
          <cell r="H696">
            <v>716</v>
          </cell>
          <cell r="I696">
            <v>4</v>
          </cell>
          <cell r="J696">
            <v>23653</v>
          </cell>
          <cell r="K696">
            <v>3771</v>
          </cell>
          <cell r="L696">
            <v>6716</v>
          </cell>
          <cell r="M696">
            <v>546</v>
          </cell>
          <cell r="N696">
            <v>1</v>
          </cell>
          <cell r="O696">
            <v>11034</v>
          </cell>
          <cell r="P696">
            <v>37059</v>
          </cell>
        </row>
        <row r="699">
          <cell r="A699" t="str">
            <v>5.5.5.  Arbeidsplaatsongevallen volgens provincie en gewest van het ongeval : verdeling volgens gevolgen en generatie in relatieve frequentie 2018</v>
          </cell>
        </row>
        <row r="700">
          <cell r="E700" t="str">
            <v>15 - 24 ans</v>
          </cell>
          <cell r="J700" t="str">
            <v>25 - 49 ans</v>
          </cell>
          <cell r="O700" t="str">
            <v>50 ans et plus</v>
          </cell>
          <cell r="P700" t="str">
            <v>Total</v>
          </cell>
        </row>
        <row r="701">
          <cell r="B701" t="str">
            <v>1-CSS</v>
          </cell>
          <cell r="C701" t="str">
            <v>2-IT &lt;= 6 MOIS</v>
          </cell>
          <cell r="D701" t="str">
            <v>3-IT &gt; 6 MOIS</v>
          </cell>
          <cell r="E701" t="str">
            <v>Total</v>
          </cell>
          <cell r="F701" t="str">
            <v>1-CSS</v>
          </cell>
          <cell r="G701" t="str">
            <v>2-IT &lt;= 6 MOIS</v>
          </cell>
          <cell r="H701" t="str">
            <v>3-IT &gt; 6 MOIS</v>
          </cell>
          <cell r="I701" t="str">
            <v>4-Mortel</v>
          </cell>
          <cell r="J701" t="str">
            <v>Total</v>
          </cell>
          <cell r="K701" t="str">
            <v>1-CSS</v>
          </cell>
          <cell r="L701" t="str">
            <v>2-IT &lt;= 6 MOIS</v>
          </cell>
          <cell r="M701" t="str">
            <v>3-IT &gt; 6 MOIS</v>
          </cell>
          <cell r="N701" t="str">
            <v>4-Mortel</v>
          </cell>
          <cell r="O701" t="str">
            <v>Total</v>
          </cell>
        </row>
        <row r="702">
          <cell r="A702" t="str">
            <v>a-Bruxelles - Brussel</v>
          </cell>
          <cell r="B702">
            <v>9.1299677765843175</v>
          </cell>
          <cell r="C702">
            <v>17.243816254416959</v>
          </cell>
          <cell r="D702">
            <v>26.923076923076923</v>
          </cell>
          <cell r="E702">
            <v>14.165261382799326</v>
          </cell>
          <cell r="F702">
            <v>10.814294083186878</v>
          </cell>
          <cell r="G702">
            <v>13.876927351020976</v>
          </cell>
          <cell r="H702">
            <v>16.899441340782122</v>
          </cell>
          <cell r="I702">
            <v>0</v>
          </cell>
          <cell r="J702">
            <v>12.860947871305966</v>
          </cell>
          <cell r="K702">
            <v>7.7433041633518966</v>
          </cell>
          <cell r="L702">
            <v>9.3508040500297795</v>
          </cell>
          <cell r="M702">
            <v>8.2417582417582409</v>
          </cell>
          <cell r="N702">
            <v>0</v>
          </cell>
          <cell r="O702">
            <v>8.7456951241616814</v>
          </cell>
          <cell r="P702">
            <v>11.719150543727569</v>
          </cell>
        </row>
        <row r="703">
          <cell r="A703" t="str">
            <v>b-Antwerpen</v>
          </cell>
          <cell r="B703">
            <v>8.9151450053705688</v>
          </cell>
          <cell r="C703">
            <v>14.204946996466431</v>
          </cell>
          <cell r="D703">
            <v>11.538461538461538</v>
          </cell>
          <cell r="E703">
            <v>12.099494097807757</v>
          </cell>
          <cell r="F703">
            <v>7.6391329818394844</v>
          </cell>
          <cell r="G703">
            <v>10.626475899430478</v>
          </cell>
          <cell r="H703">
            <v>5.1675977653631291</v>
          </cell>
          <cell r="I703">
            <v>0</v>
          </cell>
          <cell r="J703">
            <v>9.3814738088191767</v>
          </cell>
          <cell r="K703">
            <v>7.6637496685229385</v>
          </cell>
          <cell r="L703">
            <v>10.899344848123883</v>
          </cell>
          <cell r="M703">
            <v>5.6776556776556779</v>
          </cell>
          <cell r="N703">
            <v>0</v>
          </cell>
          <cell r="O703">
            <v>9.5341671198114923</v>
          </cell>
          <cell r="P703">
            <v>9.6009066623492281</v>
          </cell>
        </row>
        <row r="704">
          <cell r="A704" t="str">
            <v>c-Limburg</v>
          </cell>
          <cell r="B704">
            <v>4.1890440386680989</v>
          </cell>
          <cell r="C704">
            <v>2.6148409893992932</v>
          </cell>
          <cell r="D704">
            <v>0</v>
          </cell>
          <cell r="E704">
            <v>3.2040472175379424</v>
          </cell>
          <cell r="F704">
            <v>3.9250146455770358</v>
          </cell>
          <cell r="G704">
            <v>3.3893596332824001</v>
          </cell>
          <cell r="H704">
            <v>1.2569832402234637</v>
          </cell>
          <cell r="I704">
            <v>0</v>
          </cell>
          <cell r="J704">
            <v>3.5175242041178709</v>
          </cell>
          <cell r="K704">
            <v>4.3224608857067093</v>
          </cell>
          <cell r="L704">
            <v>4.6456223942823112</v>
          </cell>
          <cell r="M704">
            <v>3.1135531135531136</v>
          </cell>
          <cell r="N704">
            <v>0</v>
          </cell>
          <cell r="O704">
            <v>4.4589450788471998</v>
          </cell>
          <cell r="P704">
            <v>3.7777597884454521</v>
          </cell>
        </row>
        <row r="705">
          <cell r="A705" t="str">
            <v>d-Oost-Vlaanderen</v>
          </cell>
          <cell r="B705">
            <v>8.9151450053705688</v>
          </cell>
          <cell r="C705">
            <v>9.1166077738515892</v>
          </cell>
          <cell r="D705">
            <v>3.8461538461538463</v>
          </cell>
          <cell r="E705">
            <v>8.9797639123102879</v>
          </cell>
          <cell r="F705">
            <v>8.1312243702401883</v>
          </cell>
          <cell r="G705">
            <v>8.4942353104597856</v>
          </cell>
          <cell r="H705">
            <v>4.0502793296089381</v>
          </cell>
          <cell r="I705">
            <v>0</v>
          </cell>
          <cell r="J705">
            <v>8.2272861793430003</v>
          </cell>
          <cell r="K705">
            <v>7.0007955449482893</v>
          </cell>
          <cell r="L705">
            <v>8.1596188207266227</v>
          </cell>
          <cell r="M705">
            <v>4.5787545787545785</v>
          </cell>
          <cell r="N705">
            <v>0</v>
          </cell>
          <cell r="O705">
            <v>7.5856443719412718</v>
          </cell>
          <cell r="P705">
            <v>8.0844059472732663</v>
          </cell>
        </row>
        <row r="706">
          <cell r="A706" t="str">
            <v>e-Vlaams-Brabant</v>
          </cell>
          <cell r="B706">
            <v>4.8335123523093451</v>
          </cell>
          <cell r="C706">
            <v>5.7243816254416959</v>
          </cell>
          <cell r="D706">
            <v>3.8461538461538463</v>
          </cell>
          <cell r="E706">
            <v>5.3541315345699836</v>
          </cell>
          <cell r="F706">
            <v>2.8236672524897481</v>
          </cell>
          <cell r="G706">
            <v>4.3061536324489511</v>
          </cell>
          <cell r="H706">
            <v>2.7932960893854748</v>
          </cell>
          <cell r="I706">
            <v>0</v>
          </cell>
          <cell r="J706">
            <v>3.7246860863315434</v>
          </cell>
          <cell r="K706">
            <v>3.4473614425881731</v>
          </cell>
          <cell r="L706">
            <v>4.5860631328171531</v>
          </cell>
          <cell r="M706">
            <v>2.9304029304029302</v>
          </cell>
          <cell r="N706">
            <v>0</v>
          </cell>
          <cell r="O706">
            <v>4.1145550117817651</v>
          </cell>
          <cell r="P706">
            <v>3.9450605790766078</v>
          </cell>
        </row>
        <row r="707">
          <cell r="A707" t="str">
            <v>f-West-Vlaanderen</v>
          </cell>
          <cell r="B707">
            <v>13.426423200859292</v>
          </cell>
          <cell r="C707">
            <v>9.5406360424028271</v>
          </cell>
          <cell r="D707">
            <v>3.8461538461538463</v>
          </cell>
          <cell r="E707">
            <v>11.003372681281618</v>
          </cell>
          <cell r="F707">
            <v>6.8541300527240772</v>
          </cell>
          <cell r="G707">
            <v>5.7369079038755384</v>
          </cell>
          <cell r="H707">
            <v>1.9553072625698327</v>
          </cell>
          <cell r="I707">
            <v>0</v>
          </cell>
          <cell r="J707">
            <v>6.0246057582547667</v>
          </cell>
          <cell r="K707">
            <v>7.1599045346062056</v>
          </cell>
          <cell r="L707">
            <v>7.4002382370458601</v>
          </cell>
          <cell r="M707">
            <v>3.4798534798534799</v>
          </cell>
          <cell r="N707">
            <v>0</v>
          </cell>
          <cell r="O707">
            <v>7.1234366503534519</v>
          </cell>
          <cell r="P707">
            <v>6.670444426455111</v>
          </cell>
        </row>
        <row r="708">
          <cell r="A708" t="str">
            <v>g-Brabant Wallon</v>
          </cell>
          <cell r="B708">
            <v>1.3963480128893664</v>
          </cell>
          <cell r="C708">
            <v>2.2614840989399294</v>
          </cell>
          <cell r="D708">
            <v>3.8461538461538463</v>
          </cell>
          <cell r="E708">
            <v>1.93929173693086</v>
          </cell>
          <cell r="F708">
            <v>1.3942589338019917</v>
          </cell>
          <cell r="G708">
            <v>2.417002361439089</v>
          </cell>
          <cell r="H708">
            <v>3.6312849162011172</v>
          </cell>
          <cell r="I708">
            <v>0</v>
          </cell>
          <cell r="J708">
            <v>2.084302202680421</v>
          </cell>
          <cell r="K708">
            <v>1.0872447626624238</v>
          </cell>
          <cell r="L708">
            <v>2.1441334127456817</v>
          </cell>
          <cell r="M708">
            <v>1.4652014652014651</v>
          </cell>
          <cell r="N708">
            <v>0</v>
          </cell>
          <cell r="O708">
            <v>1.7491390248323364</v>
          </cell>
          <cell r="P708">
            <v>1.9752286893871933</v>
          </cell>
        </row>
        <row r="709">
          <cell r="A709" t="str">
            <v>h-Hainaut</v>
          </cell>
          <cell r="B709">
            <v>9.4522019334049414</v>
          </cell>
          <cell r="C709">
            <v>14.982332155477032</v>
          </cell>
          <cell r="D709">
            <v>23.076923076923077</v>
          </cell>
          <cell r="E709">
            <v>12.900505902192243</v>
          </cell>
          <cell r="F709">
            <v>8.2601054481546576</v>
          </cell>
          <cell r="G709">
            <v>13.140713988053895</v>
          </cell>
          <cell r="H709">
            <v>16.201117318435752</v>
          </cell>
          <cell r="I709">
            <v>0</v>
          </cell>
          <cell r="J709">
            <v>11.470003805014164</v>
          </cell>
          <cell r="K709">
            <v>7.027313709891275</v>
          </cell>
          <cell r="L709">
            <v>10.95890410958904</v>
          </cell>
          <cell r="M709">
            <v>11.355311355311356</v>
          </cell>
          <cell r="N709">
            <v>0</v>
          </cell>
          <cell r="O709">
            <v>9.6338589813304321</v>
          </cell>
          <cell r="P709">
            <v>11.014868183167382</v>
          </cell>
        </row>
        <row r="710">
          <cell r="A710" t="str">
            <v>i-Liège</v>
          </cell>
          <cell r="B710">
            <v>9.4522019334049414</v>
          </cell>
          <cell r="C710">
            <v>7.9858657243816262</v>
          </cell>
          <cell r="D710">
            <v>15.384615384615385</v>
          </cell>
          <cell r="E710">
            <v>8.642495784148398</v>
          </cell>
          <cell r="F710">
            <v>9.3263034563561806</v>
          </cell>
          <cell r="G710">
            <v>10.668148353938047</v>
          </cell>
          <cell r="H710">
            <v>11.173184357541899</v>
          </cell>
          <cell r="I710">
            <v>75</v>
          </cell>
          <cell r="J710">
            <v>10.210121337673868</v>
          </cell>
          <cell r="K710">
            <v>8.7775125961283482</v>
          </cell>
          <cell r="L710">
            <v>10.005955926146516</v>
          </cell>
          <cell r="M710">
            <v>10.256410256410255</v>
          </cell>
          <cell r="N710">
            <v>100</v>
          </cell>
          <cell r="O710">
            <v>9.6066702918252673</v>
          </cell>
          <cell r="P710">
            <v>9.9301114439137592</v>
          </cell>
        </row>
        <row r="711">
          <cell r="A711" t="str">
            <v>j-Luxembourg</v>
          </cell>
          <cell r="B711">
            <v>2.5778732545649841</v>
          </cell>
          <cell r="C711">
            <v>2.6148409893992932</v>
          </cell>
          <cell r="D711">
            <v>0</v>
          </cell>
          <cell r="E711">
            <v>2.5716694772344009</v>
          </cell>
          <cell r="F711">
            <v>2.0386643233743409</v>
          </cell>
          <cell r="G711">
            <v>2.1600222253090706</v>
          </cell>
          <cell r="H711">
            <v>2.3743016759776534</v>
          </cell>
          <cell r="I711">
            <v>0</v>
          </cell>
          <cell r="J711">
            <v>2.122352344311504</v>
          </cell>
          <cell r="K711">
            <v>1.909307875894988</v>
          </cell>
          <cell r="L711">
            <v>2.054794520547945</v>
          </cell>
          <cell r="M711">
            <v>4.2124542124542126</v>
          </cell>
          <cell r="N711">
            <v>0</v>
          </cell>
          <cell r="O711">
            <v>2.1116548849012142</v>
          </cell>
          <cell r="P711">
            <v>2.1479262797161285</v>
          </cell>
        </row>
        <row r="712">
          <cell r="A712" t="str">
            <v>k-Namur</v>
          </cell>
          <cell r="B712">
            <v>4.0816326530612246</v>
          </cell>
          <cell r="C712">
            <v>3.4628975265017665</v>
          </cell>
          <cell r="D712">
            <v>0</v>
          </cell>
          <cell r="E712">
            <v>3.6677908937605399</v>
          </cell>
          <cell r="F712">
            <v>2.7885178676039835</v>
          </cell>
          <cell r="G712">
            <v>3.8894290873732458</v>
          </cell>
          <cell r="H712">
            <v>2.7932960893854748</v>
          </cell>
          <cell r="I712">
            <v>0</v>
          </cell>
          <cell r="J712">
            <v>3.4583350949139642</v>
          </cell>
          <cell r="K712">
            <v>2.8374436488994963</v>
          </cell>
          <cell r="L712">
            <v>4.0798094103633114</v>
          </cell>
          <cell r="M712">
            <v>3.8461538461538463</v>
          </cell>
          <cell r="N712">
            <v>0</v>
          </cell>
          <cell r="O712">
            <v>3.6432843936922241</v>
          </cell>
          <cell r="P712">
            <v>3.5268086024987184</v>
          </cell>
        </row>
        <row r="713">
          <cell r="A713" t="str">
            <v>l-Buitenland</v>
          </cell>
          <cell r="B713">
            <v>0.21482277121374863</v>
          </cell>
          <cell r="C713">
            <v>0.14134275618374559</v>
          </cell>
          <cell r="D713">
            <v>0</v>
          </cell>
          <cell r="E713">
            <v>0.16863406408094433</v>
          </cell>
          <cell r="F713">
            <v>0.14059753954305801</v>
          </cell>
          <cell r="G713">
            <v>0.12501736352271148</v>
          </cell>
          <cell r="H713">
            <v>0.27932960893854747</v>
          </cell>
          <cell r="I713">
            <v>0</v>
          </cell>
          <cell r="J713">
            <v>0.13528939246607194</v>
          </cell>
          <cell r="K713">
            <v>0.31821797931583135</v>
          </cell>
          <cell r="L713">
            <v>0.1042287075640262</v>
          </cell>
          <cell r="M713">
            <v>0.18315018315018314</v>
          </cell>
          <cell r="N713">
            <v>0</v>
          </cell>
          <cell r="O713">
            <v>0.18125793003443902</v>
          </cell>
          <cell r="P713">
            <v>0.15111039153781808</v>
          </cell>
        </row>
        <row r="714">
          <cell r="A714" t="str">
            <v>n-Inconnu</v>
          </cell>
          <cell r="B714">
            <v>23.415682062298607</v>
          </cell>
          <cell r="C714">
            <v>10.10600706713781</v>
          </cell>
          <cell r="D714">
            <v>7.6923076923076925</v>
          </cell>
          <cell r="E714">
            <v>15.303541315345701</v>
          </cell>
          <cell r="F714">
            <v>35.864089045108379</v>
          </cell>
          <cell r="G714">
            <v>21.169606889845813</v>
          </cell>
          <cell r="H714">
            <v>31.424581005586592</v>
          </cell>
          <cell r="I714">
            <v>25</v>
          </cell>
          <cell r="J714">
            <v>26.783071914767685</v>
          </cell>
          <cell r="K714">
            <v>40.70538318748342</v>
          </cell>
          <cell r="L714">
            <v>25.610482430017868</v>
          </cell>
          <cell r="M714">
            <v>40.659340659340657</v>
          </cell>
          <cell r="N714">
            <v>0</v>
          </cell>
          <cell r="O714">
            <v>31.511691136487219</v>
          </cell>
          <cell r="P714">
            <v>27.456218462451766</v>
          </cell>
        </row>
        <row r="715">
          <cell r="A715" t="str">
            <v>Total</v>
          </cell>
          <cell r="B715">
            <v>100</v>
          </cell>
          <cell r="C715">
            <v>100</v>
          </cell>
          <cell r="D715">
            <v>100</v>
          </cell>
          <cell r="E715">
            <v>100</v>
          </cell>
          <cell r="F715">
            <v>100</v>
          </cell>
          <cell r="G715">
            <v>100</v>
          </cell>
          <cell r="H715">
            <v>100</v>
          </cell>
          <cell r="I715">
            <v>100</v>
          </cell>
          <cell r="J715">
            <v>100</v>
          </cell>
          <cell r="K715">
            <v>100</v>
          </cell>
          <cell r="L715">
            <v>100</v>
          </cell>
          <cell r="M715">
            <v>100</v>
          </cell>
          <cell r="N715">
            <v>100</v>
          </cell>
          <cell r="O715">
            <v>100</v>
          </cell>
          <cell r="P715">
            <v>100</v>
          </cell>
        </row>
        <row r="718">
          <cell r="A718" t="str">
            <v>5.5.6.  Arbeidsplaatsongevallen volgens provincie en gewest van het ongeval : verdeling volgens gevolgen en aard van het werk (hoofd-/handarbeid) - 2018</v>
          </cell>
        </row>
        <row r="719">
          <cell r="J719" t="str">
            <v>Andere</v>
          </cell>
          <cell r="R719" t="str">
            <v>Contractueel arbeider</v>
          </cell>
        </row>
        <row r="720">
          <cell r="B720" t="str">
            <v>1-CSS</v>
          </cell>
          <cell r="D720" t="str">
            <v>2-IT &lt;= 6 MOIS</v>
          </cell>
          <cell r="F720" t="str">
            <v>3-IT &gt; 6 MOIS</v>
          </cell>
          <cell r="H720" t="str">
            <v>4-Mortel</v>
          </cell>
          <cell r="J720" t="str">
            <v>Total</v>
          </cell>
          <cell r="L720" t="str">
            <v>1-CSS</v>
          </cell>
          <cell r="N720" t="str">
            <v>2-IT &lt;= 6 MOIS</v>
          </cell>
          <cell r="P720" t="str">
            <v>3-IT &gt; 6 MOIS</v>
          </cell>
          <cell r="R720" t="str">
            <v>Total</v>
          </cell>
          <cell r="T720" t="str">
            <v>1-CSS</v>
          </cell>
        </row>
        <row r="721">
          <cell r="A721" t="str">
            <v>a-Bruxelles - Brussel</v>
          </cell>
          <cell r="B721">
            <v>58</v>
          </cell>
          <cell r="C721">
            <v>4.7854785478547859</v>
          </cell>
          <cell r="D721">
            <v>278</v>
          </cell>
          <cell r="E721">
            <v>8.8761174968071526</v>
          </cell>
          <cell r="F721">
            <v>15</v>
          </cell>
          <cell r="G721">
            <v>11.111111111111111</v>
          </cell>
          <cell r="H721">
            <v>0</v>
          </cell>
          <cell r="I721">
            <v>0</v>
          </cell>
          <cell r="J721">
            <v>351</v>
          </cell>
          <cell r="K721">
            <v>7.8348214285714288</v>
          </cell>
          <cell r="L721">
            <v>180</v>
          </cell>
          <cell r="M721">
            <v>12.76595744680851</v>
          </cell>
          <cell r="N721">
            <v>578</v>
          </cell>
          <cell r="O721">
            <v>13.148316651501366</v>
          </cell>
          <cell r="P721">
            <v>49</v>
          </cell>
          <cell r="Q721">
            <v>23.333333333333329</v>
          </cell>
          <cell r="R721">
            <v>807</v>
          </cell>
          <cell r="S721">
            <v>13.414228723404257</v>
          </cell>
          <cell r="T721">
            <v>416</v>
          </cell>
          <cell r="U721">
            <v>14.617006324666198</v>
          </cell>
        </row>
        <row r="722">
          <cell r="A722" t="str">
            <v>b-Antwerpen</v>
          </cell>
          <cell r="B722">
            <v>40</v>
          </cell>
          <cell r="C722">
            <v>3.3003300330032999</v>
          </cell>
          <cell r="D722">
            <v>255</v>
          </cell>
          <cell r="E722">
            <v>8.1417624521072796</v>
          </cell>
          <cell r="F722">
            <v>3</v>
          </cell>
          <cell r="G722">
            <v>2.2222222222222223</v>
          </cell>
          <cell r="H722">
            <v>0</v>
          </cell>
          <cell r="I722">
            <v>0</v>
          </cell>
          <cell r="J722">
            <v>298</v>
          </cell>
          <cell r="K722">
            <v>6.6517857142857144</v>
          </cell>
          <cell r="L722">
            <v>174</v>
          </cell>
          <cell r="M722">
            <v>12.340425531914894</v>
          </cell>
          <cell r="N722">
            <v>755</v>
          </cell>
          <cell r="O722">
            <v>17.174704276615106</v>
          </cell>
          <cell r="P722">
            <v>25</v>
          </cell>
          <cell r="Q722">
            <v>11.904761904761903</v>
          </cell>
          <cell r="R722">
            <v>954</v>
          </cell>
          <cell r="S722">
            <v>15.857712765957446</v>
          </cell>
          <cell r="T722">
            <v>234</v>
          </cell>
          <cell r="U722">
            <v>8.2220660576247369</v>
          </cell>
        </row>
        <row r="723">
          <cell r="A723" t="str">
            <v>c-Limburg</v>
          </cell>
          <cell r="B723">
            <v>12</v>
          </cell>
          <cell r="C723">
            <v>0.99009900990099009</v>
          </cell>
          <cell r="D723">
            <v>40</v>
          </cell>
          <cell r="E723">
            <v>1.277139208173691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52</v>
          </cell>
          <cell r="K723">
            <v>1.1607142857142858</v>
          </cell>
          <cell r="L723">
            <v>94</v>
          </cell>
          <cell r="M723">
            <v>6.6666666666666679</v>
          </cell>
          <cell r="N723">
            <v>270</v>
          </cell>
          <cell r="O723">
            <v>6.1419472247497735</v>
          </cell>
          <cell r="P723">
            <v>7</v>
          </cell>
          <cell r="Q723">
            <v>3.3333333333333339</v>
          </cell>
          <cell r="R723">
            <v>371</v>
          </cell>
          <cell r="S723">
            <v>6.1668882978723403</v>
          </cell>
          <cell r="T723">
            <v>219</v>
          </cell>
          <cell r="U723">
            <v>7.6950105411103316</v>
          </cell>
        </row>
        <row r="724">
          <cell r="A724" t="str">
            <v>d-Oost-Vlaanderen</v>
          </cell>
          <cell r="B724">
            <v>23</v>
          </cell>
          <cell r="C724">
            <v>1.8976897689768975</v>
          </cell>
          <cell r="D724">
            <v>125</v>
          </cell>
          <cell r="E724">
            <v>3.9910600255427848</v>
          </cell>
          <cell r="F724">
            <v>4</v>
          </cell>
          <cell r="G724">
            <v>2.9629629629629632</v>
          </cell>
          <cell r="H724">
            <v>0</v>
          </cell>
          <cell r="I724">
            <v>0</v>
          </cell>
          <cell r="J724">
            <v>152</v>
          </cell>
          <cell r="K724">
            <v>3.3928571428571428</v>
          </cell>
          <cell r="L724">
            <v>168</v>
          </cell>
          <cell r="M724">
            <v>11.914893617021278</v>
          </cell>
          <cell r="N724">
            <v>559</v>
          </cell>
          <cell r="O724">
            <v>12.716105550500457</v>
          </cell>
          <cell r="P724">
            <v>16</v>
          </cell>
          <cell r="Q724">
            <v>7.6190476190476195</v>
          </cell>
          <cell r="R724">
            <v>743</v>
          </cell>
          <cell r="S724">
            <v>12.350398936170212</v>
          </cell>
          <cell r="T724">
            <v>275</v>
          </cell>
          <cell r="U724">
            <v>9.6626844694307792</v>
          </cell>
        </row>
        <row r="725">
          <cell r="A725" t="str">
            <v>e-Vlaams-Brabant</v>
          </cell>
          <cell r="B725">
            <v>11</v>
          </cell>
          <cell r="C725">
            <v>0.90759075907590769</v>
          </cell>
          <cell r="D725">
            <v>59</v>
          </cell>
          <cell r="E725">
            <v>1.8837803320561941</v>
          </cell>
          <cell r="F725">
            <v>3</v>
          </cell>
          <cell r="G725">
            <v>2.2222222222222223</v>
          </cell>
          <cell r="H725">
            <v>0</v>
          </cell>
          <cell r="I725">
            <v>0</v>
          </cell>
          <cell r="J725">
            <v>73</v>
          </cell>
          <cell r="K725">
            <v>1.6294642857142858</v>
          </cell>
          <cell r="L725">
            <v>77</v>
          </cell>
          <cell r="M725">
            <v>5.460992907801419</v>
          </cell>
          <cell r="N725">
            <v>330</v>
          </cell>
          <cell r="O725">
            <v>7.5068243858052774</v>
          </cell>
          <cell r="P725">
            <v>11</v>
          </cell>
          <cell r="Q725">
            <v>5.2380952380952381</v>
          </cell>
          <cell r="R725">
            <v>418</v>
          </cell>
          <cell r="S725">
            <v>6.9481382978723403</v>
          </cell>
          <cell r="T725">
            <v>77</v>
          </cell>
          <cell r="U725">
            <v>2.7055516514406177</v>
          </cell>
        </row>
        <row r="726">
          <cell r="A726" t="str">
            <v>f-West-Vlaanderen</v>
          </cell>
          <cell r="B726">
            <v>60</v>
          </cell>
          <cell r="C726">
            <v>4.9504950495049505</v>
          </cell>
          <cell r="D726">
            <v>146</v>
          </cell>
          <cell r="E726">
            <v>4.6615581098339725</v>
          </cell>
          <cell r="F726">
            <v>2</v>
          </cell>
          <cell r="G726">
            <v>1.4814814814814816</v>
          </cell>
          <cell r="H726">
            <v>0</v>
          </cell>
          <cell r="I726">
            <v>0</v>
          </cell>
          <cell r="J726">
            <v>208</v>
          </cell>
          <cell r="K726">
            <v>4.6428571428571432</v>
          </cell>
          <cell r="L726">
            <v>232</v>
          </cell>
          <cell r="M726">
            <v>16.453900709219855</v>
          </cell>
          <cell r="N726">
            <v>522</v>
          </cell>
          <cell r="O726">
            <v>11.874431301182891</v>
          </cell>
          <cell r="P726">
            <v>11</v>
          </cell>
          <cell r="Q726">
            <v>5.2380952380952381</v>
          </cell>
          <cell r="R726">
            <v>765</v>
          </cell>
          <cell r="S726">
            <v>12.716090425531915</v>
          </cell>
          <cell r="T726">
            <v>275</v>
          </cell>
          <cell r="U726">
            <v>9.6626844694307792</v>
          </cell>
        </row>
        <row r="727">
          <cell r="A727" t="str">
            <v>g-Brabant Wallon</v>
          </cell>
          <cell r="B727">
            <v>41</v>
          </cell>
          <cell r="C727">
            <v>3.382838283828383</v>
          </cell>
          <cell r="D727">
            <v>115</v>
          </cell>
          <cell r="E727">
            <v>3.6717752234993615</v>
          </cell>
          <cell r="F727">
            <v>7</v>
          </cell>
          <cell r="G727">
            <v>5.1851851851851851</v>
          </cell>
          <cell r="H727">
            <v>0</v>
          </cell>
          <cell r="I727">
            <v>0</v>
          </cell>
          <cell r="J727">
            <v>163</v>
          </cell>
          <cell r="K727">
            <v>3.6383928571428572</v>
          </cell>
          <cell r="L727">
            <v>27</v>
          </cell>
          <cell r="M727">
            <v>1.9148936170212765</v>
          </cell>
          <cell r="N727">
            <v>121</v>
          </cell>
          <cell r="O727">
            <v>2.7525022747952685</v>
          </cell>
          <cell r="P727">
            <v>10</v>
          </cell>
          <cell r="Q727">
            <v>4.7619047619047619</v>
          </cell>
          <cell r="R727">
            <v>158</v>
          </cell>
          <cell r="S727">
            <v>2.626329787234043</v>
          </cell>
          <cell r="T727">
            <v>24</v>
          </cell>
          <cell r="U727">
            <v>0.84328882642304981</v>
          </cell>
        </row>
        <row r="728">
          <cell r="A728" t="str">
            <v>h-Hainaut</v>
          </cell>
          <cell r="B728">
            <v>169</v>
          </cell>
          <cell r="C728">
            <v>13.943894389438945</v>
          </cell>
          <cell r="D728">
            <v>741</v>
          </cell>
          <cell r="E728">
            <v>23.659003831417625</v>
          </cell>
          <cell r="F728">
            <v>42</v>
          </cell>
          <cell r="G728">
            <v>31.111111111111107</v>
          </cell>
          <cell r="H728">
            <v>0</v>
          </cell>
          <cell r="I728">
            <v>0</v>
          </cell>
          <cell r="J728">
            <v>952</v>
          </cell>
          <cell r="K728">
            <v>21.25</v>
          </cell>
          <cell r="L728">
            <v>122</v>
          </cell>
          <cell r="M728">
            <v>8.6524822695035457</v>
          </cell>
          <cell r="N728">
            <v>471</v>
          </cell>
          <cell r="O728">
            <v>10.714285714285714</v>
          </cell>
          <cell r="P728">
            <v>37</v>
          </cell>
          <cell r="Q728">
            <v>17.61904761904762</v>
          </cell>
          <cell r="R728">
            <v>630</v>
          </cell>
          <cell r="S728">
            <v>10.472074468085106</v>
          </cell>
          <cell r="T728">
            <v>272</v>
          </cell>
          <cell r="U728">
            <v>9.5572733661278981</v>
          </cell>
        </row>
        <row r="729">
          <cell r="A729" t="str">
            <v>i-Liège</v>
          </cell>
          <cell r="B729">
            <v>174</v>
          </cell>
          <cell r="C729">
            <v>14.356435643564355</v>
          </cell>
          <cell r="D729">
            <v>555</v>
          </cell>
          <cell r="E729">
            <v>17.720306513409962</v>
          </cell>
          <cell r="F729">
            <v>21</v>
          </cell>
          <cell r="G729">
            <v>15.555555555555554</v>
          </cell>
          <cell r="H729">
            <v>1</v>
          </cell>
          <cell r="I729">
            <v>100</v>
          </cell>
          <cell r="J729">
            <v>751</v>
          </cell>
          <cell r="K729">
            <v>16.763392857142854</v>
          </cell>
          <cell r="L729">
            <v>157</v>
          </cell>
          <cell r="M729">
            <v>11.134751773049645</v>
          </cell>
          <cell r="N729">
            <v>379</v>
          </cell>
          <cell r="O729">
            <v>8.6214740673339403</v>
          </cell>
          <cell r="P729">
            <v>16</v>
          </cell>
          <cell r="Q729">
            <v>7.6190476190476195</v>
          </cell>
          <cell r="R729">
            <v>552</v>
          </cell>
          <cell r="S729">
            <v>9.1755319148936163</v>
          </cell>
          <cell r="T729">
            <v>419</v>
          </cell>
          <cell r="U729">
            <v>14.722417427969079</v>
          </cell>
        </row>
        <row r="730">
          <cell r="A730" t="str">
            <v>j-Luxembourg</v>
          </cell>
          <cell r="B730">
            <v>34</v>
          </cell>
          <cell r="C730">
            <v>2.8052805280528053</v>
          </cell>
          <cell r="D730">
            <v>137</v>
          </cell>
          <cell r="E730">
            <v>4.3742017879948918</v>
          </cell>
          <cell r="F730">
            <v>14</v>
          </cell>
          <cell r="G730">
            <v>10.37037037037037</v>
          </cell>
          <cell r="H730">
            <v>0</v>
          </cell>
          <cell r="I730">
            <v>0</v>
          </cell>
          <cell r="J730">
            <v>185</v>
          </cell>
          <cell r="K730">
            <v>4.1294642857142856</v>
          </cell>
          <cell r="L730">
            <v>34</v>
          </cell>
          <cell r="M730">
            <v>2.4113475177304964</v>
          </cell>
          <cell r="N730">
            <v>81</v>
          </cell>
          <cell r="O730">
            <v>1.8425841674249319</v>
          </cell>
          <cell r="P730">
            <v>4</v>
          </cell>
          <cell r="Q730">
            <v>1.9047619047619049</v>
          </cell>
          <cell r="R730">
            <v>119</v>
          </cell>
          <cell r="S730">
            <v>1.978058510638298</v>
          </cell>
          <cell r="T730">
            <v>102</v>
          </cell>
          <cell r="U730">
            <v>3.5839775122979618</v>
          </cell>
        </row>
        <row r="731">
          <cell r="A731" t="str">
            <v>k-Namur</v>
          </cell>
          <cell r="B731">
            <v>71</v>
          </cell>
          <cell r="C731">
            <v>5.8580858085808583</v>
          </cell>
          <cell r="D731">
            <v>218</v>
          </cell>
          <cell r="E731">
            <v>6.960408684546616</v>
          </cell>
          <cell r="F731">
            <v>7</v>
          </cell>
          <cell r="G731">
            <v>5.1851851851851851</v>
          </cell>
          <cell r="H731">
            <v>0</v>
          </cell>
          <cell r="I731">
            <v>0</v>
          </cell>
          <cell r="J731">
            <v>296</v>
          </cell>
          <cell r="K731">
            <v>6.6071428571428577</v>
          </cell>
          <cell r="L731">
            <v>38</v>
          </cell>
          <cell r="M731">
            <v>2.6950354609929077</v>
          </cell>
          <cell r="N731">
            <v>114</v>
          </cell>
          <cell r="O731">
            <v>2.5932666060054599</v>
          </cell>
          <cell r="P731">
            <v>8</v>
          </cell>
          <cell r="Q731">
            <v>3.8095238095238098</v>
          </cell>
          <cell r="R731">
            <v>160</v>
          </cell>
          <cell r="S731">
            <v>2.6595744680851059</v>
          </cell>
          <cell r="T731">
            <v>101</v>
          </cell>
          <cell r="U731">
            <v>3.5488404778636689</v>
          </cell>
        </row>
        <row r="732">
          <cell r="A732" t="str">
            <v>l-Buitenland</v>
          </cell>
          <cell r="B732">
            <v>5</v>
          </cell>
          <cell r="C732">
            <v>0.41254125412541248</v>
          </cell>
          <cell r="D732">
            <v>6</v>
          </cell>
          <cell r="E732">
            <v>0.19157088122605362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11</v>
          </cell>
          <cell r="K732">
            <v>0.24553571428571427</v>
          </cell>
          <cell r="L732">
            <v>0</v>
          </cell>
          <cell r="M732">
            <v>0</v>
          </cell>
          <cell r="N732">
            <v>1</v>
          </cell>
          <cell r="O732">
            <v>2.2747952684258423E-2</v>
          </cell>
          <cell r="P732">
            <v>0</v>
          </cell>
          <cell r="Q732">
            <v>0</v>
          </cell>
          <cell r="R732">
            <v>1</v>
          </cell>
          <cell r="S732">
            <v>1.6622340425531915E-2</v>
          </cell>
          <cell r="T732">
            <v>5</v>
          </cell>
          <cell r="U732">
            <v>0.17568517217146873</v>
          </cell>
        </row>
        <row r="733">
          <cell r="A733" t="str">
            <v>n-Inconnu</v>
          </cell>
          <cell r="B733">
            <v>514</v>
          </cell>
          <cell r="C733">
            <v>42.409240924092408</v>
          </cell>
          <cell r="D733">
            <v>457</v>
          </cell>
          <cell r="E733">
            <v>14.591315453384418</v>
          </cell>
          <cell r="F733">
            <v>17</v>
          </cell>
          <cell r="G733">
            <v>12.592592592592592</v>
          </cell>
          <cell r="H733">
            <v>0</v>
          </cell>
          <cell r="I733">
            <v>0</v>
          </cell>
          <cell r="J733">
            <v>988</v>
          </cell>
          <cell r="K733">
            <v>22.053571428571427</v>
          </cell>
          <cell r="L733">
            <v>107</v>
          </cell>
          <cell r="M733">
            <v>7.5886524822695041</v>
          </cell>
          <cell r="N733">
            <v>215</v>
          </cell>
          <cell r="O733">
            <v>4.8908098271155591</v>
          </cell>
          <cell r="P733">
            <v>16</v>
          </cell>
          <cell r="Q733">
            <v>7.6190476190476195</v>
          </cell>
          <cell r="R733">
            <v>338</v>
          </cell>
          <cell r="S733">
            <v>5.6183510638297882</v>
          </cell>
          <cell r="T733">
            <v>427</v>
          </cell>
          <cell r="U733">
            <v>15.00351370344343</v>
          </cell>
        </row>
        <row r="734">
          <cell r="A734" t="str">
            <v>Total</v>
          </cell>
          <cell r="B734">
            <v>1212</v>
          </cell>
          <cell r="C734">
            <v>100</v>
          </cell>
          <cell r="D734">
            <v>3132</v>
          </cell>
          <cell r="E734">
            <v>100</v>
          </cell>
          <cell r="F734">
            <v>135</v>
          </cell>
          <cell r="G734">
            <v>100</v>
          </cell>
          <cell r="H734">
            <v>1</v>
          </cell>
          <cell r="I734">
            <v>100</v>
          </cell>
          <cell r="J734">
            <v>4480</v>
          </cell>
          <cell r="K734">
            <v>100</v>
          </cell>
          <cell r="L734">
            <v>1410</v>
          </cell>
          <cell r="M734">
            <v>100</v>
          </cell>
          <cell r="N734">
            <v>4396</v>
          </cell>
          <cell r="O734">
            <v>100</v>
          </cell>
          <cell r="P734">
            <v>210</v>
          </cell>
          <cell r="Q734">
            <v>100</v>
          </cell>
          <cell r="R734">
            <v>6016</v>
          </cell>
          <cell r="S734">
            <v>100</v>
          </cell>
          <cell r="T734">
            <v>2846</v>
          </cell>
          <cell r="U734">
            <v>100</v>
          </cell>
        </row>
        <row r="737">
          <cell r="A737" t="str">
            <v>5.4.7.  Arbeidsplaatsongevallen volgens provincie en gewest van het ongeval :  verdeling volgens duur van de tijdelijke ongeschiktheid - 2018</v>
          </cell>
        </row>
        <row r="738">
          <cell r="B738" t="str">
            <v>a-ITT 0 jour</v>
          </cell>
          <cell r="D738" t="str">
            <v>b-ITT 1 à 3 jours</v>
          </cell>
          <cell r="F738" t="str">
            <v>c-ITT 4 à 7 jours</v>
          </cell>
          <cell r="H738" t="str">
            <v>d-ITT 8 à 15 jours</v>
          </cell>
          <cell r="J738" t="str">
            <v>e-ITT 16 à 30 jours</v>
          </cell>
          <cell r="L738" t="str">
            <v>f-ITT 1 à 3 mois</v>
          </cell>
          <cell r="N738" t="str">
            <v>g-ITT 4 à 6 mois</v>
          </cell>
          <cell r="P738" t="str">
            <v>h-ITT &gt; 6 mois</v>
          </cell>
          <cell r="R738" t="str">
            <v>Total</v>
          </cell>
        </row>
        <row r="739">
          <cell r="A739" t="str">
            <v>a-Bruxelles - Brussel</v>
          </cell>
          <cell r="B739">
            <v>1555</v>
          </cell>
          <cell r="C739">
            <v>10.538086202222825</v>
          </cell>
          <cell r="D739">
            <v>534</v>
          </cell>
          <cell r="E739">
            <v>12.122587968217934</v>
          </cell>
          <cell r="F739">
            <v>541</v>
          </cell>
          <cell r="G739">
            <v>12.89015963783655</v>
          </cell>
          <cell r="H739">
            <v>569</v>
          </cell>
          <cell r="I739">
            <v>12.324019926359107</v>
          </cell>
          <cell r="J739">
            <v>371</v>
          </cell>
          <cell r="K739">
            <v>12.766689607708191</v>
          </cell>
          <cell r="L739">
            <v>427</v>
          </cell>
          <cell r="M739">
            <v>11.950741673663588</v>
          </cell>
          <cell r="N739">
            <v>174</v>
          </cell>
          <cell r="O739">
            <v>13.151927437641723</v>
          </cell>
          <cell r="P739">
            <v>172</v>
          </cell>
          <cell r="Q739">
            <v>13.416536661466457</v>
          </cell>
          <cell r="R739">
            <v>4343</v>
          </cell>
          <cell r="S739">
            <v>11.719150543727569</v>
          </cell>
        </row>
        <row r="740">
          <cell r="A740" t="str">
            <v>b-Antwerpen</v>
          </cell>
          <cell r="B740">
            <v>1226</v>
          </cell>
          <cell r="C740">
            <v>8.3084846841962587</v>
          </cell>
          <cell r="D740">
            <v>612</v>
          </cell>
          <cell r="E740">
            <v>13.893303064699206</v>
          </cell>
          <cell r="F740">
            <v>495</v>
          </cell>
          <cell r="G740">
            <v>11.794138670478912</v>
          </cell>
          <cell r="H740">
            <v>430</v>
          </cell>
          <cell r="I740">
            <v>9.3134069742256873</v>
          </cell>
          <cell r="J740">
            <v>298</v>
          </cell>
          <cell r="K740">
            <v>10.254645560908465</v>
          </cell>
          <cell r="L740">
            <v>319</v>
          </cell>
          <cell r="M740">
            <v>8.9280716484746705</v>
          </cell>
          <cell r="N740">
            <v>107</v>
          </cell>
          <cell r="O740">
            <v>8.0876795162509456</v>
          </cell>
          <cell r="P740">
            <v>71</v>
          </cell>
          <cell r="Q740">
            <v>5.538221528861154</v>
          </cell>
          <cell r="R740">
            <v>3558</v>
          </cell>
          <cell r="S740">
            <v>9.6009066623492281</v>
          </cell>
        </row>
        <row r="741">
          <cell r="A741" t="str">
            <v>c-Limburg</v>
          </cell>
          <cell r="B741">
            <v>586</v>
          </cell>
          <cell r="C741">
            <v>3.9712659257251288</v>
          </cell>
          <cell r="D741">
            <v>171</v>
          </cell>
          <cell r="E741">
            <v>3.8819523269012488</v>
          </cell>
          <cell r="F741">
            <v>165</v>
          </cell>
          <cell r="G741">
            <v>3.9313795568263048</v>
          </cell>
          <cell r="H741">
            <v>166</v>
          </cell>
          <cell r="I741">
            <v>3.5954082737708468</v>
          </cell>
          <cell r="J741">
            <v>120</v>
          </cell>
          <cell r="K741">
            <v>4.1293874741913283</v>
          </cell>
          <cell r="L741">
            <v>131</v>
          </cell>
          <cell r="M741">
            <v>3.6663867898124831</v>
          </cell>
          <cell r="N741">
            <v>35</v>
          </cell>
          <cell r="O741">
            <v>2.6455026455026456</v>
          </cell>
          <cell r="P741">
            <v>26</v>
          </cell>
          <cell r="Q741">
            <v>2.0280811232449301</v>
          </cell>
          <cell r="R741">
            <v>1400</v>
          </cell>
          <cell r="S741">
            <v>3.7777597884454521</v>
          </cell>
        </row>
        <row r="742">
          <cell r="A742" t="str">
            <v>d-Oost-Vlaanderen</v>
          </cell>
          <cell r="B742">
            <v>1264</v>
          </cell>
          <cell r="C742">
            <v>8.5660070479804826</v>
          </cell>
          <cell r="D742">
            <v>428</v>
          </cell>
          <cell r="E742">
            <v>9.7162315550510794</v>
          </cell>
          <cell r="F742">
            <v>352</v>
          </cell>
          <cell r="G742">
            <v>8.3869430545627832</v>
          </cell>
          <cell r="H742">
            <v>348</v>
          </cell>
          <cell r="I742">
            <v>7.5373619233268361</v>
          </cell>
          <cell r="J742">
            <v>215</v>
          </cell>
          <cell r="K742">
            <v>7.3984858912594635</v>
          </cell>
          <cell r="L742">
            <v>258</v>
          </cell>
          <cell r="M742">
            <v>7.2208228379513013</v>
          </cell>
          <cell r="N742">
            <v>77</v>
          </cell>
          <cell r="O742">
            <v>5.8201058201058196</v>
          </cell>
          <cell r="P742">
            <v>54</v>
          </cell>
          <cell r="Q742">
            <v>4.2121684867394693</v>
          </cell>
          <cell r="R742">
            <v>2996</v>
          </cell>
          <cell r="S742">
            <v>8.0844059472732663</v>
          </cell>
        </row>
        <row r="743">
          <cell r="A743" t="str">
            <v>e-Vlaams-Brabant</v>
          </cell>
          <cell r="B743">
            <v>519</v>
          </cell>
          <cell r="C743">
            <v>3.5172133369476826</v>
          </cell>
          <cell r="D743">
            <v>222</v>
          </cell>
          <cell r="E743">
            <v>5.0397275822928487</v>
          </cell>
          <cell r="F743">
            <v>201</v>
          </cell>
          <cell r="G743">
            <v>4.7891350964974979</v>
          </cell>
          <cell r="H743">
            <v>208</v>
          </cell>
          <cell r="I743">
            <v>4.5050898852068446</v>
          </cell>
          <cell r="J743">
            <v>101</v>
          </cell>
          <cell r="K743">
            <v>3.4755677907777014</v>
          </cell>
          <cell r="L743">
            <v>126</v>
          </cell>
          <cell r="M743">
            <v>3.5264483627204033</v>
          </cell>
          <cell r="N743">
            <v>48</v>
          </cell>
          <cell r="O743">
            <v>3.6281179138322002</v>
          </cell>
          <cell r="P743">
            <v>37</v>
          </cell>
          <cell r="Q743">
            <v>2.886115444617785</v>
          </cell>
          <cell r="R743">
            <v>1462</v>
          </cell>
          <cell r="S743">
            <v>3.9450605790766078</v>
          </cell>
        </row>
        <row r="744">
          <cell r="A744" t="str">
            <v>f-West-Vlaanderen</v>
          </cell>
          <cell r="B744">
            <v>1065</v>
          </cell>
          <cell r="C744">
            <v>7.2174030902683652</v>
          </cell>
          <cell r="D744">
            <v>350</v>
          </cell>
          <cell r="E744">
            <v>7.9455164585698075</v>
          </cell>
          <cell r="F744">
            <v>302</v>
          </cell>
          <cell r="G744">
            <v>7.1956159161305697</v>
          </cell>
          <cell r="H744">
            <v>302</v>
          </cell>
          <cell r="I744">
            <v>6.5410439679445531</v>
          </cell>
          <cell r="J744">
            <v>160</v>
          </cell>
          <cell r="K744">
            <v>5.5058499655884381</v>
          </cell>
          <cell r="L744">
            <v>204</v>
          </cell>
          <cell r="M744">
            <v>5.7094878253568435</v>
          </cell>
          <cell r="N744">
            <v>55</v>
          </cell>
          <cell r="O744">
            <v>4.157218442932729</v>
          </cell>
          <cell r="P744">
            <v>34</v>
          </cell>
          <cell r="Q744">
            <v>2.6521060842433699</v>
          </cell>
          <cell r="R744">
            <v>2472</v>
          </cell>
          <cell r="S744">
            <v>6.670444426455111</v>
          </cell>
        </row>
        <row r="745">
          <cell r="A745" t="str">
            <v>g-Brabant Wallon</v>
          </cell>
          <cell r="B745">
            <v>231</v>
          </cell>
          <cell r="C745">
            <v>1.5654648956356736</v>
          </cell>
          <cell r="D745">
            <v>84</v>
          </cell>
          <cell r="E745">
            <v>1.9069239500567536</v>
          </cell>
          <cell r="F745">
            <v>83</v>
          </cell>
          <cell r="G745">
            <v>1.9776030497974744</v>
          </cell>
          <cell r="H745">
            <v>105</v>
          </cell>
          <cell r="I745">
            <v>2.2742040285899936</v>
          </cell>
          <cell r="J745">
            <v>62</v>
          </cell>
          <cell r="K745">
            <v>2.1335168616655196</v>
          </cell>
          <cell r="L745">
            <v>96</v>
          </cell>
          <cell r="M745">
            <v>2.6868178001679262</v>
          </cell>
          <cell r="N745">
            <v>36</v>
          </cell>
          <cell r="O745">
            <v>2.7210884353741496</v>
          </cell>
          <cell r="P745">
            <v>35</v>
          </cell>
          <cell r="Q745">
            <v>2.7301092043681749</v>
          </cell>
          <cell r="R745">
            <v>732</v>
          </cell>
          <cell r="S745">
            <v>1.9752286893871933</v>
          </cell>
        </row>
        <row r="746">
          <cell r="A746" t="str">
            <v>h-Hainaut</v>
          </cell>
          <cell r="B746">
            <v>1291</v>
          </cell>
          <cell r="C746">
            <v>8.7489834643534845</v>
          </cell>
          <cell r="D746">
            <v>468</v>
          </cell>
          <cell r="E746">
            <v>10.624290578887628</v>
          </cell>
          <cell r="F746">
            <v>522</v>
          </cell>
          <cell r="G746">
            <v>12.437455325232309</v>
          </cell>
          <cell r="H746">
            <v>644</v>
          </cell>
          <cell r="I746">
            <v>13.94845137535196</v>
          </cell>
          <cell r="J746">
            <v>359</v>
          </cell>
          <cell r="K746">
            <v>12.353750860289058</v>
          </cell>
          <cell r="L746">
            <v>441</v>
          </cell>
          <cell r="M746">
            <v>12.342569269521412</v>
          </cell>
          <cell r="N746">
            <v>174</v>
          </cell>
          <cell r="O746">
            <v>13.151927437641723</v>
          </cell>
          <cell r="P746">
            <v>183</v>
          </cell>
          <cell r="Q746">
            <v>14.274570982839315</v>
          </cell>
          <cell r="R746">
            <v>4082</v>
          </cell>
          <cell r="S746">
            <v>11.014868183167382</v>
          </cell>
        </row>
        <row r="747">
          <cell r="A747" t="str">
            <v>i-Liège</v>
          </cell>
          <cell r="B747">
            <v>1359</v>
          </cell>
          <cell r="C747">
            <v>9.2098129574410414</v>
          </cell>
          <cell r="D747">
            <v>392</v>
          </cell>
          <cell r="E747">
            <v>8.8989784335981845</v>
          </cell>
          <cell r="F747">
            <v>412</v>
          </cell>
          <cell r="G747">
            <v>9.8165356206814387</v>
          </cell>
          <cell r="H747">
            <v>544</v>
          </cell>
          <cell r="I747">
            <v>11.782542776694822</v>
          </cell>
          <cell r="J747">
            <v>299</v>
          </cell>
          <cell r="K747">
            <v>10.289057123193393</v>
          </cell>
          <cell r="L747">
            <v>401</v>
          </cell>
          <cell r="M747">
            <v>11.223061852784774</v>
          </cell>
          <cell r="N747">
            <v>133</v>
          </cell>
          <cell r="O747">
            <v>10.052910052910052</v>
          </cell>
          <cell r="P747">
            <v>140</v>
          </cell>
          <cell r="Q747">
            <v>10.9204368174727</v>
          </cell>
          <cell r="R747">
            <v>3680</v>
          </cell>
          <cell r="S747">
            <v>9.9301114439137592</v>
          </cell>
        </row>
        <row r="748">
          <cell r="A748" t="str">
            <v>j-Luxembourg</v>
          </cell>
          <cell r="B748">
            <v>303</v>
          </cell>
          <cell r="C748">
            <v>2.0534020059636759</v>
          </cell>
          <cell r="D748">
            <v>73</v>
          </cell>
          <cell r="E748">
            <v>1.6572077185017029</v>
          </cell>
          <cell r="F748">
            <v>72</v>
          </cell>
          <cell r="G748">
            <v>1.7155110793423873</v>
          </cell>
          <cell r="H748">
            <v>107</v>
          </cell>
          <cell r="I748">
            <v>2.3175222005631362</v>
          </cell>
          <cell r="J748">
            <v>62</v>
          </cell>
          <cell r="K748">
            <v>2.1335168616655196</v>
          </cell>
          <cell r="L748">
            <v>101</v>
          </cell>
          <cell r="M748">
            <v>2.8267562272600055</v>
          </cell>
          <cell r="N748">
            <v>38</v>
          </cell>
          <cell r="O748">
            <v>2.872260015117158</v>
          </cell>
          <cell r="P748">
            <v>40</v>
          </cell>
          <cell r="Q748">
            <v>3.1201248049921997</v>
          </cell>
          <cell r="R748">
            <v>796</v>
          </cell>
          <cell r="S748">
            <v>2.1479262797161285</v>
          </cell>
        </row>
        <row r="749">
          <cell r="A749" t="str">
            <v>k-Namur</v>
          </cell>
          <cell r="B749">
            <v>501</v>
          </cell>
          <cell r="C749">
            <v>3.3952290593656813</v>
          </cell>
          <cell r="D749">
            <v>127</v>
          </cell>
          <cell r="E749">
            <v>2.8830874006810445</v>
          </cell>
          <cell r="F749">
            <v>151</v>
          </cell>
          <cell r="G749">
            <v>3.5978079580652849</v>
          </cell>
          <cell r="H749">
            <v>176</v>
          </cell>
          <cell r="I749">
            <v>3.8119991336365602</v>
          </cell>
          <cell r="J749">
            <v>137</v>
          </cell>
          <cell r="K749">
            <v>4.7143840330350999</v>
          </cell>
          <cell r="L749">
            <v>128</v>
          </cell>
          <cell r="M749">
            <v>3.5824237335572349</v>
          </cell>
          <cell r="N749">
            <v>49</v>
          </cell>
          <cell r="O749">
            <v>3.7037037037037033</v>
          </cell>
          <cell r="P749">
            <v>38</v>
          </cell>
          <cell r="Q749">
            <v>2.9641185647425896</v>
          </cell>
          <cell r="R749">
            <v>1307</v>
          </cell>
          <cell r="S749">
            <v>3.5268086024987184</v>
          </cell>
        </row>
        <row r="750">
          <cell r="A750" t="str">
            <v>l-Buitenland</v>
          </cell>
          <cell r="B750">
            <v>26</v>
          </cell>
          <cell r="C750">
            <v>0.17619951206288967</v>
          </cell>
          <cell r="D750">
            <v>3</v>
          </cell>
          <cell r="E750">
            <v>6.8104426787741201E-2</v>
          </cell>
          <cell r="F750">
            <v>2</v>
          </cell>
          <cell r="G750">
            <v>4.7653085537288538E-2</v>
          </cell>
          <cell r="H750">
            <v>5</v>
          </cell>
          <cell r="I750">
            <v>0.10829542993285683</v>
          </cell>
          <cell r="J750">
            <v>4</v>
          </cell>
          <cell r="K750">
            <v>0.13764624913971094</v>
          </cell>
          <cell r="L750">
            <v>8</v>
          </cell>
          <cell r="M750">
            <v>0.22390148334732718</v>
          </cell>
          <cell r="N750">
            <v>5</v>
          </cell>
          <cell r="O750">
            <v>0.3779289493575208</v>
          </cell>
          <cell r="P750">
            <v>3</v>
          </cell>
          <cell r="Q750">
            <v>0.234009360374415</v>
          </cell>
          <cell r="R750">
            <v>56</v>
          </cell>
          <cell r="S750">
            <v>0.15111039153781808</v>
          </cell>
        </row>
        <row r="751">
          <cell r="A751" t="str">
            <v>n-Inconnu</v>
          </cell>
          <cell r="B751">
            <v>4830</v>
          </cell>
          <cell r="C751">
            <v>32.732447817836814</v>
          </cell>
          <cell r="D751">
            <v>941</v>
          </cell>
          <cell r="E751">
            <v>21.362088535754825</v>
          </cell>
          <cell r="F751">
            <v>899</v>
          </cell>
          <cell r="G751">
            <v>21.420061949011195</v>
          </cell>
          <cell r="H751">
            <v>1013</v>
          </cell>
          <cell r="I751">
            <v>21.940654104396796</v>
          </cell>
          <cell r="J751">
            <v>718</v>
          </cell>
          <cell r="K751">
            <v>24.707501720578115</v>
          </cell>
          <cell r="L751">
            <v>933</v>
          </cell>
          <cell r="M751">
            <v>26.112510495382029</v>
          </cell>
          <cell r="N751">
            <v>392</v>
          </cell>
          <cell r="O751">
            <v>29.629629629629626</v>
          </cell>
          <cell r="P751">
            <v>449</v>
          </cell>
          <cell r="Q751">
            <v>35.02340093603744</v>
          </cell>
          <cell r="R751">
            <v>10175</v>
          </cell>
          <cell r="S751">
            <v>27.456218462451766</v>
          </cell>
        </row>
        <row r="752">
          <cell r="A752" t="str">
            <v>Total</v>
          </cell>
          <cell r="B752">
            <v>14756</v>
          </cell>
          <cell r="C752">
            <v>100</v>
          </cell>
          <cell r="D752">
            <v>4405</v>
          </cell>
          <cell r="E752">
            <v>100</v>
          </cell>
          <cell r="F752">
            <v>4197</v>
          </cell>
          <cell r="G752">
            <v>100</v>
          </cell>
          <cell r="H752">
            <v>4617</v>
          </cell>
          <cell r="I752">
            <v>100</v>
          </cell>
          <cell r="J752">
            <v>2906</v>
          </cell>
          <cell r="K752">
            <v>100</v>
          </cell>
          <cell r="L752">
            <v>3573</v>
          </cell>
          <cell r="M752">
            <v>100</v>
          </cell>
          <cell r="N752">
            <v>1323</v>
          </cell>
          <cell r="O752">
            <v>100</v>
          </cell>
          <cell r="P752">
            <v>1282</v>
          </cell>
          <cell r="Q752">
            <v>100</v>
          </cell>
          <cell r="R752">
            <v>37059</v>
          </cell>
          <cell r="S752">
            <v>100</v>
          </cell>
        </row>
        <row r="755">
          <cell r="A755" t="str">
            <v>5.4.8.  Arbeidsplaatsongevallen volgens provincie en gewest van het ongeval :  verdeling volgens voorziene graad van blijvende ongeschiktheid - 2018</v>
          </cell>
        </row>
        <row r="756">
          <cell r="D756" t="str">
            <v>Total</v>
          </cell>
        </row>
        <row r="757">
          <cell r="A757" t="str">
            <v>a-Bruxelles - Brussel</v>
          </cell>
          <cell r="B757">
            <v>4343</v>
          </cell>
          <cell r="C757">
            <v>11.719150543727569</v>
          </cell>
          <cell r="D757">
            <v>4343</v>
          </cell>
          <cell r="E757">
            <v>11.719150543727569</v>
          </cell>
        </row>
        <row r="758">
          <cell r="A758" t="str">
            <v>b-Antwerpen</v>
          </cell>
          <cell r="B758">
            <v>3558</v>
          </cell>
          <cell r="C758">
            <v>9.6009066623492281</v>
          </cell>
          <cell r="D758">
            <v>3558</v>
          </cell>
          <cell r="E758">
            <v>9.6009066623492281</v>
          </cell>
        </row>
        <row r="759">
          <cell r="A759" t="str">
            <v>c-Limburg</v>
          </cell>
          <cell r="B759">
            <v>1400</v>
          </cell>
          <cell r="C759">
            <v>3.7777597884454521</v>
          </cell>
          <cell r="D759">
            <v>1400</v>
          </cell>
          <cell r="E759">
            <v>3.7777597884454521</v>
          </cell>
        </row>
        <row r="760">
          <cell r="A760" t="str">
            <v>d-Oost-Vlaanderen</v>
          </cell>
          <cell r="B760">
            <v>2996</v>
          </cell>
          <cell r="C760">
            <v>8.0844059472732663</v>
          </cell>
          <cell r="D760">
            <v>2996</v>
          </cell>
          <cell r="E760">
            <v>8.0844059472732663</v>
          </cell>
        </row>
        <row r="761">
          <cell r="A761" t="str">
            <v>e-Vlaams-Brabant</v>
          </cell>
          <cell r="B761">
            <v>1462</v>
          </cell>
          <cell r="C761">
            <v>3.9450605790766078</v>
          </cell>
          <cell r="D761">
            <v>1462</v>
          </cell>
          <cell r="E761">
            <v>3.9450605790766078</v>
          </cell>
        </row>
        <row r="762">
          <cell r="A762" t="str">
            <v>f-West-Vlaanderen</v>
          </cell>
          <cell r="B762">
            <v>2472</v>
          </cell>
          <cell r="C762">
            <v>6.670444426455111</v>
          </cell>
          <cell r="D762">
            <v>2472</v>
          </cell>
          <cell r="E762">
            <v>6.670444426455111</v>
          </cell>
        </row>
        <row r="763">
          <cell r="A763" t="str">
            <v>g-Brabant Wallon</v>
          </cell>
          <cell r="B763">
            <v>732</v>
          </cell>
          <cell r="C763">
            <v>1.9752286893871933</v>
          </cell>
          <cell r="D763">
            <v>732</v>
          </cell>
          <cell r="E763">
            <v>1.9752286893871933</v>
          </cell>
        </row>
        <row r="764">
          <cell r="A764" t="str">
            <v>h-Hainaut</v>
          </cell>
          <cell r="B764">
            <v>4082</v>
          </cell>
          <cell r="C764">
            <v>11.014868183167382</v>
          </cell>
          <cell r="D764">
            <v>4082</v>
          </cell>
          <cell r="E764">
            <v>11.014868183167382</v>
          </cell>
        </row>
        <row r="765">
          <cell r="A765" t="str">
            <v>i-Liège</v>
          </cell>
          <cell r="B765">
            <v>3680</v>
          </cell>
          <cell r="C765">
            <v>9.9301114439137592</v>
          </cell>
          <cell r="D765">
            <v>3680</v>
          </cell>
          <cell r="E765">
            <v>9.9301114439137592</v>
          </cell>
        </row>
        <row r="766">
          <cell r="A766" t="str">
            <v>j-Luxembourg</v>
          </cell>
          <cell r="B766">
            <v>796</v>
          </cell>
          <cell r="C766">
            <v>2.1479262797161285</v>
          </cell>
          <cell r="D766">
            <v>796</v>
          </cell>
          <cell r="E766">
            <v>2.1479262797161285</v>
          </cell>
        </row>
        <row r="767">
          <cell r="A767" t="str">
            <v>k-Namur</v>
          </cell>
          <cell r="B767">
            <v>1307</v>
          </cell>
          <cell r="C767">
            <v>3.5268086024987184</v>
          </cell>
          <cell r="D767">
            <v>1307</v>
          </cell>
          <cell r="E767">
            <v>3.5268086024987184</v>
          </cell>
        </row>
        <row r="768">
          <cell r="A768" t="str">
            <v>l-Buitenland</v>
          </cell>
          <cell r="B768">
            <v>56</v>
          </cell>
          <cell r="C768">
            <v>0.15111039153781808</v>
          </cell>
          <cell r="D768">
            <v>56</v>
          </cell>
          <cell r="E768">
            <v>0.15111039153781808</v>
          </cell>
        </row>
        <row r="769">
          <cell r="A769" t="str">
            <v>n-Inconnu</v>
          </cell>
          <cell r="B769">
            <v>10175</v>
          </cell>
          <cell r="C769">
            <v>27.456218462451766</v>
          </cell>
          <cell r="D769">
            <v>10175</v>
          </cell>
          <cell r="E769">
            <v>27.456218462451766</v>
          </cell>
        </row>
        <row r="770">
          <cell r="A770" t="str">
            <v>Total</v>
          </cell>
          <cell r="B770">
            <v>37059</v>
          </cell>
          <cell r="C770">
            <v>100</v>
          </cell>
          <cell r="D770">
            <v>37059</v>
          </cell>
          <cell r="E770">
            <v>100</v>
          </cell>
        </row>
        <row r="773">
          <cell r="A773">
            <v>43776</v>
          </cell>
        </row>
        <row r="774">
          <cell r="A77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889"/>
  <sheetViews>
    <sheetView zoomScale="80" zoomScaleNormal="80" workbookViewId="0">
      <selection activeCell="C29" sqref="C29"/>
    </sheetView>
  </sheetViews>
  <sheetFormatPr baseColWidth="10" defaultColWidth="11.42578125" defaultRowHeight="15" x14ac:dyDescent="0.25"/>
  <cols>
    <col min="1" max="1" width="2.7109375" style="71" customWidth="1"/>
    <col min="2" max="2" width="9.140625" style="74" customWidth="1"/>
    <col min="3" max="3" width="178.28515625" style="74" customWidth="1"/>
    <col min="4" max="130" width="11.42578125" style="71" customWidth="1"/>
    <col min="131" max="16384" width="11.42578125" style="74"/>
  </cols>
  <sheetData>
    <row r="1" spans="2:3" s="71" customFormat="1" ht="15.75" thickBot="1" x14ac:dyDescent="0.3"/>
    <row r="2" spans="2:3" ht="21.95" customHeight="1" thickTop="1" thickBot="1" x14ac:dyDescent="0.3">
      <c r="B2" s="72" t="s">
        <v>254</v>
      </c>
      <c r="C2" s="73"/>
    </row>
    <row r="3" spans="2:3" ht="21.95" customHeight="1" thickTop="1" thickBot="1" x14ac:dyDescent="0.3">
      <c r="B3" s="75" t="s">
        <v>206</v>
      </c>
      <c r="C3" s="76" t="s">
        <v>0</v>
      </c>
    </row>
    <row r="4" spans="2:3" ht="21.95" customHeight="1" thickTop="1" x14ac:dyDescent="0.25">
      <c r="B4" s="77" t="s">
        <v>207</v>
      </c>
      <c r="C4" s="78" t="s">
        <v>255</v>
      </c>
    </row>
    <row r="5" spans="2:3" ht="21.95" customHeight="1" x14ac:dyDescent="0.25">
      <c r="B5" s="77" t="s">
        <v>208</v>
      </c>
      <c r="C5" s="78" t="s">
        <v>256</v>
      </c>
    </row>
    <row r="6" spans="2:3" ht="21.95" customHeight="1" x14ac:dyDescent="0.25">
      <c r="B6" s="77" t="s">
        <v>209</v>
      </c>
      <c r="C6" s="78" t="s">
        <v>257</v>
      </c>
    </row>
    <row r="7" spans="2:3" ht="21.95" customHeight="1" x14ac:dyDescent="0.25">
      <c r="B7" s="77" t="s">
        <v>210</v>
      </c>
      <c r="C7" s="78" t="s">
        <v>258</v>
      </c>
    </row>
    <row r="8" spans="2:3" ht="21.95" customHeight="1" x14ac:dyDescent="0.25">
      <c r="B8" s="77" t="s">
        <v>211</v>
      </c>
      <c r="C8" s="78" t="s">
        <v>259</v>
      </c>
    </row>
    <row r="9" spans="2:3" ht="21.95" customHeight="1" x14ac:dyDescent="0.25">
      <c r="B9" s="77" t="s">
        <v>212</v>
      </c>
      <c r="C9" s="78" t="s">
        <v>260</v>
      </c>
    </row>
    <row r="10" spans="2:3" ht="21.95" customHeight="1" thickBot="1" x14ac:dyDescent="0.3">
      <c r="B10" s="77" t="s">
        <v>213</v>
      </c>
      <c r="C10" s="78" t="s">
        <v>261</v>
      </c>
    </row>
    <row r="11" spans="2:3" ht="21.95" customHeight="1" thickTop="1" thickBot="1" x14ac:dyDescent="0.3">
      <c r="B11" s="172" t="s">
        <v>228</v>
      </c>
      <c r="C11" s="76" t="s">
        <v>214</v>
      </c>
    </row>
    <row r="12" spans="2:3" ht="21.95" customHeight="1" thickTop="1" x14ac:dyDescent="0.25">
      <c r="B12" s="77" t="s">
        <v>221</v>
      </c>
      <c r="C12" s="78" t="s">
        <v>262</v>
      </c>
    </row>
    <row r="13" spans="2:3" ht="21.95" customHeight="1" x14ac:dyDescent="0.25">
      <c r="B13" s="77" t="s">
        <v>222</v>
      </c>
      <c r="C13" s="78" t="s">
        <v>263</v>
      </c>
    </row>
    <row r="14" spans="2:3" ht="21.95" customHeight="1" x14ac:dyDescent="0.25">
      <c r="B14" s="77" t="s">
        <v>223</v>
      </c>
      <c r="C14" s="78" t="s">
        <v>264</v>
      </c>
    </row>
    <row r="15" spans="2:3" ht="21.95" customHeight="1" x14ac:dyDescent="0.25">
      <c r="B15" s="77" t="s">
        <v>224</v>
      </c>
      <c r="C15" s="78" t="s">
        <v>265</v>
      </c>
    </row>
    <row r="16" spans="2:3" ht="21.95" customHeight="1" x14ac:dyDescent="0.25">
      <c r="B16" s="77" t="s">
        <v>225</v>
      </c>
      <c r="C16" s="78" t="s">
        <v>266</v>
      </c>
    </row>
    <row r="17" spans="2:3" ht="21.95" customHeight="1" x14ac:dyDescent="0.25">
      <c r="B17" s="77" t="s">
        <v>226</v>
      </c>
      <c r="C17" s="78" t="s">
        <v>267</v>
      </c>
    </row>
    <row r="18" spans="2:3" ht="21.95" customHeight="1" thickBot="1" x14ac:dyDescent="0.3">
      <c r="B18" s="77" t="s">
        <v>227</v>
      </c>
      <c r="C18" s="78" t="s">
        <v>268</v>
      </c>
    </row>
    <row r="19" spans="2:3" ht="21.95" customHeight="1" thickTop="1" thickBot="1" x14ac:dyDescent="0.3">
      <c r="B19" s="172" t="s">
        <v>229</v>
      </c>
      <c r="C19" s="76" t="s">
        <v>1</v>
      </c>
    </row>
    <row r="20" spans="2:3" ht="21.95" customHeight="1" thickTop="1" x14ac:dyDescent="0.25">
      <c r="B20" s="77" t="s">
        <v>230</v>
      </c>
      <c r="C20" s="78" t="s">
        <v>269</v>
      </c>
    </row>
    <row r="21" spans="2:3" ht="21.95" customHeight="1" x14ac:dyDescent="0.25">
      <c r="B21" s="77" t="s">
        <v>231</v>
      </c>
      <c r="C21" s="78" t="s">
        <v>270</v>
      </c>
    </row>
    <row r="22" spans="2:3" ht="21.95" customHeight="1" x14ac:dyDescent="0.25">
      <c r="B22" s="77" t="s">
        <v>232</v>
      </c>
      <c r="C22" s="78" t="s">
        <v>271</v>
      </c>
    </row>
    <row r="23" spans="2:3" ht="21.95" customHeight="1" x14ac:dyDescent="0.25">
      <c r="B23" s="77" t="s">
        <v>233</v>
      </c>
      <c r="C23" s="78" t="s">
        <v>272</v>
      </c>
    </row>
    <row r="24" spans="2:3" ht="21.95" customHeight="1" x14ac:dyDescent="0.25">
      <c r="B24" s="77" t="s">
        <v>234</v>
      </c>
      <c r="C24" s="78" t="s">
        <v>273</v>
      </c>
    </row>
    <row r="25" spans="2:3" ht="21.95" customHeight="1" x14ac:dyDescent="0.25">
      <c r="B25" s="77" t="s">
        <v>235</v>
      </c>
      <c r="C25" s="78" t="s">
        <v>274</v>
      </c>
    </row>
    <row r="26" spans="2:3" ht="21.95" customHeight="1" thickBot="1" x14ac:dyDescent="0.3">
      <c r="B26" s="77" t="s">
        <v>236</v>
      </c>
      <c r="C26" s="78" t="s">
        <v>275</v>
      </c>
    </row>
    <row r="27" spans="2:3" ht="21.95" customHeight="1" thickTop="1" thickBot="1" x14ac:dyDescent="0.3">
      <c r="B27" s="172" t="s">
        <v>244</v>
      </c>
      <c r="C27" s="76" t="s">
        <v>2</v>
      </c>
    </row>
    <row r="28" spans="2:3" ht="21.95" customHeight="1" thickTop="1" x14ac:dyDescent="0.25">
      <c r="B28" s="77" t="s">
        <v>237</v>
      </c>
      <c r="C28" s="78" t="s">
        <v>276</v>
      </c>
    </row>
    <row r="29" spans="2:3" ht="21.95" customHeight="1" x14ac:dyDescent="0.25">
      <c r="B29" s="77" t="s">
        <v>238</v>
      </c>
      <c r="C29" s="78" t="s">
        <v>277</v>
      </c>
    </row>
    <row r="30" spans="2:3" ht="21.95" customHeight="1" x14ac:dyDescent="0.25">
      <c r="B30" s="77" t="s">
        <v>239</v>
      </c>
      <c r="C30" s="78" t="s">
        <v>278</v>
      </c>
    </row>
    <row r="31" spans="2:3" ht="21.95" customHeight="1" x14ac:dyDescent="0.25">
      <c r="B31" s="77" t="s">
        <v>240</v>
      </c>
      <c r="C31" s="78" t="s">
        <v>279</v>
      </c>
    </row>
    <row r="32" spans="2:3" ht="21.95" customHeight="1" x14ac:dyDescent="0.25">
      <c r="B32" s="77" t="s">
        <v>241</v>
      </c>
      <c r="C32" s="78" t="s">
        <v>280</v>
      </c>
    </row>
    <row r="33" spans="2:3" ht="21.95" customHeight="1" x14ac:dyDescent="0.25">
      <c r="B33" s="77" t="s">
        <v>242</v>
      </c>
      <c r="C33" s="78" t="s">
        <v>281</v>
      </c>
    </row>
    <row r="34" spans="2:3" ht="21.95" customHeight="1" thickBot="1" x14ac:dyDescent="0.3">
      <c r="B34" s="79" t="s">
        <v>243</v>
      </c>
      <c r="C34" s="80" t="s">
        <v>282</v>
      </c>
    </row>
    <row r="35" spans="2:3" s="71" customFormat="1" ht="15.75" thickTop="1" x14ac:dyDescent="0.25"/>
    <row r="36" spans="2:3" s="71" customFormat="1" x14ac:dyDescent="0.25"/>
    <row r="37" spans="2:3" s="71" customFormat="1" x14ac:dyDescent="0.25"/>
    <row r="38" spans="2:3" s="71" customFormat="1" x14ac:dyDescent="0.25"/>
    <row r="39" spans="2:3" s="71" customFormat="1" x14ac:dyDescent="0.25"/>
    <row r="40" spans="2:3" s="71" customFormat="1" x14ac:dyDescent="0.25"/>
    <row r="41" spans="2:3" s="71" customFormat="1" x14ac:dyDescent="0.25"/>
    <row r="42" spans="2:3" s="71" customFormat="1" x14ac:dyDescent="0.25"/>
    <row r="43" spans="2:3" s="71" customFormat="1" x14ac:dyDescent="0.25"/>
    <row r="44" spans="2:3" s="71" customFormat="1" x14ac:dyDescent="0.25"/>
    <row r="45" spans="2:3" s="71" customFormat="1" x14ac:dyDescent="0.25"/>
    <row r="46" spans="2:3" s="71" customFormat="1" x14ac:dyDescent="0.25"/>
    <row r="47" spans="2:3" s="71" customFormat="1" x14ac:dyDescent="0.25"/>
    <row r="48" spans="2:3" s="71" customFormat="1" x14ac:dyDescent="0.25"/>
    <row r="49" s="71" customFormat="1" x14ac:dyDescent="0.25"/>
    <row r="50" s="71" customFormat="1" x14ac:dyDescent="0.25"/>
    <row r="51" s="71" customFormat="1" x14ac:dyDescent="0.25"/>
    <row r="52" s="71" customFormat="1" x14ac:dyDescent="0.25"/>
    <row r="53" s="71" customFormat="1" x14ac:dyDescent="0.25"/>
    <row r="54" s="71" customFormat="1" x14ac:dyDescent="0.25"/>
    <row r="55" s="71" customFormat="1" x14ac:dyDescent="0.25"/>
    <row r="56" s="71" customFormat="1" x14ac:dyDescent="0.25"/>
    <row r="57" s="71" customFormat="1" x14ac:dyDescent="0.25"/>
    <row r="58" s="71" customFormat="1" x14ac:dyDescent="0.25"/>
    <row r="59" s="71" customFormat="1" x14ac:dyDescent="0.25"/>
    <row r="60" s="71" customFormat="1" x14ac:dyDescent="0.25"/>
    <row r="61" s="71" customFormat="1" x14ac:dyDescent="0.25"/>
    <row r="62" s="71" customFormat="1" x14ac:dyDescent="0.25"/>
    <row r="63" s="71" customFormat="1" x14ac:dyDescent="0.25"/>
    <row r="64" s="71" customFormat="1" x14ac:dyDescent="0.25"/>
    <row r="65" s="71" customFormat="1" x14ac:dyDescent="0.25"/>
    <row r="66" s="71" customFormat="1" x14ac:dyDescent="0.25"/>
    <row r="67" s="71" customFormat="1" x14ac:dyDescent="0.25"/>
    <row r="68" s="71" customFormat="1" x14ac:dyDescent="0.25"/>
    <row r="69" s="71" customFormat="1" x14ac:dyDescent="0.25"/>
    <row r="70" s="71" customFormat="1" x14ac:dyDescent="0.25"/>
    <row r="71" s="71" customFormat="1" x14ac:dyDescent="0.25"/>
    <row r="72" s="71" customFormat="1" x14ac:dyDescent="0.25"/>
    <row r="73" s="71" customFormat="1" x14ac:dyDescent="0.25"/>
    <row r="74" s="71" customFormat="1" x14ac:dyDescent="0.25"/>
    <row r="75" s="71" customFormat="1" x14ac:dyDescent="0.25"/>
    <row r="76" s="71" customFormat="1" x14ac:dyDescent="0.25"/>
    <row r="77" s="71" customFormat="1" x14ac:dyDescent="0.25"/>
    <row r="78" s="71" customFormat="1" x14ac:dyDescent="0.25"/>
    <row r="79" s="71" customFormat="1" x14ac:dyDescent="0.25"/>
    <row r="80" s="71" customFormat="1" x14ac:dyDescent="0.25"/>
    <row r="81" s="71" customFormat="1" x14ac:dyDescent="0.25"/>
    <row r="82" s="71" customFormat="1" x14ac:dyDescent="0.25"/>
    <row r="83" s="71" customFormat="1" x14ac:dyDescent="0.25"/>
    <row r="84" s="71" customFormat="1" x14ac:dyDescent="0.25"/>
    <row r="85" s="71" customFormat="1" x14ac:dyDescent="0.25"/>
    <row r="86" s="71" customFormat="1" x14ac:dyDescent="0.25"/>
    <row r="87" s="71" customFormat="1" x14ac:dyDescent="0.25"/>
    <row r="88" s="71" customFormat="1" x14ac:dyDescent="0.25"/>
    <row r="89" s="71" customFormat="1" x14ac:dyDescent="0.25"/>
    <row r="90" s="71" customFormat="1" x14ac:dyDescent="0.25"/>
    <row r="91" s="71" customFormat="1" x14ac:dyDescent="0.25"/>
    <row r="92" s="71" customFormat="1" x14ac:dyDescent="0.25"/>
    <row r="93" s="71" customFormat="1" x14ac:dyDescent="0.25"/>
    <row r="94" s="71" customFormat="1" x14ac:dyDescent="0.25"/>
    <row r="95" s="71" customFormat="1" x14ac:dyDescent="0.25"/>
    <row r="96" s="71" customFormat="1" x14ac:dyDescent="0.25"/>
    <row r="97" s="71" customFormat="1" x14ac:dyDescent="0.25"/>
    <row r="98" s="71" customFormat="1" x14ac:dyDescent="0.25"/>
    <row r="99" s="71" customFormat="1" x14ac:dyDescent="0.25"/>
    <row r="100" s="71" customFormat="1" x14ac:dyDescent="0.25"/>
    <row r="101" s="71" customFormat="1" x14ac:dyDescent="0.25"/>
    <row r="102" s="71" customFormat="1" x14ac:dyDescent="0.25"/>
    <row r="103" s="71" customFormat="1" x14ac:dyDescent="0.25"/>
    <row r="104" s="71" customFormat="1" x14ac:dyDescent="0.25"/>
    <row r="105" s="71" customFormat="1" x14ac:dyDescent="0.25"/>
    <row r="106" s="71" customFormat="1" x14ac:dyDescent="0.25"/>
    <row r="107" s="71" customFormat="1" x14ac:dyDescent="0.25"/>
    <row r="108" s="71" customFormat="1" x14ac:dyDescent="0.25"/>
    <row r="109" s="71" customFormat="1" x14ac:dyDescent="0.25"/>
    <row r="110" s="71" customFormat="1" x14ac:dyDescent="0.25"/>
    <row r="111" s="71" customFormat="1" x14ac:dyDescent="0.25"/>
    <row r="112" s="71" customFormat="1" x14ac:dyDescent="0.25"/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  <row r="118" s="71" customFormat="1" x14ac:dyDescent="0.25"/>
    <row r="119" s="71" customFormat="1" x14ac:dyDescent="0.25"/>
    <row r="120" s="71" customFormat="1" x14ac:dyDescent="0.25"/>
    <row r="121" s="71" customFormat="1" x14ac:dyDescent="0.25"/>
    <row r="122" s="71" customFormat="1" x14ac:dyDescent="0.25"/>
    <row r="123" s="71" customFormat="1" x14ac:dyDescent="0.25"/>
    <row r="124" s="71" customFormat="1" x14ac:dyDescent="0.25"/>
    <row r="125" s="71" customFormat="1" x14ac:dyDescent="0.25"/>
    <row r="126" s="71" customFormat="1" x14ac:dyDescent="0.25"/>
    <row r="127" s="71" customFormat="1" x14ac:dyDescent="0.25"/>
    <row r="128" s="71" customFormat="1" x14ac:dyDescent="0.25"/>
    <row r="129" s="71" customFormat="1" x14ac:dyDescent="0.25"/>
    <row r="130" s="71" customFormat="1" x14ac:dyDescent="0.25"/>
    <row r="131" s="71" customFormat="1" x14ac:dyDescent="0.25"/>
    <row r="132" s="71" customFormat="1" x14ac:dyDescent="0.25"/>
    <row r="133" s="71" customFormat="1" x14ac:dyDescent="0.25"/>
    <row r="134" s="71" customFormat="1" x14ac:dyDescent="0.25"/>
    <row r="135" s="71" customFormat="1" x14ac:dyDescent="0.25"/>
    <row r="136" s="71" customFormat="1" x14ac:dyDescent="0.25"/>
    <row r="137" s="71" customFormat="1" x14ac:dyDescent="0.25"/>
    <row r="138" s="71" customFormat="1" x14ac:dyDescent="0.25"/>
    <row r="139" s="71" customFormat="1" x14ac:dyDescent="0.25"/>
    <row r="140" s="71" customFormat="1" x14ac:dyDescent="0.25"/>
    <row r="141" s="71" customFormat="1" x14ac:dyDescent="0.25"/>
    <row r="142" s="71" customFormat="1" x14ac:dyDescent="0.25"/>
    <row r="143" s="71" customFormat="1" x14ac:dyDescent="0.25"/>
    <row r="144" s="71" customFormat="1" x14ac:dyDescent="0.25"/>
    <row r="145" s="71" customFormat="1" x14ac:dyDescent="0.25"/>
    <row r="146" s="71" customFormat="1" x14ac:dyDescent="0.25"/>
    <row r="147" s="71" customFormat="1" x14ac:dyDescent="0.25"/>
    <row r="148" s="71" customFormat="1" x14ac:dyDescent="0.25"/>
    <row r="149" s="71" customFormat="1" x14ac:dyDescent="0.25"/>
    <row r="150" s="71" customFormat="1" x14ac:dyDescent="0.25"/>
    <row r="151" s="71" customFormat="1" x14ac:dyDescent="0.25"/>
    <row r="152" s="71" customFormat="1" x14ac:dyDescent="0.25"/>
    <row r="153" s="71" customFormat="1" x14ac:dyDescent="0.25"/>
    <row r="154" s="71" customFormat="1" x14ac:dyDescent="0.25"/>
    <row r="155" s="71" customFormat="1" x14ac:dyDescent="0.25"/>
    <row r="156" s="71" customFormat="1" x14ac:dyDescent="0.25"/>
    <row r="157" s="71" customFormat="1" x14ac:dyDescent="0.25"/>
    <row r="158" s="71" customFormat="1" x14ac:dyDescent="0.25"/>
    <row r="159" s="71" customFormat="1" x14ac:dyDescent="0.25"/>
    <row r="160" s="71" customFormat="1" x14ac:dyDescent="0.25"/>
    <row r="161" s="71" customFormat="1" x14ac:dyDescent="0.25"/>
    <row r="162" s="71" customFormat="1" x14ac:dyDescent="0.25"/>
    <row r="163" s="71" customFormat="1" x14ac:dyDescent="0.25"/>
    <row r="164" s="71" customFormat="1" x14ac:dyDescent="0.25"/>
    <row r="165" s="71" customFormat="1" x14ac:dyDescent="0.25"/>
    <row r="166" s="71" customFormat="1" x14ac:dyDescent="0.25"/>
    <row r="167" s="71" customFormat="1" x14ac:dyDescent="0.25"/>
    <row r="168" s="71" customFormat="1" x14ac:dyDescent="0.25"/>
    <row r="169" s="71" customFormat="1" x14ac:dyDescent="0.25"/>
    <row r="170" s="71" customFormat="1" x14ac:dyDescent="0.25"/>
    <row r="171" s="71" customFormat="1" x14ac:dyDescent="0.25"/>
    <row r="172" s="71" customFormat="1" x14ac:dyDescent="0.25"/>
    <row r="173" s="71" customFormat="1" x14ac:dyDescent="0.25"/>
    <row r="174" s="71" customFormat="1" x14ac:dyDescent="0.25"/>
    <row r="175" s="71" customFormat="1" x14ac:dyDescent="0.25"/>
    <row r="176" s="71" customFormat="1" x14ac:dyDescent="0.25"/>
    <row r="177" s="71" customFormat="1" x14ac:dyDescent="0.25"/>
    <row r="178" s="71" customFormat="1" x14ac:dyDescent="0.25"/>
    <row r="179" s="71" customFormat="1" x14ac:dyDescent="0.25"/>
    <row r="180" s="71" customFormat="1" x14ac:dyDescent="0.25"/>
    <row r="181" s="71" customFormat="1" x14ac:dyDescent="0.25"/>
    <row r="182" s="71" customFormat="1" x14ac:dyDescent="0.25"/>
    <row r="183" s="71" customFormat="1" x14ac:dyDescent="0.25"/>
    <row r="184" s="71" customFormat="1" x14ac:dyDescent="0.25"/>
    <row r="185" s="71" customFormat="1" x14ac:dyDescent="0.25"/>
    <row r="186" s="71" customFormat="1" x14ac:dyDescent="0.25"/>
    <row r="187" s="71" customFormat="1" x14ac:dyDescent="0.25"/>
    <row r="188" s="71" customFormat="1" x14ac:dyDescent="0.25"/>
    <row r="189" s="71" customFormat="1" x14ac:dyDescent="0.25"/>
    <row r="190" s="71" customFormat="1" x14ac:dyDescent="0.25"/>
    <row r="191" s="71" customFormat="1" x14ac:dyDescent="0.25"/>
    <row r="192" s="71" customFormat="1" x14ac:dyDescent="0.25"/>
    <row r="193" s="71" customFormat="1" x14ac:dyDescent="0.25"/>
    <row r="194" s="71" customFormat="1" x14ac:dyDescent="0.25"/>
    <row r="195" s="71" customFormat="1" x14ac:dyDescent="0.25"/>
    <row r="196" s="71" customFormat="1" x14ac:dyDescent="0.25"/>
    <row r="197" s="71" customFormat="1" x14ac:dyDescent="0.25"/>
    <row r="198" s="71" customFormat="1" x14ac:dyDescent="0.25"/>
    <row r="199" s="71" customFormat="1" x14ac:dyDescent="0.25"/>
    <row r="200" s="71" customFormat="1" x14ac:dyDescent="0.25"/>
    <row r="201" s="71" customFormat="1" x14ac:dyDescent="0.25"/>
    <row r="202" s="71" customFormat="1" x14ac:dyDescent="0.25"/>
    <row r="203" s="71" customFormat="1" x14ac:dyDescent="0.25"/>
    <row r="204" s="71" customFormat="1" x14ac:dyDescent="0.25"/>
    <row r="205" s="71" customFormat="1" x14ac:dyDescent="0.25"/>
    <row r="206" s="71" customFormat="1" x14ac:dyDescent="0.25"/>
    <row r="207" s="71" customFormat="1" x14ac:dyDescent="0.25"/>
    <row r="208" s="71" customFormat="1" x14ac:dyDescent="0.25"/>
    <row r="209" s="71" customFormat="1" x14ac:dyDescent="0.25"/>
    <row r="210" s="71" customFormat="1" x14ac:dyDescent="0.25"/>
    <row r="211" s="71" customFormat="1" x14ac:dyDescent="0.25"/>
    <row r="212" s="71" customFormat="1" x14ac:dyDescent="0.25"/>
    <row r="213" s="71" customFormat="1" x14ac:dyDescent="0.25"/>
    <row r="214" s="71" customFormat="1" x14ac:dyDescent="0.25"/>
    <row r="215" s="71" customFormat="1" x14ac:dyDescent="0.25"/>
    <row r="216" s="71" customFormat="1" x14ac:dyDescent="0.25"/>
    <row r="217" s="71" customFormat="1" x14ac:dyDescent="0.25"/>
    <row r="218" s="71" customFormat="1" x14ac:dyDescent="0.25"/>
    <row r="219" s="71" customFormat="1" x14ac:dyDescent="0.25"/>
    <row r="220" s="71" customFormat="1" x14ac:dyDescent="0.25"/>
    <row r="221" s="71" customFormat="1" x14ac:dyDescent="0.25"/>
    <row r="222" s="71" customFormat="1" x14ac:dyDescent="0.25"/>
    <row r="223" s="71" customFormat="1" x14ac:dyDescent="0.25"/>
    <row r="224" s="71" customFormat="1" x14ac:dyDescent="0.25"/>
    <row r="225" s="71" customFormat="1" x14ac:dyDescent="0.25"/>
    <row r="226" s="71" customFormat="1" x14ac:dyDescent="0.25"/>
    <row r="227" s="71" customFormat="1" x14ac:dyDescent="0.25"/>
    <row r="228" s="71" customFormat="1" x14ac:dyDescent="0.25"/>
    <row r="229" s="71" customFormat="1" x14ac:dyDescent="0.25"/>
    <row r="230" s="71" customFormat="1" x14ac:dyDescent="0.25"/>
    <row r="231" s="71" customFormat="1" x14ac:dyDescent="0.25"/>
    <row r="232" s="71" customFormat="1" x14ac:dyDescent="0.25"/>
    <row r="233" s="71" customFormat="1" x14ac:dyDescent="0.25"/>
    <row r="234" s="71" customFormat="1" x14ac:dyDescent="0.25"/>
    <row r="235" s="71" customFormat="1" x14ac:dyDescent="0.25"/>
    <row r="236" s="71" customFormat="1" x14ac:dyDescent="0.25"/>
    <row r="237" s="71" customFormat="1" x14ac:dyDescent="0.25"/>
    <row r="238" s="71" customFormat="1" x14ac:dyDescent="0.25"/>
    <row r="239" s="71" customFormat="1" x14ac:dyDescent="0.25"/>
    <row r="240" s="71" customFormat="1" x14ac:dyDescent="0.25"/>
    <row r="241" s="71" customFormat="1" x14ac:dyDescent="0.25"/>
    <row r="242" s="71" customFormat="1" x14ac:dyDescent="0.25"/>
    <row r="243" s="71" customFormat="1" x14ac:dyDescent="0.25"/>
    <row r="244" s="71" customFormat="1" x14ac:dyDescent="0.25"/>
    <row r="245" s="71" customFormat="1" x14ac:dyDescent="0.25"/>
    <row r="246" s="71" customFormat="1" x14ac:dyDescent="0.25"/>
    <row r="247" s="71" customFormat="1" x14ac:dyDescent="0.25"/>
    <row r="248" s="71" customFormat="1" x14ac:dyDescent="0.25"/>
    <row r="249" s="71" customFormat="1" x14ac:dyDescent="0.25"/>
    <row r="250" s="71" customFormat="1" x14ac:dyDescent="0.25"/>
    <row r="251" s="71" customFormat="1" x14ac:dyDescent="0.25"/>
    <row r="252" s="71" customFormat="1" x14ac:dyDescent="0.25"/>
    <row r="253" s="71" customFormat="1" x14ac:dyDescent="0.25"/>
    <row r="254" s="71" customFormat="1" x14ac:dyDescent="0.25"/>
    <row r="255" s="71" customFormat="1" x14ac:dyDescent="0.25"/>
    <row r="256" s="71" customFormat="1" x14ac:dyDescent="0.25"/>
    <row r="257" s="71" customFormat="1" x14ac:dyDescent="0.25"/>
    <row r="258" s="71" customFormat="1" x14ac:dyDescent="0.25"/>
    <row r="259" s="71" customFormat="1" x14ac:dyDescent="0.25"/>
    <row r="260" s="71" customFormat="1" x14ac:dyDescent="0.25"/>
    <row r="261" s="71" customFormat="1" x14ac:dyDescent="0.25"/>
    <row r="262" s="71" customFormat="1" x14ac:dyDescent="0.25"/>
    <row r="263" s="71" customFormat="1" x14ac:dyDescent="0.25"/>
    <row r="264" s="71" customFormat="1" x14ac:dyDescent="0.25"/>
    <row r="265" s="71" customFormat="1" x14ac:dyDescent="0.25"/>
    <row r="266" s="71" customFormat="1" x14ac:dyDescent="0.25"/>
    <row r="267" s="71" customFormat="1" x14ac:dyDescent="0.25"/>
    <row r="268" s="71" customFormat="1" x14ac:dyDescent="0.25"/>
    <row r="269" s="71" customFormat="1" x14ac:dyDescent="0.25"/>
    <row r="270" s="71" customFormat="1" x14ac:dyDescent="0.25"/>
    <row r="271" s="71" customFormat="1" x14ac:dyDescent="0.25"/>
    <row r="272" s="71" customFormat="1" x14ac:dyDescent="0.25"/>
    <row r="273" s="71" customFormat="1" x14ac:dyDescent="0.25"/>
    <row r="274" s="71" customFormat="1" x14ac:dyDescent="0.25"/>
    <row r="275" s="71" customFormat="1" x14ac:dyDescent="0.25"/>
    <row r="276" s="71" customFormat="1" x14ac:dyDescent="0.25"/>
    <row r="277" s="71" customFormat="1" x14ac:dyDescent="0.25"/>
    <row r="278" s="71" customFormat="1" x14ac:dyDescent="0.25"/>
    <row r="279" s="71" customFormat="1" x14ac:dyDescent="0.25"/>
    <row r="280" s="71" customFormat="1" x14ac:dyDescent="0.25"/>
    <row r="281" s="71" customFormat="1" x14ac:dyDescent="0.25"/>
    <row r="282" s="71" customFormat="1" x14ac:dyDescent="0.25"/>
    <row r="283" s="71" customFormat="1" x14ac:dyDescent="0.25"/>
    <row r="284" s="71" customFormat="1" x14ac:dyDescent="0.25"/>
    <row r="285" s="71" customFormat="1" x14ac:dyDescent="0.25"/>
    <row r="286" s="71" customFormat="1" x14ac:dyDescent="0.25"/>
    <row r="287" s="71" customFormat="1" x14ac:dyDescent="0.25"/>
    <row r="288" s="71" customFormat="1" x14ac:dyDescent="0.25"/>
    <row r="289" s="71" customFormat="1" x14ac:dyDescent="0.25"/>
    <row r="290" s="71" customFormat="1" x14ac:dyDescent="0.25"/>
    <row r="291" s="71" customFormat="1" x14ac:dyDescent="0.25"/>
    <row r="292" s="71" customFormat="1" x14ac:dyDescent="0.25"/>
    <row r="293" s="71" customFormat="1" x14ac:dyDescent="0.25"/>
    <row r="294" s="71" customFormat="1" x14ac:dyDescent="0.25"/>
    <row r="295" s="71" customFormat="1" x14ac:dyDescent="0.25"/>
    <row r="296" s="71" customFormat="1" x14ac:dyDescent="0.25"/>
    <row r="297" s="71" customFormat="1" x14ac:dyDescent="0.25"/>
    <row r="298" s="71" customFormat="1" x14ac:dyDescent="0.25"/>
    <row r="299" s="71" customFormat="1" x14ac:dyDescent="0.25"/>
    <row r="300" s="71" customFormat="1" x14ac:dyDescent="0.25"/>
    <row r="301" s="71" customFormat="1" x14ac:dyDescent="0.25"/>
    <row r="302" s="71" customFormat="1" x14ac:dyDescent="0.25"/>
    <row r="303" s="71" customFormat="1" x14ac:dyDescent="0.25"/>
    <row r="304" s="71" customFormat="1" x14ac:dyDescent="0.25"/>
    <row r="305" s="71" customFormat="1" x14ac:dyDescent="0.25"/>
    <row r="306" s="71" customFormat="1" x14ac:dyDescent="0.25"/>
    <row r="307" s="71" customFormat="1" x14ac:dyDescent="0.25"/>
    <row r="308" s="71" customFormat="1" x14ac:dyDescent="0.25"/>
    <row r="309" s="71" customFormat="1" x14ac:dyDescent="0.25"/>
    <row r="310" s="71" customFormat="1" x14ac:dyDescent="0.25"/>
    <row r="311" s="71" customFormat="1" x14ac:dyDescent="0.25"/>
    <row r="312" s="71" customFormat="1" x14ac:dyDescent="0.25"/>
    <row r="313" s="71" customFormat="1" x14ac:dyDescent="0.25"/>
    <row r="314" s="71" customFormat="1" x14ac:dyDescent="0.25"/>
    <row r="315" s="71" customFormat="1" x14ac:dyDescent="0.25"/>
    <row r="316" s="71" customFormat="1" x14ac:dyDescent="0.25"/>
    <row r="317" s="71" customFormat="1" x14ac:dyDescent="0.25"/>
    <row r="318" s="71" customFormat="1" x14ac:dyDescent="0.25"/>
    <row r="319" s="71" customFormat="1" x14ac:dyDescent="0.25"/>
    <row r="320" s="71" customFormat="1" x14ac:dyDescent="0.25"/>
    <row r="321" s="71" customFormat="1" x14ac:dyDescent="0.25"/>
    <row r="322" s="71" customFormat="1" x14ac:dyDescent="0.25"/>
    <row r="323" s="71" customFormat="1" x14ac:dyDescent="0.25"/>
    <row r="324" s="71" customFormat="1" x14ac:dyDescent="0.25"/>
    <row r="325" s="71" customFormat="1" x14ac:dyDescent="0.25"/>
    <row r="326" s="71" customFormat="1" x14ac:dyDescent="0.25"/>
    <row r="327" s="71" customFormat="1" x14ac:dyDescent="0.25"/>
    <row r="328" s="71" customFormat="1" x14ac:dyDescent="0.25"/>
    <row r="329" s="71" customFormat="1" x14ac:dyDescent="0.25"/>
    <row r="330" s="71" customFormat="1" x14ac:dyDescent="0.25"/>
    <row r="331" s="71" customFormat="1" x14ac:dyDescent="0.25"/>
    <row r="332" s="71" customFormat="1" x14ac:dyDescent="0.25"/>
    <row r="333" s="71" customFormat="1" x14ac:dyDescent="0.25"/>
    <row r="334" s="71" customFormat="1" x14ac:dyDescent="0.25"/>
    <row r="335" s="71" customFormat="1" x14ac:dyDescent="0.25"/>
    <row r="336" s="71" customFormat="1" x14ac:dyDescent="0.25"/>
    <row r="337" s="71" customFormat="1" x14ac:dyDescent="0.25"/>
    <row r="338" s="71" customFormat="1" x14ac:dyDescent="0.25"/>
    <row r="339" s="71" customFormat="1" x14ac:dyDescent="0.25"/>
    <row r="340" s="71" customFormat="1" x14ac:dyDescent="0.25"/>
    <row r="341" s="71" customFormat="1" x14ac:dyDescent="0.25"/>
    <row r="342" s="71" customFormat="1" x14ac:dyDescent="0.25"/>
    <row r="343" s="71" customFormat="1" x14ac:dyDescent="0.25"/>
    <row r="344" s="71" customFormat="1" x14ac:dyDescent="0.25"/>
    <row r="345" s="71" customFormat="1" x14ac:dyDescent="0.25"/>
    <row r="346" s="71" customFormat="1" x14ac:dyDescent="0.25"/>
    <row r="347" s="71" customFormat="1" x14ac:dyDescent="0.25"/>
    <row r="348" s="71" customFormat="1" x14ac:dyDescent="0.25"/>
    <row r="349" s="71" customFormat="1" x14ac:dyDescent="0.25"/>
    <row r="350" s="71" customFormat="1" x14ac:dyDescent="0.25"/>
    <row r="351" s="71" customFormat="1" x14ac:dyDescent="0.25"/>
    <row r="352" s="71" customFormat="1" x14ac:dyDescent="0.25"/>
    <row r="353" s="71" customFormat="1" x14ac:dyDescent="0.25"/>
    <row r="354" s="71" customFormat="1" x14ac:dyDescent="0.25"/>
    <row r="355" s="71" customFormat="1" x14ac:dyDescent="0.25"/>
    <row r="356" s="71" customFormat="1" x14ac:dyDescent="0.25"/>
    <row r="357" s="71" customFormat="1" x14ac:dyDescent="0.25"/>
    <row r="358" s="71" customFormat="1" x14ac:dyDescent="0.25"/>
    <row r="359" s="71" customFormat="1" x14ac:dyDescent="0.25"/>
    <row r="360" s="71" customFormat="1" x14ac:dyDescent="0.25"/>
    <row r="361" s="71" customFormat="1" x14ac:dyDescent="0.25"/>
    <row r="362" s="71" customFormat="1" x14ac:dyDescent="0.25"/>
    <row r="363" s="71" customFormat="1" x14ac:dyDescent="0.25"/>
    <row r="364" s="71" customFormat="1" x14ac:dyDescent="0.25"/>
    <row r="365" s="71" customFormat="1" x14ac:dyDescent="0.25"/>
    <row r="366" s="71" customFormat="1" x14ac:dyDescent="0.25"/>
    <row r="367" s="71" customFormat="1" x14ac:dyDescent="0.25"/>
    <row r="368" s="71" customFormat="1" x14ac:dyDescent="0.25"/>
    <row r="369" s="71" customFormat="1" x14ac:dyDescent="0.25"/>
    <row r="370" s="71" customFormat="1" x14ac:dyDescent="0.25"/>
    <row r="371" s="71" customFormat="1" x14ac:dyDescent="0.25"/>
    <row r="372" s="71" customFormat="1" x14ac:dyDescent="0.25"/>
    <row r="373" s="71" customFormat="1" x14ac:dyDescent="0.25"/>
    <row r="374" s="71" customFormat="1" x14ac:dyDescent="0.25"/>
    <row r="375" s="71" customFormat="1" x14ac:dyDescent="0.25"/>
    <row r="376" s="71" customFormat="1" x14ac:dyDescent="0.25"/>
    <row r="377" s="71" customFormat="1" x14ac:dyDescent="0.25"/>
    <row r="378" s="71" customFormat="1" x14ac:dyDescent="0.25"/>
    <row r="379" s="71" customFormat="1" x14ac:dyDescent="0.25"/>
    <row r="380" s="71" customFormat="1" x14ac:dyDescent="0.25"/>
    <row r="381" s="71" customFormat="1" x14ac:dyDescent="0.25"/>
    <row r="382" s="71" customFormat="1" x14ac:dyDescent="0.25"/>
    <row r="383" s="71" customFormat="1" x14ac:dyDescent="0.25"/>
    <row r="384" s="71" customFormat="1" x14ac:dyDescent="0.25"/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  <row r="391" s="71" customFormat="1" x14ac:dyDescent="0.25"/>
    <row r="392" s="71" customFormat="1" x14ac:dyDescent="0.25"/>
    <row r="393" s="71" customFormat="1" x14ac:dyDescent="0.25"/>
    <row r="394" s="71" customFormat="1" x14ac:dyDescent="0.25"/>
    <row r="395" s="71" customFormat="1" x14ac:dyDescent="0.25"/>
    <row r="396" s="71" customFormat="1" x14ac:dyDescent="0.25"/>
    <row r="397" s="71" customFormat="1" x14ac:dyDescent="0.25"/>
    <row r="398" s="71" customFormat="1" x14ac:dyDescent="0.25"/>
    <row r="399" s="71" customFormat="1" x14ac:dyDescent="0.25"/>
    <row r="400" s="71" customFormat="1" x14ac:dyDescent="0.25"/>
    <row r="401" s="71" customFormat="1" x14ac:dyDescent="0.25"/>
    <row r="402" s="71" customFormat="1" x14ac:dyDescent="0.25"/>
    <row r="403" s="71" customFormat="1" x14ac:dyDescent="0.25"/>
    <row r="404" s="71" customFormat="1" x14ac:dyDescent="0.25"/>
    <row r="405" s="71" customFormat="1" x14ac:dyDescent="0.25"/>
    <row r="406" s="71" customFormat="1" x14ac:dyDescent="0.25"/>
    <row r="407" s="71" customFormat="1" x14ac:dyDescent="0.25"/>
    <row r="408" s="71" customFormat="1" x14ac:dyDescent="0.25"/>
    <row r="409" s="71" customFormat="1" x14ac:dyDescent="0.25"/>
    <row r="410" s="71" customFormat="1" x14ac:dyDescent="0.25"/>
    <row r="411" s="71" customFormat="1" x14ac:dyDescent="0.25"/>
    <row r="412" s="71" customFormat="1" x14ac:dyDescent="0.25"/>
    <row r="413" s="71" customFormat="1" x14ac:dyDescent="0.25"/>
    <row r="414" s="71" customFormat="1" x14ac:dyDescent="0.25"/>
    <row r="415" s="71" customFormat="1" x14ac:dyDescent="0.25"/>
    <row r="416" s="71" customFormat="1" x14ac:dyDescent="0.25"/>
    <row r="417" s="71" customFormat="1" x14ac:dyDescent="0.25"/>
    <row r="418" s="71" customFormat="1" x14ac:dyDescent="0.25"/>
    <row r="419" s="71" customFormat="1" x14ac:dyDescent="0.25"/>
    <row r="420" s="71" customFormat="1" x14ac:dyDescent="0.25"/>
    <row r="421" s="71" customFormat="1" x14ac:dyDescent="0.25"/>
    <row r="422" s="71" customFormat="1" x14ac:dyDescent="0.25"/>
    <row r="423" s="71" customFormat="1" x14ac:dyDescent="0.25"/>
    <row r="424" s="71" customFormat="1" x14ac:dyDescent="0.25"/>
    <row r="425" s="71" customFormat="1" x14ac:dyDescent="0.25"/>
    <row r="426" s="71" customFormat="1" x14ac:dyDescent="0.25"/>
    <row r="427" s="71" customFormat="1" x14ac:dyDescent="0.25"/>
    <row r="428" s="71" customFormat="1" x14ac:dyDescent="0.25"/>
    <row r="429" s="71" customFormat="1" x14ac:dyDescent="0.25"/>
    <row r="430" s="71" customFormat="1" x14ac:dyDescent="0.25"/>
    <row r="431" s="71" customFormat="1" x14ac:dyDescent="0.25"/>
    <row r="432" s="71" customFormat="1" x14ac:dyDescent="0.25"/>
    <row r="433" s="71" customFormat="1" x14ac:dyDescent="0.25"/>
    <row r="434" s="71" customFormat="1" x14ac:dyDescent="0.25"/>
    <row r="435" s="71" customFormat="1" x14ac:dyDescent="0.25"/>
    <row r="436" s="71" customFormat="1" x14ac:dyDescent="0.25"/>
    <row r="437" s="71" customFormat="1" x14ac:dyDescent="0.25"/>
    <row r="438" s="71" customFormat="1" x14ac:dyDescent="0.25"/>
    <row r="439" s="71" customFormat="1" x14ac:dyDescent="0.25"/>
    <row r="440" s="71" customFormat="1" x14ac:dyDescent="0.25"/>
    <row r="441" s="71" customFormat="1" x14ac:dyDescent="0.25"/>
    <row r="442" s="71" customFormat="1" x14ac:dyDescent="0.25"/>
    <row r="443" s="71" customFormat="1" x14ac:dyDescent="0.25"/>
    <row r="444" s="71" customFormat="1" x14ac:dyDescent="0.25"/>
    <row r="445" s="71" customFormat="1" x14ac:dyDescent="0.25"/>
    <row r="446" s="71" customFormat="1" x14ac:dyDescent="0.25"/>
    <row r="447" s="71" customFormat="1" x14ac:dyDescent="0.25"/>
    <row r="448" s="71" customFormat="1" x14ac:dyDescent="0.25"/>
    <row r="449" s="71" customFormat="1" x14ac:dyDescent="0.25"/>
    <row r="450" s="71" customFormat="1" x14ac:dyDescent="0.25"/>
    <row r="451" s="71" customFormat="1" x14ac:dyDescent="0.25"/>
    <row r="452" s="71" customFormat="1" x14ac:dyDescent="0.25"/>
    <row r="453" s="71" customFormat="1" x14ac:dyDescent="0.25"/>
    <row r="454" s="71" customFormat="1" x14ac:dyDescent="0.25"/>
    <row r="455" s="71" customFormat="1" x14ac:dyDescent="0.25"/>
    <row r="456" s="71" customFormat="1" x14ac:dyDescent="0.25"/>
    <row r="457" s="71" customFormat="1" x14ac:dyDescent="0.25"/>
    <row r="458" s="71" customFormat="1" x14ac:dyDescent="0.25"/>
    <row r="459" s="71" customFormat="1" x14ac:dyDescent="0.25"/>
    <row r="460" s="71" customFormat="1" x14ac:dyDescent="0.25"/>
    <row r="461" s="71" customFormat="1" x14ac:dyDescent="0.25"/>
    <row r="462" s="71" customFormat="1" x14ac:dyDescent="0.25"/>
    <row r="463" s="71" customFormat="1" x14ac:dyDescent="0.25"/>
    <row r="464" s="71" customFormat="1" x14ac:dyDescent="0.25"/>
    <row r="465" s="71" customFormat="1" x14ac:dyDescent="0.25"/>
    <row r="466" s="71" customFormat="1" x14ac:dyDescent="0.25"/>
    <row r="467" s="71" customFormat="1" x14ac:dyDescent="0.25"/>
    <row r="468" s="71" customFormat="1" x14ac:dyDescent="0.25"/>
    <row r="469" s="71" customFormat="1" x14ac:dyDescent="0.25"/>
    <row r="470" s="71" customFormat="1" x14ac:dyDescent="0.25"/>
    <row r="471" s="71" customFormat="1" x14ac:dyDescent="0.25"/>
    <row r="472" s="71" customFormat="1" x14ac:dyDescent="0.25"/>
    <row r="473" s="71" customFormat="1" x14ac:dyDescent="0.25"/>
    <row r="474" s="71" customFormat="1" x14ac:dyDescent="0.25"/>
    <row r="475" s="71" customFormat="1" x14ac:dyDescent="0.25"/>
    <row r="476" s="71" customFormat="1" x14ac:dyDescent="0.25"/>
    <row r="477" s="71" customFormat="1" x14ac:dyDescent="0.25"/>
    <row r="478" s="71" customFormat="1" x14ac:dyDescent="0.25"/>
    <row r="479" s="71" customFormat="1" x14ac:dyDescent="0.25"/>
    <row r="480" s="71" customFormat="1" x14ac:dyDescent="0.25"/>
    <row r="481" s="71" customFormat="1" x14ac:dyDescent="0.25"/>
    <row r="482" s="71" customFormat="1" x14ac:dyDescent="0.25"/>
    <row r="483" s="71" customFormat="1" x14ac:dyDescent="0.25"/>
    <row r="484" s="71" customFormat="1" x14ac:dyDescent="0.25"/>
    <row r="485" s="71" customFormat="1" x14ac:dyDescent="0.25"/>
    <row r="486" s="71" customFormat="1" x14ac:dyDescent="0.25"/>
    <row r="487" s="71" customFormat="1" x14ac:dyDescent="0.25"/>
    <row r="488" s="71" customFormat="1" x14ac:dyDescent="0.25"/>
    <row r="489" s="71" customFormat="1" x14ac:dyDescent="0.25"/>
    <row r="490" s="71" customFormat="1" x14ac:dyDescent="0.25"/>
    <row r="491" s="71" customFormat="1" x14ac:dyDescent="0.25"/>
    <row r="492" s="71" customFormat="1" x14ac:dyDescent="0.25"/>
    <row r="493" s="71" customFormat="1" x14ac:dyDescent="0.25"/>
    <row r="494" s="71" customFormat="1" x14ac:dyDescent="0.25"/>
    <row r="495" s="71" customFormat="1" x14ac:dyDescent="0.25"/>
    <row r="496" s="71" customFormat="1" x14ac:dyDescent="0.25"/>
    <row r="497" s="71" customFormat="1" x14ac:dyDescent="0.25"/>
    <row r="498" s="71" customFormat="1" x14ac:dyDescent="0.25"/>
    <row r="499" s="71" customFormat="1" x14ac:dyDescent="0.25"/>
    <row r="500" s="71" customFormat="1" x14ac:dyDescent="0.25"/>
    <row r="501" s="71" customFormat="1" x14ac:dyDescent="0.25"/>
    <row r="502" s="71" customFormat="1" x14ac:dyDescent="0.25"/>
    <row r="503" s="71" customFormat="1" x14ac:dyDescent="0.25"/>
    <row r="504" s="71" customFormat="1" x14ac:dyDescent="0.25"/>
    <row r="505" s="71" customFormat="1" x14ac:dyDescent="0.25"/>
    <row r="506" s="71" customFormat="1" x14ac:dyDescent="0.25"/>
    <row r="507" s="71" customFormat="1" x14ac:dyDescent="0.25"/>
    <row r="508" s="71" customFormat="1" x14ac:dyDescent="0.25"/>
    <row r="509" s="71" customFormat="1" x14ac:dyDescent="0.25"/>
    <row r="510" s="71" customFormat="1" x14ac:dyDescent="0.25"/>
    <row r="511" s="71" customFormat="1" x14ac:dyDescent="0.25"/>
    <row r="512" s="71" customFormat="1" x14ac:dyDescent="0.25"/>
    <row r="513" s="71" customFormat="1" x14ac:dyDescent="0.25"/>
    <row r="514" s="71" customFormat="1" x14ac:dyDescent="0.25"/>
    <row r="515" s="71" customFormat="1" x14ac:dyDescent="0.25"/>
    <row r="516" s="71" customFormat="1" x14ac:dyDescent="0.25"/>
    <row r="517" s="71" customFormat="1" x14ac:dyDescent="0.25"/>
    <row r="518" s="71" customFormat="1" x14ac:dyDescent="0.25"/>
    <row r="519" s="71" customFormat="1" x14ac:dyDescent="0.25"/>
    <row r="520" s="71" customFormat="1" x14ac:dyDescent="0.25"/>
    <row r="521" s="71" customFormat="1" x14ac:dyDescent="0.25"/>
    <row r="522" s="71" customFormat="1" x14ac:dyDescent="0.25"/>
    <row r="523" s="71" customFormat="1" x14ac:dyDescent="0.25"/>
    <row r="524" s="71" customFormat="1" x14ac:dyDescent="0.25"/>
    <row r="525" s="71" customFormat="1" x14ac:dyDescent="0.25"/>
    <row r="526" s="71" customFormat="1" x14ac:dyDescent="0.25"/>
    <row r="527" s="71" customFormat="1" x14ac:dyDescent="0.25"/>
    <row r="528" s="71" customFormat="1" x14ac:dyDescent="0.25"/>
    <row r="529" s="71" customFormat="1" x14ac:dyDescent="0.25"/>
    <row r="530" s="71" customFormat="1" x14ac:dyDescent="0.25"/>
    <row r="531" s="71" customFormat="1" x14ac:dyDescent="0.25"/>
    <row r="532" s="71" customFormat="1" x14ac:dyDescent="0.25"/>
    <row r="533" s="71" customFormat="1" x14ac:dyDescent="0.25"/>
    <row r="534" s="71" customFormat="1" x14ac:dyDescent="0.25"/>
    <row r="535" s="71" customFormat="1" x14ac:dyDescent="0.25"/>
    <row r="536" s="71" customFormat="1" x14ac:dyDescent="0.25"/>
    <row r="537" s="71" customFormat="1" x14ac:dyDescent="0.25"/>
    <row r="538" s="71" customFormat="1" x14ac:dyDescent="0.25"/>
    <row r="539" s="71" customFormat="1" x14ac:dyDescent="0.25"/>
    <row r="540" s="71" customFormat="1" x14ac:dyDescent="0.25"/>
    <row r="541" s="71" customFormat="1" x14ac:dyDescent="0.25"/>
    <row r="542" s="71" customFormat="1" x14ac:dyDescent="0.25"/>
    <row r="543" s="71" customFormat="1" x14ac:dyDescent="0.25"/>
    <row r="544" s="71" customFormat="1" x14ac:dyDescent="0.25"/>
    <row r="545" s="71" customFormat="1" x14ac:dyDescent="0.25"/>
    <row r="546" s="71" customFormat="1" x14ac:dyDescent="0.25"/>
    <row r="547" s="71" customFormat="1" x14ac:dyDescent="0.25"/>
    <row r="548" s="71" customFormat="1" x14ac:dyDescent="0.25"/>
    <row r="549" s="71" customFormat="1" x14ac:dyDescent="0.25"/>
    <row r="550" s="71" customFormat="1" x14ac:dyDescent="0.25"/>
    <row r="551" s="71" customFormat="1" x14ac:dyDescent="0.25"/>
    <row r="552" s="71" customFormat="1" x14ac:dyDescent="0.25"/>
    <row r="553" s="71" customFormat="1" x14ac:dyDescent="0.25"/>
    <row r="554" s="71" customFormat="1" x14ac:dyDescent="0.25"/>
    <row r="555" s="71" customFormat="1" x14ac:dyDescent="0.25"/>
    <row r="556" s="71" customFormat="1" x14ac:dyDescent="0.25"/>
    <row r="557" s="71" customFormat="1" x14ac:dyDescent="0.25"/>
    <row r="558" s="71" customFormat="1" x14ac:dyDescent="0.25"/>
    <row r="559" s="71" customFormat="1" x14ac:dyDescent="0.25"/>
    <row r="560" s="71" customFormat="1" x14ac:dyDescent="0.25"/>
    <row r="561" s="71" customFormat="1" x14ac:dyDescent="0.25"/>
    <row r="562" s="71" customFormat="1" x14ac:dyDescent="0.25"/>
    <row r="563" s="71" customFormat="1" x14ac:dyDescent="0.25"/>
    <row r="564" s="71" customFormat="1" x14ac:dyDescent="0.25"/>
    <row r="565" s="71" customFormat="1" x14ac:dyDescent="0.25"/>
    <row r="566" s="71" customFormat="1" x14ac:dyDescent="0.25"/>
    <row r="567" s="71" customFormat="1" x14ac:dyDescent="0.25"/>
    <row r="568" s="71" customFormat="1" x14ac:dyDescent="0.25"/>
    <row r="569" s="71" customFormat="1" x14ac:dyDescent="0.25"/>
    <row r="570" s="71" customFormat="1" x14ac:dyDescent="0.25"/>
    <row r="571" s="71" customFormat="1" x14ac:dyDescent="0.25"/>
    <row r="572" s="71" customFormat="1" x14ac:dyDescent="0.25"/>
    <row r="573" s="71" customFormat="1" x14ac:dyDescent="0.25"/>
    <row r="574" s="71" customFormat="1" x14ac:dyDescent="0.25"/>
    <row r="575" s="71" customFormat="1" x14ac:dyDescent="0.25"/>
    <row r="576" s="71" customFormat="1" x14ac:dyDescent="0.25"/>
    <row r="577" s="71" customFormat="1" x14ac:dyDescent="0.25"/>
    <row r="578" s="71" customFormat="1" x14ac:dyDescent="0.25"/>
    <row r="579" s="71" customFormat="1" x14ac:dyDescent="0.25"/>
    <row r="580" s="71" customFormat="1" x14ac:dyDescent="0.25"/>
    <row r="581" s="71" customFormat="1" x14ac:dyDescent="0.25"/>
    <row r="582" s="71" customFormat="1" x14ac:dyDescent="0.25"/>
    <row r="583" s="71" customFormat="1" x14ac:dyDescent="0.25"/>
    <row r="584" s="71" customFormat="1" x14ac:dyDescent="0.25"/>
    <row r="585" s="71" customFormat="1" x14ac:dyDescent="0.25"/>
    <row r="586" s="71" customFormat="1" x14ac:dyDescent="0.25"/>
    <row r="587" s="71" customFormat="1" x14ac:dyDescent="0.25"/>
    <row r="588" s="71" customFormat="1" x14ac:dyDescent="0.25"/>
    <row r="589" s="71" customFormat="1" x14ac:dyDescent="0.25"/>
    <row r="590" s="71" customFormat="1" x14ac:dyDescent="0.25"/>
    <row r="591" s="71" customFormat="1" x14ac:dyDescent="0.25"/>
    <row r="592" s="71" customFormat="1" x14ac:dyDescent="0.25"/>
    <row r="593" s="71" customFormat="1" x14ac:dyDescent="0.25"/>
    <row r="594" s="71" customFormat="1" x14ac:dyDescent="0.25"/>
    <row r="595" s="71" customFormat="1" x14ac:dyDescent="0.25"/>
    <row r="596" s="71" customFormat="1" x14ac:dyDescent="0.25"/>
    <row r="597" s="71" customFormat="1" x14ac:dyDescent="0.25"/>
    <row r="598" s="71" customFormat="1" x14ac:dyDescent="0.25"/>
    <row r="599" s="71" customFormat="1" x14ac:dyDescent="0.25"/>
    <row r="600" s="71" customFormat="1" x14ac:dyDescent="0.25"/>
    <row r="601" s="71" customFormat="1" x14ac:dyDescent="0.25"/>
    <row r="602" s="71" customFormat="1" x14ac:dyDescent="0.25"/>
    <row r="603" s="71" customFormat="1" x14ac:dyDescent="0.25"/>
    <row r="604" s="71" customFormat="1" x14ac:dyDescent="0.25"/>
    <row r="605" s="71" customFormat="1" x14ac:dyDescent="0.25"/>
    <row r="606" s="71" customFormat="1" x14ac:dyDescent="0.25"/>
    <row r="607" s="71" customFormat="1" x14ac:dyDescent="0.25"/>
    <row r="608" s="71" customFormat="1" x14ac:dyDescent="0.25"/>
    <row r="609" s="71" customFormat="1" x14ac:dyDescent="0.25"/>
    <row r="610" s="71" customFormat="1" x14ac:dyDescent="0.25"/>
    <row r="611" s="71" customFormat="1" x14ac:dyDescent="0.25"/>
    <row r="612" s="71" customFormat="1" x14ac:dyDescent="0.25"/>
    <row r="613" s="71" customFormat="1" x14ac:dyDescent="0.25"/>
    <row r="614" s="71" customFormat="1" x14ac:dyDescent="0.25"/>
    <row r="615" s="71" customFormat="1" x14ac:dyDescent="0.25"/>
    <row r="616" s="71" customFormat="1" x14ac:dyDescent="0.25"/>
    <row r="617" s="71" customFormat="1" x14ac:dyDescent="0.25"/>
    <row r="618" s="71" customFormat="1" x14ac:dyDescent="0.25"/>
    <row r="619" s="71" customFormat="1" x14ac:dyDescent="0.25"/>
    <row r="620" s="71" customFormat="1" x14ac:dyDescent="0.25"/>
    <row r="621" s="71" customFormat="1" x14ac:dyDescent="0.25"/>
    <row r="622" s="71" customFormat="1" x14ac:dyDescent="0.25"/>
    <row r="623" s="71" customFormat="1" x14ac:dyDescent="0.25"/>
    <row r="624" s="71" customFormat="1" x14ac:dyDescent="0.25"/>
    <row r="625" s="71" customFormat="1" x14ac:dyDescent="0.25"/>
    <row r="626" s="71" customFormat="1" x14ac:dyDescent="0.25"/>
    <row r="627" s="71" customFormat="1" x14ac:dyDescent="0.25"/>
    <row r="628" s="71" customFormat="1" x14ac:dyDescent="0.25"/>
    <row r="629" s="71" customFormat="1" x14ac:dyDescent="0.25"/>
    <row r="630" s="71" customFormat="1" x14ac:dyDescent="0.25"/>
    <row r="631" s="71" customFormat="1" x14ac:dyDescent="0.25"/>
    <row r="632" s="71" customFormat="1" x14ac:dyDescent="0.25"/>
    <row r="633" s="71" customFormat="1" x14ac:dyDescent="0.25"/>
    <row r="634" s="71" customFormat="1" x14ac:dyDescent="0.25"/>
    <row r="635" s="71" customFormat="1" x14ac:dyDescent="0.25"/>
    <row r="636" s="71" customFormat="1" x14ac:dyDescent="0.25"/>
    <row r="637" s="71" customFormat="1" x14ac:dyDescent="0.25"/>
    <row r="638" s="71" customFormat="1" x14ac:dyDescent="0.25"/>
    <row r="639" s="71" customFormat="1" x14ac:dyDescent="0.25"/>
    <row r="640" s="71" customFormat="1" x14ac:dyDescent="0.25"/>
    <row r="641" s="71" customFormat="1" x14ac:dyDescent="0.25"/>
    <row r="642" s="71" customFormat="1" x14ac:dyDescent="0.25"/>
    <row r="643" s="71" customFormat="1" x14ac:dyDescent="0.25"/>
    <row r="644" s="71" customFormat="1" x14ac:dyDescent="0.25"/>
    <row r="645" s="71" customFormat="1" x14ac:dyDescent="0.25"/>
    <row r="646" s="71" customFormat="1" x14ac:dyDescent="0.25"/>
    <row r="647" s="71" customFormat="1" x14ac:dyDescent="0.25"/>
    <row r="648" s="71" customFormat="1" x14ac:dyDescent="0.25"/>
    <row r="649" s="71" customFormat="1" x14ac:dyDescent="0.25"/>
    <row r="650" s="71" customFormat="1" x14ac:dyDescent="0.25"/>
    <row r="651" s="71" customFormat="1" x14ac:dyDescent="0.25"/>
    <row r="652" s="71" customFormat="1" x14ac:dyDescent="0.25"/>
    <row r="653" s="71" customFormat="1" x14ac:dyDescent="0.25"/>
    <row r="654" s="71" customFormat="1" x14ac:dyDescent="0.25"/>
    <row r="655" s="71" customFormat="1" x14ac:dyDescent="0.25"/>
    <row r="656" s="71" customFormat="1" x14ac:dyDescent="0.25"/>
    <row r="657" s="71" customFormat="1" x14ac:dyDescent="0.25"/>
    <row r="658" s="71" customFormat="1" x14ac:dyDescent="0.25"/>
    <row r="659" s="71" customFormat="1" x14ac:dyDescent="0.25"/>
    <row r="660" s="71" customFormat="1" x14ac:dyDescent="0.25"/>
    <row r="661" s="71" customFormat="1" x14ac:dyDescent="0.25"/>
    <row r="662" s="71" customFormat="1" x14ac:dyDescent="0.25"/>
    <row r="663" s="71" customFormat="1" x14ac:dyDescent="0.25"/>
    <row r="664" s="71" customFormat="1" x14ac:dyDescent="0.25"/>
    <row r="665" s="71" customFormat="1" x14ac:dyDescent="0.25"/>
    <row r="666" s="71" customFormat="1" x14ac:dyDescent="0.25"/>
    <row r="667" s="71" customFormat="1" x14ac:dyDescent="0.25"/>
    <row r="668" s="71" customFormat="1" x14ac:dyDescent="0.25"/>
    <row r="669" s="71" customFormat="1" x14ac:dyDescent="0.25"/>
    <row r="670" s="71" customFormat="1" x14ac:dyDescent="0.25"/>
    <row r="671" s="71" customFormat="1" x14ac:dyDescent="0.25"/>
    <row r="672" s="71" customFormat="1" x14ac:dyDescent="0.25"/>
    <row r="673" s="71" customFormat="1" x14ac:dyDescent="0.25"/>
    <row r="674" s="71" customFormat="1" x14ac:dyDescent="0.25"/>
    <row r="675" s="71" customFormat="1" x14ac:dyDescent="0.25"/>
    <row r="676" s="71" customFormat="1" x14ac:dyDescent="0.25"/>
    <row r="677" s="71" customFormat="1" x14ac:dyDescent="0.25"/>
    <row r="678" s="71" customFormat="1" x14ac:dyDescent="0.25"/>
    <row r="679" s="71" customFormat="1" x14ac:dyDescent="0.25"/>
    <row r="680" s="71" customFormat="1" x14ac:dyDescent="0.25"/>
    <row r="681" s="71" customFormat="1" x14ac:dyDescent="0.25"/>
    <row r="682" s="71" customFormat="1" x14ac:dyDescent="0.25"/>
    <row r="683" s="71" customFormat="1" x14ac:dyDescent="0.25"/>
    <row r="684" s="71" customFormat="1" x14ac:dyDescent="0.25"/>
    <row r="685" s="71" customFormat="1" x14ac:dyDescent="0.25"/>
    <row r="686" s="71" customFormat="1" x14ac:dyDescent="0.25"/>
    <row r="687" s="71" customFormat="1" x14ac:dyDescent="0.25"/>
    <row r="688" s="71" customFormat="1" x14ac:dyDescent="0.25"/>
    <row r="689" s="71" customFormat="1" x14ac:dyDescent="0.25"/>
    <row r="690" s="71" customFormat="1" x14ac:dyDescent="0.25"/>
    <row r="691" s="71" customFormat="1" x14ac:dyDescent="0.25"/>
    <row r="692" s="71" customFormat="1" x14ac:dyDescent="0.25"/>
    <row r="693" s="71" customFormat="1" x14ac:dyDescent="0.25"/>
    <row r="694" s="71" customFormat="1" x14ac:dyDescent="0.25"/>
    <row r="695" s="71" customFormat="1" x14ac:dyDescent="0.25"/>
    <row r="696" s="71" customFormat="1" x14ac:dyDescent="0.25"/>
    <row r="697" s="71" customFormat="1" x14ac:dyDescent="0.25"/>
    <row r="698" s="71" customFormat="1" x14ac:dyDescent="0.25"/>
    <row r="699" s="71" customFormat="1" x14ac:dyDescent="0.25"/>
    <row r="700" s="71" customFormat="1" x14ac:dyDescent="0.25"/>
    <row r="701" s="71" customFormat="1" x14ac:dyDescent="0.25"/>
    <row r="702" s="71" customFormat="1" x14ac:dyDescent="0.25"/>
    <row r="703" s="71" customFormat="1" x14ac:dyDescent="0.25"/>
    <row r="704" s="71" customFormat="1" x14ac:dyDescent="0.25"/>
    <row r="705" s="71" customFormat="1" x14ac:dyDescent="0.25"/>
    <row r="706" s="71" customFormat="1" x14ac:dyDescent="0.25"/>
    <row r="707" s="71" customFormat="1" x14ac:dyDescent="0.25"/>
    <row r="708" s="71" customFormat="1" x14ac:dyDescent="0.25"/>
    <row r="709" s="71" customFormat="1" x14ac:dyDescent="0.25"/>
    <row r="710" s="71" customFormat="1" x14ac:dyDescent="0.25"/>
    <row r="711" s="71" customFormat="1" x14ac:dyDescent="0.25"/>
    <row r="712" s="71" customFormat="1" x14ac:dyDescent="0.25"/>
    <row r="713" s="71" customFormat="1" x14ac:dyDescent="0.25"/>
    <row r="714" s="71" customFormat="1" x14ac:dyDescent="0.25"/>
    <row r="715" s="71" customFormat="1" x14ac:dyDescent="0.25"/>
    <row r="716" s="71" customFormat="1" x14ac:dyDescent="0.25"/>
    <row r="717" s="71" customFormat="1" x14ac:dyDescent="0.25"/>
    <row r="718" s="71" customFormat="1" x14ac:dyDescent="0.25"/>
    <row r="719" s="71" customFormat="1" x14ac:dyDescent="0.25"/>
    <row r="720" s="71" customFormat="1" x14ac:dyDescent="0.25"/>
    <row r="721" s="71" customFormat="1" x14ac:dyDescent="0.25"/>
    <row r="722" s="71" customFormat="1" x14ac:dyDescent="0.25"/>
    <row r="723" s="71" customFormat="1" x14ac:dyDescent="0.25"/>
    <row r="724" s="71" customFormat="1" x14ac:dyDescent="0.25"/>
    <row r="725" s="71" customFormat="1" x14ac:dyDescent="0.25"/>
    <row r="726" s="71" customFormat="1" x14ac:dyDescent="0.25"/>
    <row r="727" s="71" customFormat="1" x14ac:dyDescent="0.25"/>
    <row r="728" s="71" customFormat="1" x14ac:dyDescent="0.25"/>
    <row r="729" s="71" customFormat="1" x14ac:dyDescent="0.25"/>
    <row r="730" s="71" customFormat="1" x14ac:dyDescent="0.25"/>
    <row r="731" s="71" customFormat="1" x14ac:dyDescent="0.25"/>
    <row r="732" s="71" customFormat="1" x14ac:dyDescent="0.25"/>
    <row r="733" s="71" customFormat="1" x14ac:dyDescent="0.25"/>
    <row r="734" s="71" customFormat="1" x14ac:dyDescent="0.25"/>
    <row r="735" s="71" customFormat="1" x14ac:dyDescent="0.25"/>
    <row r="736" s="71" customFormat="1" x14ac:dyDescent="0.25"/>
    <row r="737" s="71" customFormat="1" x14ac:dyDescent="0.25"/>
    <row r="738" s="71" customFormat="1" x14ac:dyDescent="0.25"/>
    <row r="739" s="71" customFormat="1" x14ac:dyDescent="0.25"/>
    <row r="740" s="71" customFormat="1" x14ac:dyDescent="0.25"/>
    <row r="741" s="71" customFormat="1" x14ac:dyDescent="0.25"/>
    <row r="742" s="71" customFormat="1" x14ac:dyDescent="0.25"/>
    <row r="743" s="71" customFormat="1" x14ac:dyDescent="0.25"/>
    <row r="744" s="71" customFormat="1" x14ac:dyDescent="0.25"/>
    <row r="745" s="71" customFormat="1" x14ac:dyDescent="0.25"/>
    <row r="746" s="71" customFormat="1" x14ac:dyDescent="0.25"/>
    <row r="747" s="71" customFormat="1" x14ac:dyDescent="0.25"/>
    <row r="748" s="71" customFormat="1" x14ac:dyDescent="0.25"/>
    <row r="749" s="71" customFormat="1" x14ac:dyDescent="0.25"/>
    <row r="750" s="71" customFormat="1" x14ac:dyDescent="0.25"/>
    <row r="751" s="71" customFormat="1" x14ac:dyDescent="0.25"/>
    <row r="752" s="71" customFormat="1" x14ac:dyDescent="0.25"/>
    <row r="753" s="71" customFormat="1" x14ac:dyDescent="0.25"/>
    <row r="754" s="71" customFormat="1" x14ac:dyDescent="0.25"/>
    <row r="755" s="71" customFormat="1" x14ac:dyDescent="0.25"/>
    <row r="756" s="71" customFormat="1" x14ac:dyDescent="0.25"/>
    <row r="757" s="71" customFormat="1" x14ac:dyDescent="0.25"/>
    <row r="758" s="71" customFormat="1" x14ac:dyDescent="0.25"/>
    <row r="759" s="71" customFormat="1" x14ac:dyDescent="0.25"/>
    <row r="760" s="71" customFormat="1" x14ac:dyDescent="0.25"/>
    <row r="761" s="71" customFormat="1" x14ac:dyDescent="0.25"/>
    <row r="762" s="71" customFormat="1" x14ac:dyDescent="0.25"/>
    <row r="763" s="71" customFormat="1" x14ac:dyDescent="0.25"/>
    <row r="764" s="71" customFormat="1" x14ac:dyDescent="0.25"/>
    <row r="765" s="71" customFormat="1" x14ac:dyDescent="0.25"/>
    <row r="766" s="71" customFormat="1" x14ac:dyDescent="0.25"/>
    <row r="767" s="71" customFormat="1" x14ac:dyDescent="0.25"/>
    <row r="768" s="71" customFormat="1" x14ac:dyDescent="0.25"/>
    <row r="769" s="71" customFormat="1" x14ac:dyDescent="0.25"/>
    <row r="770" s="71" customFormat="1" x14ac:dyDescent="0.25"/>
    <row r="771" s="71" customFormat="1" x14ac:dyDescent="0.25"/>
    <row r="772" s="71" customFormat="1" x14ac:dyDescent="0.25"/>
    <row r="773" s="71" customFormat="1" x14ac:dyDescent="0.25"/>
    <row r="774" s="71" customFormat="1" x14ac:dyDescent="0.25"/>
    <row r="775" s="71" customFormat="1" x14ac:dyDescent="0.25"/>
    <row r="776" s="71" customFormat="1" x14ac:dyDescent="0.25"/>
    <row r="777" s="71" customFormat="1" x14ac:dyDescent="0.25"/>
    <row r="778" s="71" customFormat="1" x14ac:dyDescent="0.25"/>
    <row r="779" s="71" customFormat="1" x14ac:dyDescent="0.25"/>
    <row r="780" s="71" customFormat="1" x14ac:dyDescent="0.25"/>
    <row r="781" s="71" customFormat="1" x14ac:dyDescent="0.25"/>
    <row r="782" s="71" customFormat="1" x14ac:dyDescent="0.25"/>
    <row r="783" s="71" customFormat="1" x14ac:dyDescent="0.25"/>
    <row r="784" s="71" customFormat="1" x14ac:dyDescent="0.25"/>
    <row r="785" s="71" customFormat="1" x14ac:dyDescent="0.25"/>
    <row r="786" s="71" customFormat="1" x14ac:dyDescent="0.25"/>
    <row r="787" s="71" customFormat="1" x14ac:dyDescent="0.25"/>
    <row r="788" s="71" customFormat="1" x14ac:dyDescent="0.25"/>
    <row r="789" s="71" customFormat="1" x14ac:dyDescent="0.25"/>
    <row r="790" s="71" customFormat="1" x14ac:dyDescent="0.25"/>
    <row r="791" s="71" customFormat="1" x14ac:dyDescent="0.25"/>
    <row r="792" s="71" customFormat="1" x14ac:dyDescent="0.25"/>
    <row r="793" s="71" customFormat="1" x14ac:dyDescent="0.25"/>
    <row r="794" s="71" customFormat="1" x14ac:dyDescent="0.25"/>
    <row r="795" s="71" customFormat="1" x14ac:dyDescent="0.25"/>
    <row r="796" s="71" customFormat="1" x14ac:dyDescent="0.25"/>
    <row r="797" s="71" customFormat="1" x14ac:dyDescent="0.25"/>
    <row r="798" s="71" customFormat="1" x14ac:dyDescent="0.25"/>
    <row r="799" s="71" customFormat="1" x14ac:dyDescent="0.25"/>
    <row r="800" s="71" customFormat="1" x14ac:dyDescent="0.25"/>
    <row r="801" s="71" customFormat="1" x14ac:dyDescent="0.25"/>
    <row r="802" s="71" customFormat="1" x14ac:dyDescent="0.25"/>
    <row r="803" s="71" customFormat="1" x14ac:dyDescent="0.25"/>
    <row r="804" s="71" customFormat="1" x14ac:dyDescent="0.25"/>
    <row r="805" s="71" customFormat="1" x14ac:dyDescent="0.25"/>
    <row r="806" s="71" customFormat="1" x14ac:dyDescent="0.25"/>
    <row r="807" s="71" customFormat="1" x14ac:dyDescent="0.25"/>
    <row r="808" s="71" customFormat="1" x14ac:dyDescent="0.25"/>
    <row r="809" s="71" customFormat="1" x14ac:dyDescent="0.25"/>
    <row r="810" s="71" customFormat="1" x14ac:dyDescent="0.25"/>
    <row r="811" s="71" customFormat="1" x14ac:dyDescent="0.25"/>
    <row r="812" s="71" customFormat="1" x14ac:dyDescent="0.25"/>
    <row r="813" s="71" customFormat="1" x14ac:dyDescent="0.25"/>
    <row r="814" s="71" customFormat="1" x14ac:dyDescent="0.25"/>
    <row r="815" s="71" customFormat="1" x14ac:dyDescent="0.25"/>
    <row r="816" s="71" customFormat="1" x14ac:dyDescent="0.25"/>
    <row r="817" s="71" customFormat="1" x14ac:dyDescent="0.25"/>
    <row r="818" s="71" customFormat="1" x14ac:dyDescent="0.25"/>
    <row r="819" s="71" customFormat="1" x14ac:dyDescent="0.25"/>
    <row r="820" s="71" customFormat="1" x14ac:dyDescent="0.25"/>
    <row r="821" s="71" customFormat="1" x14ac:dyDescent="0.25"/>
    <row r="822" s="71" customFormat="1" x14ac:dyDescent="0.25"/>
    <row r="823" s="71" customFormat="1" x14ac:dyDescent="0.25"/>
    <row r="824" s="71" customFormat="1" x14ac:dyDescent="0.25"/>
    <row r="825" s="71" customFormat="1" x14ac:dyDescent="0.25"/>
    <row r="826" s="71" customFormat="1" x14ac:dyDescent="0.25"/>
    <row r="827" s="71" customFormat="1" x14ac:dyDescent="0.25"/>
    <row r="828" s="71" customFormat="1" x14ac:dyDescent="0.25"/>
    <row r="829" s="71" customFormat="1" x14ac:dyDescent="0.25"/>
    <row r="830" s="71" customFormat="1" x14ac:dyDescent="0.25"/>
    <row r="831" s="71" customFormat="1" x14ac:dyDescent="0.25"/>
    <row r="832" s="71" customFormat="1" x14ac:dyDescent="0.25"/>
    <row r="833" s="71" customFormat="1" x14ac:dyDescent="0.25"/>
    <row r="834" s="71" customFormat="1" x14ac:dyDescent="0.25"/>
    <row r="835" s="71" customFormat="1" x14ac:dyDescent="0.25"/>
    <row r="836" s="71" customFormat="1" x14ac:dyDescent="0.25"/>
    <row r="837" s="71" customFormat="1" x14ac:dyDescent="0.25"/>
    <row r="838" s="71" customFormat="1" x14ac:dyDescent="0.25"/>
    <row r="839" s="71" customFormat="1" x14ac:dyDescent="0.25"/>
    <row r="840" s="71" customFormat="1" x14ac:dyDescent="0.25"/>
    <row r="841" s="71" customFormat="1" x14ac:dyDescent="0.25"/>
    <row r="842" s="71" customFormat="1" x14ac:dyDescent="0.25"/>
    <row r="843" s="71" customFormat="1" x14ac:dyDescent="0.25"/>
    <row r="844" s="71" customFormat="1" x14ac:dyDescent="0.25"/>
    <row r="845" s="71" customFormat="1" x14ac:dyDescent="0.25"/>
    <row r="846" s="71" customFormat="1" x14ac:dyDescent="0.25"/>
    <row r="847" s="71" customFormat="1" x14ac:dyDescent="0.25"/>
    <row r="848" s="71" customFormat="1" x14ac:dyDescent="0.25"/>
    <row r="849" s="71" customFormat="1" x14ac:dyDescent="0.25"/>
    <row r="850" s="71" customFormat="1" x14ac:dyDescent="0.25"/>
    <row r="851" s="71" customFormat="1" x14ac:dyDescent="0.25"/>
    <row r="852" s="71" customFormat="1" x14ac:dyDescent="0.25"/>
    <row r="853" s="71" customFormat="1" x14ac:dyDescent="0.25"/>
    <row r="854" s="71" customFormat="1" x14ac:dyDescent="0.25"/>
    <row r="855" s="71" customFormat="1" x14ac:dyDescent="0.25"/>
    <row r="856" s="71" customFormat="1" x14ac:dyDescent="0.25"/>
    <row r="857" s="71" customFormat="1" x14ac:dyDescent="0.25"/>
    <row r="858" s="71" customFormat="1" x14ac:dyDescent="0.25"/>
    <row r="859" s="71" customFormat="1" x14ac:dyDescent="0.25"/>
    <row r="860" s="71" customFormat="1" x14ac:dyDescent="0.25"/>
    <row r="861" s="71" customFormat="1" x14ac:dyDescent="0.25"/>
    <row r="862" s="71" customFormat="1" x14ac:dyDescent="0.25"/>
    <row r="863" s="71" customFormat="1" x14ac:dyDescent="0.25"/>
    <row r="864" s="71" customFormat="1" x14ac:dyDescent="0.25"/>
    <row r="865" s="71" customFormat="1" x14ac:dyDescent="0.25"/>
    <row r="866" s="71" customFormat="1" x14ac:dyDescent="0.25"/>
    <row r="867" s="71" customFormat="1" x14ac:dyDescent="0.25"/>
    <row r="868" s="71" customFormat="1" x14ac:dyDescent="0.25"/>
    <row r="869" s="71" customFormat="1" x14ac:dyDescent="0.25"/>
    <row r="870" s="71" customFormat="1" x14ac:dyDescent="0.25"/>
    <row r="871" s="71" customFormat="1" x14ac:dyDescent="0.25"/>
    <row r="872" s="71" customFormat="1" x14ac:dyDescent="0.25"/>
    <row r="873" s="71" customFormat="1" x14ac:dyDescent="0.25"/>
    <row r="874" s="71" customFormat="1" x14ac:dyDescent="0.25"/>
    <row r="875" s="71" customFormat="1" x14ac:dyDescent="0.25"/>
    <row r="876" s="71" customFormat="1" x14ac:dyDescent="0.25"/>
    <row r="877" s="71" customFormat="1" x14ac:dyDescent="0.25"/>
    <row r="878" s="71" customFormat="1" x14ac:dyDescent="0.25"/>
    <row r="879" s="71" customFormat="1" x14ac:dyDescent="0.25"/>
    <row r="880" s="71" customFormat="1" x14ac:dyDescent="0.25"/>
    <row r="881" s="71" customFormat="1" x14ac:dyDescent="0.25"/>
    <row r="882" s="71" customFormat="1" x14ac:dyDescent="0.25"/>
    <row r="883" s="71" customFormat="1" x14ac:dyDescent="0.25"/>
    <row r="884" s="71" customFormat="1" x14ac:dyDescent="0.25"/>
    <row r="885" s="71" customFormat="1" x14ac:dyDescent="0.25"/>
    <row r="886" s="71" customFormat="1" x14ac:dyDescent="0.25"/>
    <row r="887" s="71" customFormat="1" x14ac:dyDescent="0.25"/>
    <row r="888" s="71" customFormat="1" x14ac:dyDescent="0.25"/>
    <row r="889" s="71" customFormat="1" x14ac:dyDescent="0.25"/>
  </sheetData>
  <hyperlinks>
    <hyperlink ref="C4" location="'5.1.1'!A1" display="Accidents sur le lieu de travail selon l'heure de l'accident :  évolution 2011 - 2015"/>
    <hyperlink ref="C5" location="'5.1.2'!A1" display="Accidents sur le lieu de travail selon l'heure de l'accident : distribution selon les conséquences - 2015"/>
    <hyperlink ref="C6" location="'5.1.3'!A1" display="Accidents sur le lieu de travail selon l'heure de l'accident : distribution selon les conséquences et le genre - 2015"/>
    <hyperlink ref="C7" location="'5.1.4'!A1" display="Accidents sur le lieu de travail selon l'heure de l'accident : distribution selon les conséquences et la génération en fréquence absolue - 2015"/>
    <hyperlink ref="C8" location="'5.1.5'!A1" display="Accidents sur le lieu de travail selon l'heure de l'accident : distribution selon les conséquences et la génération en fréquence relative - 2017"/>
    <hyperlink ref="C9" location="'5.1.6'!A1" display="Accidents sur le lieu de travail selon l'heure de l'accident : distribution selon les conséquences et le genre de travail (manuel/intellectuel) - 2015"/>
    <hyperlink ref="C10" location="'5.1.7'!A1" display="Accidents sur le lieu de travail selon l'heure de l'accident : distribution selon la durée de l’incapacité temporaire - 2015"/>
    <hyperlink ref="C20" location="'5.4.1'!A1" display="Accidents sur le lieu de travail selon le mois de l'accident : évolution 2011 - 2015"/>
    <hyperlink ref="C21" location="'5.4.2'!A1" display="Accidents sur le lieu de travail selon le mois de l'accident : distribution selon les conséquences - 2015"/>
    <hyperlink ref="C22" location="'5.4.3'!A1" display="Accidents sur le lieu de travail selon le mois de l'accident : distribution selon les conséquences et le genre - 2015"/>
    <hyperlink ref="C23" location="'5.4.4'!A1" display="Accidents sur le lieu de travail selon le mois de l'accident : distribution selon les conséquences et la génération en fréquence absolue - 2015"/>
    <hyperlink ref="C24" location="'5.4.5'!A1" display="Accidents sur le lieu de travail selon le mois de l'accident : distribution selon les conséquences et la génération en fréquence relative - 2015"/>
    <hyperlink ref="C25" location="'5.4.6'!A1" display="Accidents sur le lieu de travail selon le mois de l'accident : distribution selon les conséquences et le genre de travail - 2015"/>
    <hyperlink ref="C26" location="'5.4.7'!A1" display="Accidents sur le lieu de travail selon le mois de l'accident : distribution selon la durée de l’incapacité temporaire - 2015"/>
    <hyperlink ref="C28" location="'5.5.1'!A1" display="Accidents sur le lieu de travail selon la province et la région de survenance de l'accident : évolution 2011 - 2015"/>
    <hyperlink ref="C29" location="'5.5.2'!A1" display="Accidents sur le lieu de travail selon la province et la région de survenance de l'accident : distribution selon les conséquences - 2015"/>
    <hyperlink ref="C30" location="'5.5.3'!A1" display="Accidents sur le lieu de travail selon la province et la région de survenance de l'accident : distribution selon les conséquences et le genre - 2015"/>
    <hyperlink ref="C31" location="'5.5.4'!A1" display="Accidents sur le lieu de travail selon la province et la région de survenance de l'accident : distribution selon les conséquences et la génération en fréquence absolue - 2015"/>
    <hyperlink ref="C32" location="'5.5.5'!A1" display="Accidents sur le lieu de travail selon la province et la région de survenance de l'accident : distribution selon les conséquences et la génération en fréquence relative -  2015"/>
    <hyperlink ref="C33" location="'5.5.6'!A1" display="Accidents sur le lieu de travail selon la province et la région de survenance de l'accident : distribution selon les conséquences et le genre de travail - 2015"/>
    <hyperlink ref="C34" location="'5.5.7'!A1" display="Accidents sur le lieu de travail selon la province et la région de survenance de l'accident : distribution selon la durée de l’incapacité temporaire - 2015"/>
    <hyperlink ref="C12" location="'5.3.1'!A1" display="Accidents sur le lieu de travail selon le jour de l'accident : évolution 2014 - 2017"/>
    <hyperlink ref="C13" location="'5.3.2'!A1" display="Accidents sur le lieu de travail selon le jour de l'accident : distribution selon les conséquences - 2017"/>
    <hyperlink ref="C14" location="'5.3.3'!A1" display="Accidents sur le lieu de travail selon le jour de l'accident : distribution selon les conséquences et le genre - 2017"/>
    <hyperlink ref="C15" location="'5.3.4'!A1" display="Accidents sur le lieu de travail selon le jour de l'accident : distribution selon les conséquences et la génération en fréquence absolue - 2017"/>
    <hyperlink ref="C16" location="'5.3.5'!A1" display="Accidents sur le lieu de travail selon le jour de l'accident : distribution selon les conséquences et la génération en fréquence relative - 2017"/>
  </hyperlinks>
  <printOptions horizontalCentered="1"/>
  <pageMargins left="0.7" right="0.7" top="0.75" bottom="0.75" header="0.3" footer="0.3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workbookViewId="0">
      <selection activeCell="J35" sqref="J35"/>
    </sheetView>
  </sheetViews>
  <sheetFormatPr baseColWidth="10" defaultColWidth="11.42578125" defaultRowHeight="15" x14ac:dyDescent="0.25"/>
  <cols>
    <col min="1" max="1" width="20.7109375" style="63" customWidth="1"/>
    <col min="2" max="21" width="9.85546875" style="63" customWidth="1"/>
    <col min="22" max="16384" width="11.42578125" style="63"/>
  </cols>
  <sheetData>
    <row r="1" spans="1:22" ht="25.15" customHeight="1" thickTop="1" thickBot="1" x14ac:dyDescent="0.3">
      <c r="A1" s="316" t="s">
        <v>120</v>
      </c>
      <c r="B1" s="317"/>
      <c r="C1" s="317"/>
      <c r="D1" s="317"/>
      <c r="E1" s="317"/>
      <c r="F1" s="317"/>
      <c r="G1" s="317"/>
      <c r="H1" s="317"/>
      <c r="I1" s="317"/>
      <c r="J1" s="317"/>
      <c r="K1" s="318"/>
      <c r="L1" s="319"/>
      <c r="M1" s="319"/>
      <c r="N1" s="319"/>
      <c r="O1" s="319"/>
      <c r="P1" s="319"/>
      <c r="Q1" s="319"/>
      <c r="R1" s="319"/>
      <c r="S1" s="319"/>
      <c r="T1" s="319"/>
      <c r="U1" s="320"/>
    </row>
    <row r="2" spans="1:22" ht="25.15" customHeight="1" thickTop="1" thickBot="1" x14ac:dyDescent="0.3">
      <c r="A2" s="321" t="s">
        <v>73</v>
      </c>
      <c r="B2" s="324" t="s">
        <v>54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6"/>
    </row>
    <row r="3" spans="1:22" ht="25.15" customHeight="1" x14ac:dyDescent="0.25">
      <c r="A3" s="322"/>
      <c r="B3" s="327">
        <v>0</v>
      </c>
      <c r="C3" s="328"/>
      <c r="D3" s="314" t="s">
        <v>55</v>
      </c>
      <c r="E3" s="315"/>
      <c r="F3" s="329" t="s">
        <v>56</v>
      </c>
      <c r="G3" s="328"/>
      <c r="H3" s="314" t="s">
        <v>57</v>
      </c>
      <c r="I3" s="315"/>
      <c r="J3" s="329" t="s">
        <v>58</v>
      </c>
      <c r="K3" s="328"/>
      <c r="L3" s="314" t="s">
        <v>59</v>
      </c>
      <c r="M3" s="315"/>
      <c r="N3" s="329" t="s">
        <v>60</v>
      </c>
      <c r="O3" s="328"/>
      <c r="P3" s="314" t="s">
        <v>61</v>
      </c>
      <c r="Q3" s="315"/>
      <c r="R3" s="329" t="s">
        <v>34</v>
      </c>
      <c r="S3" s="315"/>
      <c r="T3" s="314" t="s">
        <v>52</v>
      </c>
      <c r="U3" s="315"/>
    </row>
    <row r="4" spans="1:22" ht="25.15" customHeight="1" thickBot="1" x14ac:dyDescent="0.3">
      <c r="A4" s="323"/>
      <c r="B4" s="9" t="s">
        <v>4</v>
      </c>
      <c r="C4" s="10" t="s">
        <v>5</v>
      </c>
      <c r="D4" s="9" t="s">
        <v>4</v>
      </c>
      <c r="E4" s="11" t="s">
        <v>5</v>
      </c>
      <c r="F4" s="12" t="s">
        <v>4</v>
      </c>
      <c r="G4" s="10" t="s">
        <v>5</v>
      </c>
      <c r="H4" s="9" t="s">
        <v>4</v>
      </c>
      <c r="I4" s="11" t="s">
        <v>5</v>
      </c>
      <c r="J4" s="12" t="s">
        <v>4</v>
      </c>
      <c r="K4" s="10" t="s">
        <v>5</v>
      </c>
      <c r="L4" s="9" t="s">
        <v>4</v>
      </c>
      <c r="M4" s="11" t="s">
        <v>5</v>
      </c>
      <c r="N4" s="12" t="s">
        <v>4</v>
      </c>
      <c r="O4" s="10" t="s">
        <v>5</v>
      </c>
      <c r="P4" s="9" t="s">
        <v>4</v>
      </c>
      <c r="Q4" s="11" t="s">
        <v>5</v>
      </c>
      <c r="R4" s="12" t="s">
        <v>4</v>
      </c>
      <c r="S4" s="11" t="s">
        <v>5</v>
      </c>
      <c r="T4" s="9" t="s">
        <v>4</v>
      </c>
      <c r="U4" s="11" t="s">
        <v>5</v>
      </c>
    </row>
    <row r="5" spans="1:22" x14ac:dyDescent="0.25">
      <c r="A5" s="13" t="s">
        <v>62</v>
      </c>
      <c r="B5" s="24">
        <f>VLOOKUP(V5,[1]Sheet1!$A$370:$U$382,2,FALSE)</f>
        <v>1072</v>
      </c>
      <c r="C5" s="14">
        <f>VLOOKUP(V5,[1]Sheet1!$A$370:$U$382,3,FALSE)/100</f>
        <v>2.8926846380096603E-2</v>
      </c>
      <c r="D5" s="24">
        <f>VLOOKUP(V5,[1]Sheet1!$A$370:$U$382,4,FALSE)</f>
        <v>1072</v>
      </c>
      <c r="E5" s="14">
        <f>VLOOKUP(V5,[1]Sheet1!$A$370:$U$382,5,FALSE)/100</f>
        <v>2.8926846380096603E-2</v>
      </c>
      <c r="F5" s="24">
        <f>VLOOKUP(V5,[1]Sheet1!$A$370:$U$382,6,FALSE)</f>
        <v>0</v>
      </c>
      <c r="G5" s="14">
        <f>VLOOKUP(V5,[1]Sheet1!$A$370:$U$382,7,FALSE)/100</f>
        <v>0</v>
      </c>
      <c r="H5" s="24">
        <f>VLOOKUP(V5,[1]Sheet1!$A$370:$U$382,8,FALSE)</f>
        <v>0</v>
      </c>
      <c r="I5" s="14">
        <f>VLOOKUP(V5,[1]Sheet1!$A$370:$U$382,9,FALSE)/100</f>
        <v>0</v>
      </c>
      <c r="J5" s="24">
        <f>VLOOKUP(V5,[1]Sheet1!$A$370:$U$382,10,FALSE)</f>
        <v>0</v>
      </c>
      <c r="K5" s="14">
        <f>VLOOKUP(V5,[1]Sheet1!$A$370:$U$382,11,FALSE)/100</f>
        <v>0</v>
      </c>
      <c r="L5" s="24">
        <f>VLOOKUP(V5,[1]Sheet1!$A$370:$U$382,12,FALSE)</f>
        <v>0</v>
      </c>
      <c r="M5" s="14">
        <f>VLOOKUP(V5,[1]Sheet1!$A$370:$U$3821,13,FALSE)/100</f>
        <v>0</v>
      </c>
      <c r="N5" s="24">
        <f>VLOOKUP(V5,[1]Sheet1!$A$370:$U$382,14,FALSE)</f>
        <v>0</v>
      </c>
      <c r="O5" s="14">
        <f>VLOOKUP(V5,[1]Sheet1!$A$370:$U$382,15,FALSE)/100</f>
        <v>0</v>
      </c>
      <c r="P5" s="24">
        <f>VLOOKUP(V5,[1]Sheet1!$A$370:$U$382,16,FALSE)</f>
        <v>0</v>
      </c>
      <c r="Q5" s="14">
        <f>VLOOKUP(V5,[1]Sheet1!$A$370:$U$382,17,FALSE)/100</f>
        <v>0</v>
      </c>
      <c r="R5" s="24">
        <f>VLOOKUP(V5,[1]Sheet1!$A$370:$U$382,18,FALSE)</f>
        <v>0</v>
      </c>
      <c r="S5" s="14">
        <f>VLOOKUP(V5,[1]Sheet1!$A$370:$U$382,19,FALSE)/100</f>
        <v>0</v>
      </c>
      <c r="T5" s="24">
        <f>VLOOKUP(V5,[1]Sheet1!$A$370:$U$382,20,FALSE)</f>
        <v>0</v>
      </c>
      <c r="U5" s="15">
        <f>VLOOKUP(V5,[1]Sheet1!$A$370:$U$382,21,FALSE)/100</f>
        <v>0</v>
      </c>
      <c r="V5" s="67" t="s">
        <v>148</v>
      </c>
    </row>
    <row r="6" spans="1:22" x14ac:dyDescent="0.25">
      <c r="A6" s="16" t="s">
        <v>63</v>
      </c>
      <c r="B6" s="22">
        <f>VLOOKUP(V6,[1]Sheet1!$A$370:$U$382,2,FALSE)</f>
        <v>1738</v>
      </c>
      <c r="C6" s="14">
        <f>VLOOKUP(V6,[1]Sheet1!$A$370:$U$382,3,FALSE)/100</f>
        <v>4.6898189373701396E-2</v>
      </c>
      <c r="D6" s="22">
        <f>VLOOKUP(V6,[1]Sheet1!$A$370:$U$382,4,FALSE)</f>
        <v>1738</v>
      </c>
      <c r="E6" s="14">
        <f>VLOOKUP(V6,[1]Sheet1!$A$370:$U$382,5,FALSE)/100</f>
        <v>4.6898189373701396E-2</v>
      </c>
      <c r="F6" s="22">
        <f>VLOOKUP(V6,[1]Sheet1!$A$370:$U$382,6,FALSE)</f>
        <v>0</v>
      </c>
      <c r="G6" s="14">
        <f>VLOOKUP(V6,[1]Sheet1!$A$370:$U$382,7,FALSE)/100</f>
        <v>0</v>
      </c>
      <c r="H6" s="22">
        <f>VLOOKUP(V6,[1]Sheet1!$A$370:$U$382,8,FALSE)</f>
        <v>0</v>
      </c>
      <c r="I6" s="14">
        <f>VLOOKUP(V6,[1]Sheet1!$A$370:$U$382,9,FALSE)/100</f>
        <v>0</v>
      </c>
      <c r="J6" s="22">
        <f>VLOOKUP(V6,[1]Sheet1!$A$370:$U$382,10,FALSE)</f>
        <v>0</v>
      </c>
      <c r="K6" s="14">
        <f>VLOOKUP(V6,[1]Sheet1!$A$370:$U$382,11,FALSE)/100</f>
        <v>0</v>
      </c>
      <c r="L6" s="22">
        <f>VLOOKUP(V6,[1]Sheet1!$A$370:$U$382,12,FALSE)</f>
        <v>0</v>
      </c>
      <c r="M6" s="14">
        <f>VLOOKUP(V6,[1]Sheet1!$A$370:$U$3821,13,FALSE)/100</f>
        <v>0</v>
      </c>
      <c r="N6" s="22">
        <f>VLOOKUP(V6,[1]Sheet1!$A$370:$U$382,14,FALSE)</f>
        <v>0</v>
      </c>
      <c r="O6" s="14">
        <f>VLOOKUP(V6,[1]Sheet1!$A$370:$U$382,15,FALSE)/100</f>
        <v>0</v>
      </c>
      <c r="P6" s="22">
        <f>VLOOKUP(V6,[1]Sheet1!$A$370:$U$382,16,FALSE)</f>
        <v>0</v>
      </c>
      <c r="Q6" s="14">
        <f>VLOOKUP(V6,[1]Sheet1!$A$370:$U$382,17,FALSE)/100</f>
        <v>0</v>
      </c>
      <c r="R6" s="22">
        <f>VLOOKUP(V6,[1]Sheet1!$A$370:$U$382,18,FALSE)</f>
        <v>0</v>
      </c>
      <c r="S6" s="14">
        <f>VLOOKUP(V6,[1]Sheet1!$A$370:$U$382,19,FALSE)/100</f>
        <v>0</v>
      </c>
      <c r="T6" s="22">
        <f>VLOOKUP(V6,[1]Sheet1!$A$370:$U$382,20,FALSE)</f>
        <v>0</v>
      </c>
      <c r="U6" s="15">
        <f>VLOOKUP(V6,[1]Sheet1!$A$370:$U$382,21,FALSE)/100</f>
        <v>0</v>
      </c>
      <c r="V6" s="67" t="s">
        <v>149</v>
      </c>
    </row>
    <row r="7" spans="1:22" x14ac:dyDescent="0.25">
      <c r="A7" s="16" t="s">
        <v>64</v>
      </c>
      <c r="B7" s="22">
        <f>VLOOKUP(V7,[1]Sheet1!$A$370:$U$382,2,FALSE)</f>
        <v>2122</v>
      </c>
      <c r="C7" s="14">
        <f>VLOOKUP(V7,[1]Sheet1!$A$370:$U$382,3,FALSE)/100</f>
        <v>5.7260044793437485E-2</v>
      </c>
      <c r="D7" s="22">
        <f>VLOOKUP(V7,[1]Sheet1!$A$370:$U$382,4,FALSE)</f>
        <v>2122</v>
      </c>
      <c r="E7" s="14">
        <f>VLOOKUP(V7,[1]Sheet1!$A$370:$U$382,5,FALSE)/100</f>
        <v>5.7260044793437485E-2</v>
      </c>
      <c r="F7" s="22">
        <f>VLOOKUP(V7,[1]Sheet1!$A$370:$U$382,6,FALSE)</f>
        <v>0</v>
      </c>
      <c r="G7" s="14">
        <f>VLOOKUP(V7,[1]Sheet1!$A$370:$U$382,7,FALSE)/100</f>
        <v>0</v>
      </c>
      <c r="H7" s="22">
        <f>VLOOKUP(V7,[1]Sheet1!$A$370:$U$382,8,FALSE)</f>
        <v>0</v>
      </c>
      <c r="I7" s="14">
        <f>VLOOKUP(V7,[1]Sheet1!$A$370:$U$382,9,FALSE)/100</f>
        <v>0</v>
      </c>
      <c r="J7" s="22">
        <f>VLOOKUP(V7,[1]Sheet1!$A$370:$U$382,10,FALSE)</f>
        <v>0</v>
      </c>
      <c r="K7" s="14">
        <f>VLOOKUP(V7,[1]Sheet1!$A$370:$U$382,11,FALSE)/100</f>
        <v>0</v>
      </c>
      <c r="L7" s="22">
        <f>VLOOKUP(V7,[1]Sheet1!$A$370:$U$382,12,FALSE)</f>
        <v>0</v>
      </c>
      <c r="M7" s="14">
        <f>VLOOKUP(V7,[1]Sheet1!$A$370:$U$3821,13,FALSE)/100</f>
        <v>0</v>
      </c>
      <c r="N7" s="22">
        <f>VLOOKUP(V7,[1]Sheet1!$A$370:$U$382,14,FALSE)</f>
        <v>0</v>
      </c>
      <c r="O7" s="14">
        <f>VLOOKUP(V7,[1]Sheet1!$A$370:$U$382,15,FALSE)/100</f>
        <v>0</v>
      </c>
      <c r="P7" s="22">
        <f>VLOOKUP(V7,[1]Sheet1!$A$370:$U$382,16,FALSE)</f>
        <v>0</v>
      </c>
      <c r="Q7" s="14">
        <f>VLOOKUP(V7,[1]Sheet1!$A$370:$U$382,17,FALSE)/100</f>
        <v>0</v>
      </c>
      <c r="R7" s="22">
        <f>VLOOKUP(V7,[1]Sheet1!$A$370:$U$382,18,FALSE)</f>
        <v>0</v>
      </c>
      <c r="S7" s="14">
        <f>VLOOKUP(V7,[1]Sheet1!$A$370:$U$382,19,FALSE)/100</f>
        <v>0</v>
      </c>
      <c r="T7" s="22">
        <f>VLOOKUP(V7,[1]Sheet1!$A$370:$U$382,20,FALSE)</f>
        <v>0</v>
      </c>
      <c r="U7" s="15">
        <f>VLOOKUP(V7,[1]Sheet1!$A$370:$U$382,21,FALSE)/100</f>
        <v>0</v>
      </c>
      <c r="V7" s="67" t="s">
        <v>150</v>
      </c>
    </row>
    <row r="8" spans="1:22" x14ac:dyDescent="0.25">
      <c r="A8" s="16" t="s">
        <v>65</v>
      </c>
      <c r="B8" s="22">
        <f>VLOOKUP(V8,[1]Sheet1!$A$370:$U$382,2,FALSE)</f>
        <v>2145</v>
      </c>
      <c r="C8" s="14">
        <f>VLOOKUP(V8,[1]Sheet1!$A$370:$U$382,3,FALSE)/100</f>
        <v>5.7880676758682102E-2</v>
      </c>
      <c r="D8" s="22">
        <f>VLOOKUP(V8,[1]Sheet1!$A$370:$U$382,4,FALSE)</f>
        <v>2145</v>
      </c>
      <c r="E8" s="14">
        <f>VLOOKUP(V8,[1]Sheet1!$A$370:$U$382,5,FALSE)/100</f>
        <v>5.7880676758682102E-2</v>
      </c>
      <c r="F8" s="22">
        <f>VLOOKUP(V8,[1]Sheet1!$A$370:$U$382,6,FALSE)</f>
        <v>0</v>
      </c>
      <c r="G8" s="14">
        <f>VLOOKUP(V8,[1]Sheet1!$A$370:$U$382,7,FALSE)/100</f>
        <v>0</v>
      </c>
      <c r="H8" s="22">
        <f>VLOOKUP(V8,[1]Sheet1!$A$370:$U$382,8,FALSE)</f>
        <v>0</v>
      </c>
      <c r="I8" s="14">
        <f>VLOOKUP(V8,[1]Sheet1!$A$370:$U$382,9,FALSE)/100</f>
        <v>0</v>
      </c>
      <c r="J8" s="22">
        <f>VLOOKUP(V8,[1]Sheet1!$A$370:$U$382,10,FALSE)</f>
        <v>0</v>
      </c>
      <c r="K8" s="14">
        <f>VLOOKUP(V8,[1]Sheet1!$A$370:$U$382,11,FALSE)/100</f>
        <v>0</v>
      </c>
      <c r="L8" s="22">
        <f>VLOOKUP(V8,[1]Sheet1!$A$370:$U$382,12,FALSE)</f>
        <v>0</v>
      </c>
      <c r="M8" s="14">
        <f>VLOOKUP(V8,[1]Sheet1!$A$370:$U$3821,13,FALSE)/100</f>
        <v>0</v>
      </c>
      <c r="N8" s="22">
        <f>VLOOKUP(V8,[1]Sheet1!$A$370:$U$382,14,FALSE)</f>
        <v>0</v>
      </c>
      <c r="O8" s="14">
        <f>VLOOKUP(V8,[1]Sheet1!$A$370:$U$382,15,FALSE)/100</f>
        <v>0</v>
      </c>
      <c r="P8" s="22">
        <f>VLOOKUP(V8,[1]Sheet1!$A$370:$U$382,16,FALSE)</f>
        <v>0</v>
      </c>
      <c r="Q8" s="14">
        <f>VLOOKUP(V8,[1]Sheet1!$A$370:$U$382,17,FALSE)/100</f>
        <v>0</v>
      </c>
      <c r="R8" s="22">
        <f>VLOOKUP(V8,[1]Sheet1!$A$370:$U$382,18,FALSE)</f>
        <v>0</v>
      </c>
      <c r="S8" s="14">
        <f>VLOOKUP(V8,[1]Sheet1!$A$370:$U$382,19,FALSE)/100</f>
        <v>0</v>
      </c>
      <c r="T8" s="22">
        <f>VLOOKUP(V8,[1]Sheet1!$A$370:$U$382,20,FALSE)</f>
        <v>0</v>
      </c>
      <c r="U8" s="15">
        <f>VLOOKUP(V8,[1]Sheet1!$A$370:$U$382,21,FALSE)/100</f>
        <v>0</v>
      </c>
      <c r="V8" s="67" t="s">
        <v>151</v>
      </c>
    </row>
    <row r="9" spans="1:22" x14ac:dyDescent="0.25">
      <c r="A9" s="16" t="s">
        <v>66</v>
      </c>
      <c r="B9" s="22">
        <f>VLOOKUP(V9,[1]Sheet1!$A$370:$U$382,2,FALSE)</f>
        <v>1408</v>
      </c>
      <c r="C9" s="14">
        <f>VLOOKUP(V9,[1]Sheet1!$A$370:$U$382,3,FALSE)/100</f>
        <v>3.7993469872365689E-2</v>
      </c>
      <c r="D9" s="22">
        <f>VLOOKUP(V9,[1]Sheet1!$A$370:$U$382,4,FALSE)</f>
        <v>1408</v>
      </c>
      <c r="E9" s="14">
        <f>VLOOKUP(V9,[1]Sheet1!$A$370:$U$382,5,FALSE)/100</f>
        <v>3.7993469872365689E-2</v>
      </c>
      <c r="F9" s="22">
        <f>VLOOKUP(V9,[1]Sheet1!$A$370:$U$382,6,FALSE)</f>
        <v>0</v>
      </c>
      <c r="G9" s="14">
        <f>VLOOKUP(V9,[1]Sheet1!$A$370:$U$382,7,FALSE)/100</f>
        <v>0</v>
      </c>
      <c r="H9" s="22">
        <f>VLOOKUP(V9,[1]Sheet1!$A$370:$U$382,8,FALSE)</f>
        <v>0</v>
      </c>
      <c r="I9" s="14">
        <f>VLOOKUP(V9,[1]Sheet1!$A$370:$U$382,9,FALSE)/100</f>
        <v>0</v>
      </c>
      <c r="J9" s="22">
        <f>VLOOKUP(V9,[1]Sheet1!$A$370:$U$382,10,FALSE)</f>
        <v>0</v>
      </c>
      <c r="K9" s="14">
        <f>VLOOKUP(V9,[1]Sheet1!$A$370:$U$382,11,FALSE)/100</f>
        <v>0</v>
      </c>
      <c r="L9" s="22">
        <f>VLOOKUP(V9,[1]Sheet1!$A$370:$U$382,12,FALSE)</f>
        <v>0</v>
      </c>
      <c r="M9" s="14">
        <f>VLOOKUP(V9,[1]Sheet1!$A$370:$U$3821,13,FALSE)/100</f>
        <v>0</v>
      </c>
      <c r="N9" s="22">
        <f>VLOOKUP(V9,[1]Sheet1!$A$370:$U$382,14,FALSE)</f>
        <v>0</v>
      </c>
      <c r="O9" s="14">
        <f>VLOOKUP(V9,[1]Sheet1!$A$370:$U$382,15,FALSE)/100</f>
        <v>0</v>
      </c>
      <c r="P9" s="22">
        <f>VLOOKUP(V9,[1]Sheet1!$A$370:$U$382,16,FALSE)</f>
        <v>0</v>
      </c>
      <c r="Q9" s="14">
        <f>VLOOKUP(V9,[1]Sheet1!$A$370:$U$382,17,FALSE)/100</f>
        <v>0</v>
      </c>
      <c r="R9" s="22">
        <f>VLOOKUP(V9,[1]Sheet1!$A$370:$U$382,18,FALSE)</f>
        <v>0</v>
      </c>
      <c r="S9" s="14">
        <f>VLOOKUP(V9,[1]Sheet1!$A$370:$U$382,19,FALSE)/100</f>
        <v>0</v>
      </c>
      <c r="T9" s="22">
        <f>VLOOKUP(V9,[1]Sheet1!$A$370:$U$382,20,FALSE)</f>
        <v>0</v>
      </c>
      <c r="U9" s="15">
        <f>VLOOKUP(V9,[1]Sheet1!$A$370:$U$382,21,FALSE)/100</f>
        <v>0</v>
      </c>
      <c r="V9" s="67" t="s">
        <v>152</v>
      </c>
    </row>
    <row r="10" spans="1:22" x14ac:dyDescent="0.25">
      <c r="A10" s="16" t="s">
        <v>67</v>
      </c>
      <c r="B10" s="22">
        <f>VLOOKUP(V10,[1]Sheet1!$A$370:$U$382,2,FALSE)</f>
        <v>1101</v>
      </c>
      <c r="C10" s="14">
        <f>VLOOKUP(V10,[1]Sheet1!$A$370:$U$382,3,FALSE)/100</f>
        <v>2.9709382336274584E-2</v>
      </c>
      <c r="D10" s="22">
        <f>VLOOKUP(V10,[1]Sheet1!$A$370:$U$382,4,FALSE)</f>
        <v>1101</v>
      </c>
      <c r="E10" s="14">
        <f>VLOOKUP(V10,[1]Sheet1!$A$370:$U$382,5,FALSE)/100</f>
        <v>2.9709382336274584E-2</v>
      </c>
      <c r="F10" s="22">
        <f>VLOOKUP(V10,[1]Sheet1!$A$370:$U$382,6,FALSE)</f>
        <v>0</v>
      </c>
      <c r="G10" s="14">
        <f>VLOOKUP(V10,[1]Sheet1!$A$370:$U$382,7,FALSE)/100</f>
        <v>0</v>
      </c>
      <c r="H10" s="22">
        <f>VLOOKUP(V10,[1]Sheet1!$A$370:$U$382,8,FALSE)</f>
        <v>0</v>
      </c>
      <c r="I10" s="14">
        <f>VLOOKUP(V10,[1]Sheet1!$A$370:$U$382,9,FALSE)/100</f>
        <v>0</v>
      </c>
      <c r="J10" s="22">
        <f>VLOOKUP(V10,[1]Sheet1!$A$370:$U$382,10,FALSE)</f>
        <v>0</v>
      </c>
      <c r="K10" s="14">
        <f>VLOOKUP(V10,[1]Sheet1!$A$370:$U$382,11,FALSE)/100</f>
        <v>0</v>
      </c>
      <c r="L10" s="22">
        <f>VLOOKUP(V10,[1]Sheet1!$A$370:$U$382,12,FALSE)</f>
        <v>0</v>
      </c>
      <c r="M10" s="14">
        <f>VLOOKUP(V10,[1]Sheet1!$A$370:$U$3821,13,FALSE)/100</f>
        <v>0</v>
      </c>
      <c r="N10" s="22">
        <f>VLOOKUP(V10,[1]Sheet1!$A$370:$U$382,14,FALSE)</f>
        <v>0</v>
      </c>
      <c r="O10" s="14">
        <f>VLOOKUP(V10,[1]Sheet1!$A$370:$U$382,15,FALSE)/100</f>
        <v>0</v>
      </c>
      <c r="P10" s="22">
        <f>VLOOKUP(V10,[1]Sheet1!$A$370:$U$382,16,FALSE)</f>
        <v>0</v>
      </c>
      <c r="Q10" s="14">
        <f>VLOOKUP(V10,[1]Sheet1!$A$370:$U$382,17,FALSE)/100</f>
        <v>0</v>
      </c>
      <c r="R10" s="22">
        <f>VLOOKUP(V10,[1]Sheet1!$A$370:$U$382,18,FALSE)</f>
        <v>0</v>
      </c>
      <c r="S10" s="14">
        <f>VLOOKUP(V10,[1]Sheet1!$A$370:$U$382,19,FALSE)/100</f>
        <v>0</v>
      </c>
      <c r="T10" s="22">
        <f>VLOOKUP(V10,[1]Sheet1!$A$370:$U$382,20,FALSE)</f>
        <v>0</v>
      </c>
      <c r="U10" s="15">
        <f>VLOOKUP(V10,[1]Sheet1!$A$370:$U$382,21,FALSE)/100</f>
        <v>0</v>
      </c>
      <c r="V10" s="67" t="s">
        <v>153</v>
      </c>
    </row>
    <row r="11" spans="1:22" x14ac:dyDescent="0.25">
      <c r="A11" s="16" t="s">
        <v>68</v>
      </c>
      <c r="B11" s="22">
        <f>VLOOKUP(V11,[1]Sheet1!$A$370:$U$382,2,FALSE)</f>
        <v>1287</v>
      </c>
      <c r="C11" s="14">
        <f>VLOOKUP(V11,[1]Sheet1!$A$370:$U$382,3,FALSE)/100</f>
        <v>3.4728406055209264E-2</v>
      </c>
      <c r="D11" s="22">
        <f>VLOOKUP(V11,[1]Sheet1!$A$370:$U$382,4,FALSE)</f>
        <v>1287</v>
      </c>
      <c r="E11" s="14">
        <f>VLOOKUP(V11,[1]Sheet1!$A$370:$U$382,5,FALSE)/100</f>
        <v>3.4728406055209264E-2</v>
      </c>
      <c r="F11" s="22">
        <f>VLOOKUP(V11,[1]Sheet1!$A$370:$U$382,6,FALSE)</f>
        <v>0</v>
      </c>
      <c r="G11" s="14">
        <f>VLOOKUP(V11,[1]Sheet1!$A$370:$U$382,7,FALSE)/100</f>
        <v>0</v>
      </c>
      <c r="H11" s="22">
        <f>VLOOKUP(V11,[1]Sheet1!$A$370:$U$382,8,FALSE)</f>
        <v>0</v>
      </c>
      <c r="I11" s="14">
        <f>VLOOKUP(V11,[1]Sheet1!$A$370:$U$382,9,FALSE)/100</f>
        <v>0</v>
      </c>
      <c r="J11" s="22">
        <f>VLOOKUP(V11,[1]Sheet1!$A$370:$U$382,10,FALSE)</f>
        <v>0</v>
      </c>
      <c r="K11" s="14">
        <f>VLOOKUP(V11,[1]Sheet1!$A$370:$U$382,11,FALSE)/100</f>
        <v>0</v>
      </c>
      <c r="L11" s="22">
        <f>VLOOKUP(V11,[1]Sheet1!$A$370:$U$382,12,FALSE)</f>
        <v>0</v>
      </c>
      <c r="M11" s="14">
        <f>VLOOKUP(V11,[1]Sheet1!$A$370:$U$3821,13,FALSE)/100</f>
        <v>0</v>
      </c>
      <c r="N11" s="22">
        <f>VLOOKUP(V11,[1]Sheet1!$A$370:$U$382,14,FALSE)</f>
        <v>0</v>
      </c>
      <c r="O11" s="14">
        <f>VLOOKUP(V11,[1]Sheet1!$A$370:$U$382,15,FALSE)/100</f>
        <v>0</v>
      </c>
      <c r="P11" s="22">
        <f>VLOOKUP(V11,[1]Sheet1!$A$370:$U$382,16,FALSE)</f>
        <v>0</v>
      </c>
      <c r="Q11" s="14">
        <f>VLOOKUP(V11,[1]Sheet1!$A$370:$U$382,17,FALSE)/100</f>
        <v>0</v>
      </c>
      <c r="R11" s="22">
        <f>VLOOKUP(V11,[1]Sheet1!$A$370:$U$382,18,FALSE)</f>
        <v>0</v>
      </c>
      <c r="S11" s="14">
        <f>VLOOKUP(V11,[1]Sheet1!$A$370:$U$382,19,FALSE)/100</f>
        <v>0</v>
      </c>
      <c r="T11" s="22">
        <f>VLOOKUP(V11,[1]Sheet1!$A$370:$U$382,20,FALSE)</f>
        <v>0</v>
      </c>
      <c r="U11" s="15">
        <f>VLOOKUP(V11,[1]Sheet1!$A$370:$U$382,21,FALSE)/100</f>
        <v>0</v>
      </c>
      <c r="V11" s="67" t="s">
        <v>154</v>
      </c>
    </row>
    <row r="12" spans="1:22" x14ac:dyDescent="0.25">
      <c r="A12" s="16" t="s">
        <v>69</v>
      </c>
      <c r="B12" s="22">
        <f>VLOOKUP(V12,[1]Sheet1!$A$370:$U$382,2,FALSE)</f>
        <v>1306</v>
      </c>
      <c r="C12" s="14">
        <f>VLOOKUP(V12,[1]Sheet1!$A$370:$U$382,3,FALSE)/100</f>
        <v>3.5241102026498286E-2</v>
      </c>
      <c r="D12" s="22">
        <f>VLOOKUP(V12,[1]Sheet1!$A$370:$U$382,4,FALSE)</f>
        <v>1306</v>
      </c>
      <c r="E12" s="14">
        <f>VLOOKUP(V12,[1]Sheet1!$A$370:$U$382,5,FALSE)/100</f>
        <v>3.5241102026498286E-2</v>
      </c>
      <c r="F12" s="22">
        <f>VLOOKUP(V12,[1]Sheet1!$A$370:$U$382,6,FALSE)</f>
        <v>0</v>
      </c>
      <c r="G12" s="14">
        <f>VLOOKUP(V12,[1]Sheet1!$A$370:$U$382,7,FALSE)/100</f>
        <v>0</v>
      </c>
      <c r="H12" s="22">
        <f>VLOOKUP(V12,[1]Sheet1!$A$370:$U$382,8,FALSE)</f>
        <v>0</v>
      </c>
      <c r="I12" s="14">
        <f>VLOOKUP(V12,[1]Sheet1!$A$370:$U$382,9,FALSE)/100</f>
        <v>0</v>
      </c>
      <c r="J12" s="22">
        <f>VLOOKUP(V12,[1]Sheet1!$A$370:$U$382,10,FALSE)</f>
        <v>0</v>
      </c>
      <c r="K12" s="14">
        <f>VLOOKUP(V12,[1]Sheet1!$A$370:$U$382,11,FALSE)/100</f>
        <v>0</v>
      </c>
      <c r="L12" s="22">
        <f>VLOOKUP(V12,[1]Sheet1!$A$370:$U$382,12,FALSE)</f>
        <v>0</v>
      </c>
      <c r="M12" s="14">
        <f>VLOOKUP(V12,[1]Sheet1!$A$370:$U$3821,13,FALSE)/100</f>
        <v>0</v>
      </c>
      <c r="N12" s="22">
        <f>VLOOKUP(V12,[1]Sheet1!$A$370:$U$382,14,FALSE)</f>
        <v>0</v>
      </c>
      <c r="O12" s="14">
        <f>VLOOKUP(V12,[1]Sheet1!$A$370:$U$382,15,FALSE)/100</f>
        <v>0</v>
      </c>
      <c r="P12" s="22">
        <f>VLOOKUP(V12,[1]Sheet1!$A$370:$U$382,16,FALSE)</f>
        <v>0</v>
      </c>
      <c r="Q12" s="14">
        <f>VLOOKUP(V12,[1]Sheet1!$A$370:$U$382,17,FALSE)/100</f>
        <v>0</v>
      </c>
      <c r="R12" s="22">
        <f>VLOOKUP(V12,[1]Sheet1!$A$370:$U$382,18,FALSE)</f>
        <v>0</v>
      </c>
      <c r="S12" s="14">
        <f>VLOOKUP(V12,[1]Sheet1!$A$370:$U$382,19,FALSE)/100</f>
        <v>0</v>
      </c>
      <c r="T12" s="22">
        <f>VLOOKUP(V12,[1]Sheet1!$A$370:$U$382,20,FALSE)</f>
        <v>0</v>
      </c>
      <c r="U12" s="15">
        <f>VLOOKUP(V12,[1]Sheet1!$A$370:$U$382,21,FALSE)/100</f>
        <v>0</v>
      </c>
      <c r="V12" s="67" t="s">
        <v>155</v>
      </c>
    </row>
    <row r="13" spans="1:22" x14ac:dyDescent="0.25">
      <c r="A13" s="30" t="s">
        <v>70</v>
      </c>
      <c r="B13" s="22">
        <f>VLOOKUP(V13,[1]Sheet1!$A$370:$U$382,2,FALSE)</f>
        <v>723</v>
      </c>
      <c r="C13" s="14">
        <f>VLOOKUP(V13,[1]Sheet1!$A$370:$U$382,3,FALSE)/100</f>
        <v>1.950943090747187E-2</v>
      </c>
      <c r="D13" s="22">
        <f>VLOOKUP(V13,[1]Sheet1!$A$370:$U$382,4,FALSE)</f>
        <v>723</v>
      </c>
      <c r="E13" s="14">
        <f>VLOOKUP(V13,[1]Sheet1!$A$370:$U$382,5,FALSE)/100</f>
        <v>1.950943090747187E-2</v>
      </c>
      <c r="F13" s="22">
        <f>VLOOKUP(V13,[1]Sheet1!$A$370:$U$382,6,FALSE)</f>
        <v>0</v>
      </c>
      <c r="G13" s="14">
        <f>VLOOKUP(V13,[1]Sheet1!$A$370:$U$382,7,FALSE)/100</f>
        <v>0</v>
      </c>
      <c r="H13" s="22">
        <f>VLOOKUP(V13,[1]Sheet1!$A$370:$U$382,8,FALSE)</f>
        <v>0</v>
      </c>
      <c r="I13" s="14">
        <f>VLOOKUP(V13,[1]Sheet1!$A$370:$U$382,9,FALSE)/100</f>
        <v>0</v>
      </c>
      <c r="J13" s="22">
        <f>VLOOKUP(V13,[1]Sheet1!$A$370:$U$382,10,FALSE)</f>
        <v>0</v>
      </c>
      <c r="K13" s="14">
        <f>VLOOKUP(V13,[1]Sheet1!$A$370:$U$382,11,FALSE)/100</f>
        <v>0</v>
      </c>
      <c r="L13" s="22">
        <f>VLOOKUP(V13,[1]Sheet1!$A$370:$U$382,12,FALSE)</f>
        <v>0</v>
      </c>
      <c r="M13" s="14">
        <f>VLOOKUP(V13,[1]Sheet1!$A$370:$U$3821,13,FALSE)/100</f>
        <v>0</v>
      </c>
      <c r="N13" s="22">
        <f>VLOOKUP(V13,[1]Sheet1!$A$370:$U$382,14,FALSE)</f>
        <v>0</v>
      </c>
      <c r="O13" s="14">
        <f>VLOOKUP(V13,[1]Sheet1!$A$370:$U$382,15,FALSE)/100</f>
        <v>0</v>
      </c>
      <c r="P13" s="22">
        <f>VLOOKUP(V13,[1]Sheet1!$A$370:$U$382,16,FALSE)</f>
        <v>0</v>
      </c>
      <c r="Q13" s="14">
        <f>VLOOKUP(V13,[1]Sheet1!$A$370:$U$382,17,FALSE)/100</f>
        <v>0</v>
      </c>
      <c r="R13" s="22">
        <f>VLOOKUP(V13,[1]Sheet1!$A$370:$U$382,18,FALSE)</f>
        <v>0</v>
      </c>
      <c r="S13" s="14">
        <f>VLOOKUP(V13,[1]Sheet1!$A$370:$U$382,19,FALSE)/100</f>
        <v>0</v>
      </c>
      <c r="T13" s="22">
        <f>VLOOKUP(V13,[1]Sheet1!$A$370:$U$382,20,FALSE)</f>
        <v>0</v>
      </c>
      <c r="U13" s="15">
        <f>VLOOKUP(V13,[1]Sheet1!$A$370:$U$382,21,FALSE)/100</f>
        <v>0</v>
      </c>
      <c r="V13" s="67" t="s">
        <v>156</v>
      </c>
    </row>
    <row r="14" spans="1:22" x14ac:dyDescent="0.25">
      <c r="A14" s="31" t="s">
        <v>71</v>
      </c>
      <c r="B14" s="22">
        <f>VLOOKUP(V14,[1]Sheet1!$A$370:$U$382,2,FALSE)</f>
        <v>235</v>
      </c>
      <c r="C14" s="14">
        <f>VLOOKUP(V14,[1]Sheet1!$A$370:$U$382,3,FALSE)/100</f>
        <v>6.3412396448905796E-3</v>
      </c>
      <c r="D14" s="22">
        <f>VLOOKUP(V14,[1]Sheet1!$A$370:$U$382,4,FALSE)</f>
        <v>235</v>
      </c>
      <c r="E14" s="14">
        <f>VLOOKUP(V14,[1]Sheet1!$A$370:$U$382,5,FALSE)/100</f>
        <v>6.3412396448905796E-3</v>
      </c>
      <c r="F14" s="22">
        <f>VLOOKUP(V14,[1]Sheet1!$A$370:$U$382,6,FALSE)</f>
        <v>0</v>
      </c>
      <c r="G14" s="14">
        <f>VLOOKUP(V14,[1]Sheet1!$A$370:$U$382,7,FALSE)/100</f>
        <v>0</v>
      </c>
      <c r="H14" s="22">
        <f>VLOOKUP(V14,[1]Sheet1!$A$370:$U$382,8,FALSE)</f>
        <v>0</v>
      </c>
      <c r="I14" s="14">
        <f>VLOOKUP(V14,[1]Sheet1!$A$370:$U$382,9,FALSE)/100</f>
        <v>0</v>
      </c>
      <c r="J14" s="22">
        <f>VLOOKUP(V14,[1]Sheet1!$A$370:$U$382,10,FALSE)</f>
        <v>0</v>
      </c>
      <c r="K14" s="14">
        <f>VLOOKUP(V14,[1]Sheet1!$A$370:$U$382,11,FALSE)/100</f>
        <v>0</v>
      </c>
      <c r="L14" s="22">
        <f>VLOOKUP(V14,[1]Sheet1!$A$370:$U$382,12,FALSE)</f>
        <v>0</v>
      </c>
      <c r="M14" s="14">
        <f>VLOOKUP(V14,[1]Sheet1!$A$370:$U$3821,13,FALSE)/100</f>
        <v>0</v>
      </c>
      <c r="N14" s="22">
        <f>VLOOKUP(V14,[1]Sheet1!$A$370:$U$382,14,FALSE)</f>
        <v>0</v>
      </c>
      <c r="O14" s="14">
        <f>VLOOKUP(V14,[1]Sheet1!$A$370:$U$382,15,FALSE)/100</f>
        <v>0</v>
      </c>
      <c r="P14" s="22">
        <f>VLOOKUP(V14,[1]Sheet1!$A$370:$U$382,16,FALSE)</f>
        <v>0</v>
      </c>
      <c r="Q14" s="14">
        <f>VLOOKUP(V14,[1]Sheet1!$A$370:$U$382,17,FALSE)/100</f>
        <v>0</v>
      </c>
      <c r="R14" s="22">
        <f>VLOOKUP(V14,[1]Sheet1!$A$370:$U$382,18,FALSE)</f>
        <v>0</v>
      </c>
      <c r="S14" s="14">
        <f>VLOOKUP(V14,[1]Sheet1!$A$370:$U$382,19,FALSE)/100</f>
        <v>0</v>
      </c>
      <c r="T14" s="22">
        <f>VLOOKUP(V14,[1]Sheet1!$A$370:$U$382,20,FALSE)</f>
        <v>0</v>
      </c>
      <c r="U14" s="15">
        <f>VLOOKUP(V14,[1]Sheet1!$A$370:$U$382,21,FALSE)/100</f>
        <v>0</v>
      </c>
      <c r="V14" s="67" t="s">
        <v>157</v>
      </c>
    </row>
    <row r="15" spans="1:22" x14ac:dyDescent="0.25">
      <c r="A15" s="31" t="s">
        <v>72</v>
      </c>
      <c r="B15" s="22">
        <f>VLOOKUP(V15,[1]Sheet1!$A$370:$U$382,2,FALSE)</f>
        <v>336</v>
      </c>
      <c r="C15" s="14">
        <f>VLOOKUP(V15,[1]Sheet1!$A$370:$U$382,3,FALSE)/100</f>
        <v>9.0666234922690842E-3</v>
      </c>
      <c r="D15" s="22">
        <f>VLOOKUP(V15,[1]Sheet1!$A$370:$U$382,4,FALSE)</f>
        <v>336</v>
      </c>
      <c r="E15" s="14">
        <f>VLOOKUP(V15,[1]Sheet1!$A$370:$U$382,5,FALSE)/100</f>
        <v>9.0666234922690842E-3</v>
      </c>
      <c r="F15" s="22">
        <f>VLOOKUP(V15,[1]Sheet1!$A$370:$U$382,6,FALSE)</f>
        <v>0</v>
      </c>
      <c r="G15" s="14">
        <f>VLOOKUP(V15,[1]Sheet1!$A$370:$U$382,7,FALSE)/100</f>
        <v>0</v>
      </c>
      <c r="H15" s="22">
        <f>VLOOKUP(V15,[1]Sheet1!$A$370:$U$382,8,FALSE)</f>
        <v>0</v>
      </c>
      <c r="I15" s="14">
        <f>VLOOKUP(V15,[1]Sheet1!$A$370:$U$382,9,FALSE)/100</f>
        <v>0</v>
      </c>
      <c r="J15" s="22">
        <f>VLOOKUP(V15,[1]Sheet1!$A$370:$U$382,10,FALSE)</f>
        <v>0</v>
      </c>
      <c r="K15" s="14">
        <f>VLOOKUP(V15,[1]Sheet1!$A$370:$U$382,11,FALSE)/100</f>
        <v>0</v>
      </c>
      <c r="L15" s="22">
        <f>VLOOKUP(V15,[1]Sheet1!$A$370:$U$382,12,FALSE)</f>
        <v>0</v>
      </c>
      <c r="M15" s="14">
        <f>VLOOKUP(V15,[1]Sheet1!$A$370:$U$3821,13,FALSE)/100</f>
        <v>0</v>
      </c>
      <c r="N15" s="22">
        <f>VLOOKUP(V15,[1]Sheet1!$A$370:$U$382,14,FALSE)</f>
        <v>0</v>
      </c>
      <c r="O15" s="14">
        <f>VLOOKUP(V15,[1]Sheet1!$A$370:$U$382,15,FALSE)/100</f>
        <v>0</v>
      </c>
      <c r="P15" s="22">
        <f>VLOOKUP(V15,[1]Sheet1!$A$370:$U$382,16,FALSE)</f>
        <v>0</v>
      </c>
      <c r="Q15" s="14">
        <f>VLOOKUP(V15,[1]Sheet1!$A$370:$U$382,17,FALSE)/100</f>
        <v>0</v>
      </c>
      <c r="R15" s="22">
        <f>VLOOKUP(V15,[1]Sheet1!$A$370:$U$382,18,FALSE)</f>
        <v>0</v>
      </c>
      <c r="S15" s="14">
        <f>VLOOKUP(V15,[1]Sheet1!$A$370:$U$382,19,FALSE)/100</f>
        <v>0</v>
      </c>
      <c r="T15" s="22">
        <f>VLOOKUP(V15,[1]Sheet1!$A$370:$U$382,20,FALSE)</f>
        <v>0</v>
      </c>
      <c r="U15" s="15">
        <f>VLOOKUP(V15,[1]Sheet1!$A$370:$U$382,21,FALSE)/100</f>
        <v>0</v>
      </c>
      <c r="V15" s="67" t="s">
        <v>158</v>
      </c>
    </row>
    <row r="16" spans="1:22" ht="15.75" thickBot="1" x14ac:dyDescent="0.3">
      <c r="A16" s="17" t="s">
        <v>30</v>
      </c>
      <c r="B16" s="25">
        <f>VLOOKUP(V16,[1]Sheet1!$A$370:$U$382,2,FALSE)</f>
        <v>23586</v>
      </c>
      <c r="C16" s="18">
        <f>VLOOKUP(V16,[1]Sheet1!$A$370:$U$382,3,FALSE)/100</f>
        <v>0.636444588359103</v>
      </c>
      <c r="D16" s="25">
        <f>VLOOKUP(V16,[1]Sheet1!$A$370:$U$382,4,FALSE)</f>
        <v>23586</v>
      </c>
      <c r="E16" s="18">
        <f>VLOOKUP(V16,[1]Sheet1!$A$370:$U$382,5,FALSE)/100</f>
        <v>0.636444588359103</v>
      </c>
      <c r="F16" s="25">
        <f>VLOOKUP(V16,[1]Sheet1!$A$370:$U$382,6,FALSE)</f>
        <v>0</v>
      </c>
      <c r="G16" s="18">
        <f>VLOOKUP(V16,[1]Sheet1!$A$370:$U$382,7,FALSE)/100</f>
        <v>0</v>
      </c>
      <c r="H16" s="25">
        <f>VLOOKUP(V16,[1]Sheet1!$A$370:$U$382,8,FALSE)</f>
        <v>0</v>
      </c>
      <c r="I16" s="18">
        <f>VLOOKUP(V16,[1]Sheet1!$A$370:$U$382,9,FALSE)/100</f>
        <v>0</v>
      </c>
      <c r="J16" s="25">
        <f>VLOOKUP(V16,[1]Sheet1!$A$370:$U$382,10,FALSE)</f>
        <v>0</v>
      </c>
      <c r="K16" s="18">
        <f>VLOOKUP(V16,[1]Sheet1!$A$370:$U$382,11,FALSE)/100</f>
        <v>0</v>
      </c>
      <c r="L16" s="25">
        <f>VLOOKUP(V16,[1]Sheet1!$A$370:$U$382,12,FALSE)</f>
        <v>0</v>
      </c>
      <c r="M16" s="18">
        <f>VLOOKUP(V16,[1]Sheet1!$A$370:$U$3821,13,FALSE)/100</f>
        <v>0</v>
      </c>
      <c r="N16" s="25">
        <f>VLOOKUP(V16,[1]Sheet1!$A$370:$U$382,14,FALSE)</f>
        <v>0</v>
      </c>
      <c r="O16" s="18">
        <f>VLOOKUP(V16,[1]Sheet1!$A$370:$U$382,15,FALSE)/100</f>
        <v>0</v>
      </c>
      <c r="P16" s="25">
        <f>VLOOKUP(V16,[1]Sheet1!$A$370:$U$382,16,FALSE)</f>
        <v>0</v>
      </c>
      <c r="Q16" s="18">
        <f>VLOOKUP(V16,[1]Sheet1!$A$370:$U$382,17,FALSE)/100</f>
        <v>0</v>
      </c>
      <c r="R16" s="25">
        <f>VLOOKUP(V16,[1]Sheet1!$A$370:$U$382,18,FALSE)</f>
        <v>0</v>
      </c>
      <c r="S16" s="18">
        <f>VLOOKUP(V16,[1]Sheet1!$A$370:$U$382,19,FALSE)/100</f>
        <v>0</v>
      </c>
      <c r="T16" s="25">
        <f>VLOOKUP(V16,[1]Sheet1!$A$370:$U$382,20,FALSE)</f>
        <v>0</v>
      </c>
      <c r="U16" s="19">
        <f>VLOOKUP(V16,[1]Sheet1!$A$370:$U$382,21,FALSE)/100</f>
        <v>0</v>
      </c>
      <c r="V16" s="67" t="s">
        <v>159</v>
      </c>
    </row>
    <row r="17" spans="1:22" ht="15.75" thickBot="1" x14ac:dyDescent="0.3">
      <c r="A17" s="20" t="s">
        <v>52</v>
      </c>
      <c r="B17" s="23">
        <f>VLOOKUP(V17,[1]Sheet1!$A$370:$U$382,2,FALSE)</f>
        <v>37059</v>
      </c>
      <c r="C17" s="7">
        <f>VLOOKUP(V17,[1]Sheet1!$A$370:$U$382,3,FALSE)/100</f>
        <v>1</v>
      </c>
      <c r="D17" s="23">
        <f>VLOOKUP(V17,[1]Sheet1!$A$370:$U$382,4,FALSE)</f>
        <v>37059</v>
      </c>
      <c r="E17" s="7">
        <f>VLOOKUP(V17,[1]Sheet1!$A$370:$U$382,5,FALSE)/100</f>
        <v>1</v>
      </c>
      <c r="F17" s="23">
        <f>VLOOKUP(V17,[1]Sheet1!$A$370:$U$382,6,FALSE)</f>
        <v>0</v>
      </c>
      <c r="G17" s="7">
        <f>VLOOKUP(V17,[1]Sheet1!$A$370:$U$382,7,FALSE)/100</f>
        <v>0</v>
      </c>
      <c r="H17" s="23">
        <f>VLOOKUP(V17,[1]Sheet1!$A$370:$U$382,8,FALSE)</f>
        <v>0</v>
      </c>
      <c r="I17" s="7">
        <f>VLOOKUP(V17,[1]Sheet1!$A$370:$U$382,9,FALSE)/100</f>
        <v>0</v>
      </c>
      <c r="J17" s="23">
        <f>VLOOKUP(V17,[1]Sheet1!$A$370:$U$382,10,FALSE)</f>
        <v>0</v>
      </c>
      <c r="K17" s="7">
        <f>VLOOKUP(V17,[1]Sheet1!$A$370:$U$382,11,FALSE)/100</f>
        <v>0</v>
      </c>
      <c r="L17" s="23">
        <f>VLOOKUP(V17,[1]Sheet1!$A$370:$U$382,12,FALSE)</f>
        <v>0</v>
      </c>
      <c r="M17" s="7">
        <f>VLOOKUP(V17,[1]Sheet1!$A$370:$U$3821,13,FALSE)/100</f>
        <v>0</v>
      </c>
      <c r="N17" s="23">
        <f>VLOOKUP(V17,[1]Sheet1!$A$370:$U$382,14,FALSE)</f>
        <v>0</v>
      </c>
      <c r="O17" s="7">
        <f>VLOOKUP(V17,[1]Sheet1!$A$370:$U$382,15,FALSE)/100</f>
        <v>0</v>
      </c>
      <c r="P17" s="23">
        <f>VLOOKUP(V17,[1]Sheet1!$A$370:$U$382,16,FALSE)</f>
        <v>0</v>
      </c>
      <c r="Q17" s="7">
        <f>VLOOKUP(V17,[1]Sheet1!$A$370:$U$382,17,FALSE)/100</f>
        <v>0</v>
      </c>
      <c r="R17" s="23">
        <f>VLOOKUP(V17,[1]Sheet1!$A$370:$U$382,18,FALSE)</f>
        <v>0</v>
      </c>
      <c r="S17" s="7">
        <f>VLOOKUP(V17,[1]Sheet1!$A$370:$U$382,19,FALSE)/100</f>
        <v>0</v>
      </c>
      <c r="T17" s="23">
        <f>VLOOKUP(V17,[1]Sheet1!$A$370:$U$382,20,FALSE)</f>
        <v>0</v>
      </c>
      <c r="U17" s="8">
        <f>VLOOKUP(V17,[1]Sheet1!$A$370:$U$382,21,FALSE)/100</f>
        <v>0</v>
      </c>
      <c r="V17" s="68" t="s">
        <v>52</v>
      </c>
    </row>
  </sheetData>
  <mergeCells count="13">
    <mergeCell ref="P3:Q3"/>
    <mergeCell ref="R3:S3"/>
    <mergeCell ref="T3:U3"/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</mergeCells>
  <printOptions horizontalCentered="1"/>
  <pageMargins left="0.7" right="0.7" top="0.75" bottom="0.75" header="0.3" footer="0.3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N298"/>
  <sheetViews>
    <sheetView zoomScale="80" zoomScaleNormal="80" workbookViewId="0">
      <selection activeCell="K11" sqref="K11"/>
    </sheetView>
  </sheetViews>
  <sheetFormatPr baseColWidth="10" defaultColWidth="11.42578125" defaultRowHeight="15" x14ac:dyDescent="0.25"/>
  <cols>
    <col min="1" max="1" width="2.7109375" style="81" customWidth="1"/>
    <col min="2" max="13" width="15.7109375" style="63" customWidth="1"/>
    <col min="14" max="14" width="11.42578125" style="164" customWidth="1"/>
    <col min="15" max="16384" width="11.42578125" style="81"/>
  </cols>
  <sheetData>
    <row r="1" spans="2:13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2:13" ht="24.95" customHeight="1" thickTop="1" thickBot="1" x14ac:dyDescent="0.3">
      <c r="B2" s="266" t="s">
        <v>246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8"/>
    </row>
    <row r="3" spans="2:13" ht="24.95" customHeight="1" thickTop="1" thickBot="1" x14ac:dyDescent="0.3">
      <c r="B3" s="269" t="s">
        <v>291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1"/>
    </row>
    <row r="4" spans="2:13" ht="24.95" customHeight="1" thickTop="1" x14ac:dyDescent="0.25">
      <c r="B4" s="272" t="s">
        <v>245</v>
      </c>
      <c r="C4" s="275">
        <v>2014</v>
      </c>
      <c r="D4" s="276"/>
      <c r="E4" s="259">
        <v>2015</v>
      </c>
      <c r="F4" s="276"/>
      <c r="G4" s="259">
        <v>2016</v>
      </c>
      <c r="H4" s="276"/>
      <c r="I4" s="279">
        <v>2017</v>
      </c>
      <c r="J4" s="279"/>
      <c r="K4" s="259">
        <v>2018</v>
      </c>
      <c r="L4" s="260"/>
      <c r="M4" s="263" t="s">
        <v>284</v>
      </c>
    </row>
    <row r="5" spans="2:13" ht="24.95" customHeight="1" thickBot="1" x14ac:dyDescent="0.3">
      <c r="B5" s="273"/>
      <c r="C5" s="277">
        <v>2014</v>
      </c>
      <c r="D5" s="278"/>
      <c r="E5" s="261">
        <v>2015</v>
      </c>
      <c r="F5" s="278"/>
      <c r="G5" s="261">
        <v>2016</v>
      </c>
      <c r="H5" s="278"/>
      <c r="I5" s="280">
        <v>2017</v>
      </c>
      <c r="J5" s="280"/>
      <c r="K5" s="261">
        <v>2017</v>
      </c>
      <c r="L5" s="262"/>
      <c r="M5" s="264"/>
    </row>
    <row r="6" spans="2:13" ht="24.95" customHeight="1" thickTop="1" thickBot="1" x14ac:dyDescent="0.3">
      <c r="B6" s="274"/>
      <c r="C6" s="84" t="s">
        <v>4</v>
      </c>
      <c r="D6" s="168" t="s">
        <v>5</v>
      </c>
      <c r="E6" s="86" t="s">
        <v>4</v>
      </c>
      <c r="F6" s="168" t="s">
        <v>5</v>
      </c>
      <c r="G6" s="86" t="s">
        <v>4</v>
      </c>
      <c r="H6" s="168" t="s">
        <v>5</v>
      </c>
      <c r="I6" s="86" t="s">
        <v>4</v>
      </c>
      <c r="J6" s="144" t="s">
        <v>5</v>
      </c>
      <c r="K6" s="86" t="s">
        <v>4</v>
      </c>
      <c r="L6" s="144" t="s">
        <v>5</v>
      </c>
      <c r="M6" s="265"/>
    </row>
    <row r="7" spans="2:13" ht="21.95" customHeight="1" thickTop="1" x14ac:dyDescent="0.25">
      <c r="B7" s="173" t="s">
        <v>74</v>
      </c>
      <c r="C7" s="147">
        <v>7161</v>
      </c>
      <c r="D7" s="90">
        <v>0.19357716324710081</v>
      </c>
      <c r="E7" s="148">
        <v>7346</v>
      </c>
      <c r="F7" s="90">
        <v>0.20143687616540529</v>
      </c>
      <c r="G7" s="148">
        <v>7464</v>
      </c>
      <c r="H7" s="90">
        <v>0.19867443903218079</v>
      </c>
      <c r="I7" s="148">
        <v>7372</v>
      </c>
      <c r="J7" s="92">
        <v>0.19959928521145828</v>
      </c>
      <c r="K7" s="148">
        <v>7375</v>
      </c>
      <c r="L7" s="92">
        <v>0.19900698885560864</v>
      </c>
      <c r="M7" s="163">
        <v>4.0694519804666303E-4</v>
      </c>
    </row>
    <row r="8" spans="2:13" ht="21.95" customHeight="1" x14ac:dyDescent="0.25">
      <c r="B8" s="174" t="s">
        <v>75</v>
      </c>
      <c r="C8" s="147">
        <v>7385</v>
      </c>
      <c r="D8" s="90">
        <v>0.19963236287946368</v>
      </c>
      <c r="E8" s="148">
        <v>7500</v>
      </c>
      <c r="F8" s="90">
        <v>0.2056597564988483</v>
      </c>
      <c r="G8" s="148">
        <v>7858</v>
      </c>
      <c r="H8" s="90">
        <v>0.20916180893822034</v>
      </c>
      <c r="I8" s="148">
        <v>7512</v>
      </c>
      <c r="J8" s="92">
        <v>0.20338983050847459</v>
      </c>
      <c r="K8" s="148">
        <v>7522</v>
      </c>
      <c r="L8" s="92">
        <v>0.20297363663347634</v>
      </c>
      <c r="M8" s="93">
        <v>1.3312034078807242E-3</v>
      </c>
    </row>
    <row r="9" spans="2:13" ht="21.95" customHeight="1" x14ac:dyDescent="0.25">
      <c r="B9" s="174" t="s">
        <v>76</v>
      </c>
      <c r="C9" s="147">
        <v>6356</v>
      </c>
      <c r="D9" s="90">
        <v>0.1718162895682967</v>
      </c>
      <c r="E9" s="148">
        <v>6102</v>
      </c>
      <c r="F9" s="90">
        <v>0.16732477788746297</v>
      </c>
      <c r="G9" s="148">
        <v>6295</v>
      </c>
      <c r="H9" s="90">
        <v>0.16755835928558119</v>
      </c>
      <c r="I9" s="148">
        <v>6149</v>
      </c>
      <c r="J9" s="92">
        <v>0.16648616450966588</v>
      </c>
      <c r="K9" s="148">
        <v>6159</v>
      </c>
      <c r="L9" s="92">
        <v>0.16619444669311098</v>
      </c>
      <c r="M9" s="93">
        <v>1.6262806960481379E-3</v>
      </c>
    </row>
    <row r="10" spans="2:13" ht="21.95" customHeight="1" x14ac:dyDescent="0.25">
      <c r="B10" s="174" t="s">
        <v>77</v>
      </c>
      <c r="C10" s="147">
        <v>6853</v>
      </c>
      <c r="D10" s="90">
        <v>0.18525126375260184</v>
      </c>
      <c r="E10" s="148">
        <v>6778</v>
      </c>
      <c r="F10" s="90">
        <v>0.18586157727322583</v>
      </c>
      <c r="G10" s="148">
        <v>6998</v>
      </c>
      <c r="H10" s="90">
        <v>0.18627059543772792</v>
      </c>
      <c r="I10" s="148">
        <v>6846</v>
      </c>
      <c r="J10" s="92">
        <v>0.18535766502409703</v>
      </c>
      <c r="K10" s="148">
        <v>6785</v>
      </c>
      <c r="L10" s="92">
        <v>0.18308642974715994</v>
      </c>
      <c r="M10" s="93">
        <v>-8.9103125912941856E-3</v>
      </c>
    </row>
    <row r="11" spans="2:13" ht="21.95" customHeight="1" x14ac:dyDescent="0.25">
      <c r="B11" s="174" t="s">
        <v>78</v>
      </c>
      <c r="C11" s="147">
        <v>5739</v>
      </c>
      <c r="D11" s="90">
        <v>0.15513745843808288</v>
      </c>
      <c r="E11" s="148">
        <v>5420</v>
      </c>
      <c r="F11" s="90">
        <v>0.14862345069650104</v>
      </c>
      <c r="G11" s="148">
        <v>5602</v>
      </c>
      <c r="H11" s="90">
        <v>0.14911230003460299</v>
      </c>
      <c r="I11" s="148">
        <v>5577</v>
      </c>
      <c r="J11" s="92">
        <v>0.15099907943899929</v>
      </c>
      <c r="K11" s="148">
        <v>5853</v>
      </c>
      <c r="L11" s="92">
        <v>0.15793734315550878</v>
      </c>
      <c r="M11" s="93">
        <v>4.9488972565895642E-2</v>
      </c>
    </row>
    <row r="12" spans="2:13" ht="21.95" customHeight="1" x14ac:dyDescent="0.25">
      <c r="B12" s="174" t="s">
        <v>79</v>
      </c>
      <c r="C12" s="147">
        <v>1844</v>
      </c>
      <c r="D12" s="90">
        <v>4.9847268402130135E-2</v>
      </c>
      <c r="E12" s="148">
        <v>1678</v>
      </c>
      <c r="F12" s="90">
        <v>4.6012942854008997E-2</v>
      </c>
      <c r="G12" s="148">
        <v>1721</v>
      </c>
      <c r="H12" s="90">
        <v>4.5809044691101704E-2</v>
      </c>
      <c r="I12" s="148">
        <v>1779</v>
      </c>
      <c r="J12" s="92">
        <v>4.8167000595657115E-2</v>
      </c>
      <c r="K12" s="148">
        <v>1700</v>
      </c>
      <c r="L12" s="92">
        <v>4.5872797431123345E-2</v>
      </c>
      <c r="M12" s="93">
        <v>-4.4406970207982011E-2</v>
      </c>
    </row>
    <row r="13" spans="2:13" ht="21.95" customHeight="1" thickBot="1" x14ac:dyDescent="0.3">
      <c r="B13" s="174" t="s">
        <v>80</v>
      </c>
      <c r="C13" s="147">
        <v>1655</v>
      </c>
      <c r="D13" s="90">
        <v>4.4738193712323952E-2</v>
      </c>
      <c r="E13" s="148">
        <v>1644</v>
      </c>
      <c r="F13" s="90">
        <v>4.5080618624547548E-2</v>
      </c>
      <c r="G13" s="148">
        <v>1631</v>
      </c>
      <c r="H13" s="90">
        <v>4.3413452580585057E-2</v>
      </c>
      <c r="I13" s="148">
        <v>1699</v>
      </c>
      <c r="J13" s="92">
        <v>4.6000974711647803E-2</v>
      </c>
      <c r="K13" s="148">
        <v>1665</v>
      </c>
      <c r="L13" s="92">
        <v>4.4928357484011978E-2</v>
      </c>
      <c r="M13" s="93">
        <v>-2.0011771630370805E-2</v>
      </c>
    </row>
    <row r="14" spans="2:13" ht="21.95" customHeight="1" thickTop="1" thickBot="1" x14ac:dyDescent="0.3">
      <c r="B14" s="99" t="s">
        <v>31</v>
      </c>
      <c r="C14" s="154">
        <v>36993</v>
      </c>
      <c r="D14" s="101">
        <v>0.99999999999999989</v>
      </c>
      <c r="E14" s="155">
        <v>36468</v>
      </c>
      <c r="F14" s="101">
        <v>1</v>
      </c>
      <c r="G14" s="155">
        <v>37569</v>
      </c>
      <c r="H14" s="101">
        <v>1</v>
      </c>
      <c r="I14" s="155">
        <v>36934</v>
      </c>
      <c r="J14" s="103">
        <v>1</v>
      </c>
      <c r="K14" s="155">
        <v>37059</v>
      </c>
      <c r="L14" s="103">
        <v>1</v>
      </c>
      <c r="M14" s="104">
        <v>3.3844154437645529E-3</v>
      </c>
    </row>
    <row r="15" spans="2:13" ht="15.75" thickTop="1" x14ac:dyDescent="0.25">
      <c r="B15" s="122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</row>
    <row r="16" spans="2:13" x14ac:dyDescent="0.25">
      <c r="B16" s="81"/>
      <c r="C16" s="81"/>
      <c r="D16" s="81"/>
      <c r="E16" s="81"/>
      <c r="F16" s="81"/>
      <c r="G16" s="81"/>
      <c r="H16" s="81"/>
      <c r="I16" s="82"/>
      <c r="J16" s="81"/>
      <c r="K16" s="82"/>
      <c r="L16" s="81"/>
      <c r="M16" s="81"/>
    </row>
    <row r="17" spans="2:13" x14ac:dyDescent="0.2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</row>
    <row r="18" spans="2:13" x14ac:dyDescent="0.2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</row>
    <row r="19" spans="2:13" x14ac:dyDescent="0.2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</row>
    <row r="20" spans="2:13" x14ac:dyDescent="0.2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2:13" x14ac:dyDescent="0.2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2:13" x14ac:dyDescent="0.2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</row>
    <row r="23" spans="2:13" x14ac:dyDescent="0.2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</row>
    <row r="24" spans="2:13" x14ac:dyDescent="0.2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2:13" x14ac:dyDescent="0.2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</row>
    <row r="26" spans="2:13" x14ac:dyDescent="0.2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</row>
    <row r="27" spans="2:13" x14ac:dyDescent="0.2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</row>
    <row r="28" spans="2:13" x14ac:dyDescent="0.2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</row>
    <row r="29" spans="2:13" x14ac:dyDescent="0.2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</row>
    <row r="30" spans="2:13" x14ac:dyDescent="0.2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</row>
    <row r="31" spans="2:13" x14ac:dyDescent="0.2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</row>
    <row r="32" spans="2:13" x14ac:dyDescent="0.2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</row>
    <row r="33" spans="2:13" x14ac:dyDescent="0.2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</row>
    <row r="34" spans="2:13" x14ac:dyDescent="0.2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</row>
    <row r="35" spans="2:13" x14ac:dyDescent="0.2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</row>
    <row r="36" spans="2:13" x14ac:dyDescent="0.2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</row>
    <row r="37" spans="2:13" x14ac:dyDescent="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</row>
    <row r="38" spans="2:13" x14ac:dyDescent="0.2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spans="2:13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</row>
    <row r="40" spans="2:13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</row>
    <row r="41" spans="2:13" x14ac:dyDescent="0.2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</row>
    <row r="42" spans="2:13" x14ac:dyDescent="0.2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</row>
    <row r="43" spans="2:13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</row>
    <row r="44" spans="2:13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</row>
    <row r="45" spans="2:13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6" spans="2:13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</row>
    <row r="47" spans="2:13" x14ac:dyDescent="0.2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</row>
    <row r="48" spans="2:13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</row>
    <row r="49" spans="2:13" x14ac:dyDescent="0.2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</row>
    <row r="50" spans="2:13" x14ac:dyDescent="0.2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</row>
    <row r="51" spans="2:13" x14ac:dyDescent="0.2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</row>
    <row r="52" spans="2:13" x14ac:dyDescent="0.2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</row>
    <row r="53" spans="2:13" x14ac:dyDescent="0.2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</row>
    <row r="54" spans="2:13" x14ac:dyDescent="0.2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</row>
    <row r="55" spans="2:13" x14ac:dyDescent="0.2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</row>
    <row r="56" spans="2:13" x14ac:dyDescent="0.2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</row>
    <row r="57" spans="2:13" x14ac:dyDescent="0.2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</row>
    <row r="58" spans="2:13" x14ac:dyDescent="0.2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</row>
    <row r="59" spans="2:13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</row>
    <row r="60" spans="2:13" x14ac:dyDescent="0.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</row>
    <row r="61" spans="2:13" x14ac:dyDescent="0.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</row>
    <row r="62" spans="2:13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</row>
    <row r="63" spans="2:13" x14ac:dyDescent="0.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</row>
    <row r="64" spans="2:13" x14ac:dyDescent="0.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</row>
    <row r="65" spans="2:13" x14ac:dyDescent="0.2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</row>
    <row r="66" spans="2:13" x14ac:dyDescent="0.2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</row>
    <row r="67" spans="2:13" x14ac:dyDescent="0.2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</row>
    <row r="68" spans="2:13" x14ac:dyDescent="0.2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</row>
    <row r="69" spans="2:13" x14ac:dyDescent="0.2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</row>
    <row r="70" spans="2:13" x14ac:dyDescent="0.2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</row>
    <row r="71" spans="2:13" x14ac:dyDescent="0.2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</row>
    <row r="72" spans="2:13" x14ac:dyDescent="0.2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</row>
    <row r="73" spans="2:13" x14ac:dyDescent="0.2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</row>
    <row r="74" spans="2:13" x14ac:dyDescent="0.2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</row>
    <row r="75" spans="2:13" x14ac:dyDescent="0.2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</row>
    <row r="76" spans="2:13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</row>
    <row r="77" spans="2:13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</row>
    <row r="78" spans="2:13" x14ac:dyDescent="0.2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</row>
    <row r="79" spans="2:13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</row>
    <row r="80" spans="2:13" x14ac:dyDescent="0.2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</row>
    <row r="81" spans="2:13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</row>
    <row r="82" spans="2:13" x14ac:dyDescent="0.2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</row>
    <row r="83" spans="2:13" x14ac:dyDescent="0.2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</row>
    <row r="84" spans="2:13" x14ac:dyDescent="0.2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</row>
    <row r="85" spans="2:13" x14ac:dyDescent="0.2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</row>
    <row r="86" spans="2:13" x14ac:dyDescent="0.2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</row>
    <row r="87" spans="2:13" x14ac:dyDescent="0.2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</row>
    <row r="88" spans="2:13" x14ac:dyDescent="0.2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</row>
    <row r="89" spans="2:13" x14ac:dyDescent="0.2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</row>
    <row r="90" spans="2:13" x14ac:dyDescent="0.2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</row>
    <row r="91" spans="2:13" x14ac:dyDescent="0.2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</row>
    <row r="92" spans="2:13" x14ac:dyDescent="0.2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</row>
    <row r="93" spans="2:13" x14ac:dyDescent="0.2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</row>
    <row r="94" spans="2:13" x14ac:dyDescent="0.2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</row>
    <row r="95" spans="2:13" x14ac:dyDescent="0.2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</row>
    <row r="96" spans="2:13" x14ac:dyDescent="0.2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</row>
    <row r="97" spans="2:13" x14ac:dyDescent="0.2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</row>
    <row r="98" spans="2:13" x14ac:dyDescent="0.2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</row>
    <row r="99" spans="2:13" x14ac:dyDescent="0.2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</row>
    <row r="100" spans="2:13" x14ac:dyDescent="0.2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</row>
    <row r="101" spans="2:13" x14ac:dyDescent="0.2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</row>
    <row r="102" spans="2:13" x14ac:dyDescent="0.2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</row>
    <row r="103" spans="2:13" x14ac:dyDescent="0.2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</row>
    <row r="104" spans="2:13" x14ac:dyDescent="0.2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</row>
    <row r="105" spans="2:13" x14ac:dyDescent="0.2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</row>
    <row r="106" spans="2:13" x14ac:dyDescent="0.2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</row>
    <row r="107" spans="2:13" x14ac:dyDescent="0.2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</row>
    <row r="108" spans="2:13" x14ac:dyDescent="0.2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</row>
    <row r="109" spans="2:13" x14ac:dyDescent="0.2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</row>
    <row r="110" spans="2:13" x14ac:dyDescent="0.2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</row>
    <row r="111" spans="2:13" x14ac:dyDescent="0.2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</row>
    <row r="112" spans="2:13" x14ac:dyDescent="0.2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</row>
    <row r="113" spans="2:13" x14ac:dyDescent="0.2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</row>
    <row r="114" spans="2:13" x14ac:dyDescent="0.2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</row>
    <row r="115" spans="2:13" x14ac:dyDescent="0.2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</row>
    <row r="116" spans="2:13" x14ac:dyDescent="0.2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</row>
    <row r="117" spans="2:13" x14ac:dyDescent="0.2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</row>
    <row r="118" spans="2:13" x14ac:dyDescent="0.2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</row>
    <row r="119" spans="2:13" x14ac:dyDescent="0.25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</row>
    <row r="120" spans="2:13" x14ac:dyDescent="0.25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</row>
    <row r="121" spans="2:13" x14ac:dyDescent="0.25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</row>
    <row r="122" spans="2:13" x14ac:dyDescent="0.2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</row>
    <row r="123" spans="2:13" x14ac:dyDescent="0.2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</row>
    <row r="124" spans="2:13" x14ac:dyDescent="0.25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</row>
    <row r="125" spans="2:13" x14ac:dyDescent="0.25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</row>
    <row r="126" spans="2:13" x14ac:dyDescent="0.25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</row>
    <row r="127" spans="2:13" x14ac:dyDescent="0.25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</row>
    <row r="128" spans="2:13" x14ac:dyDescent="0.25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</row>
    <row r="129" spans="2:13" x14ac:dyDescent="0.25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</row>
    <row r="130" spans="2:13" x14ac:dyDescent="0.25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</row>
    <row r="131" spans="2:13" x14ac:dyDescent="0.25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</row>
    <row r="132" spans="2:13" x14ac:dyDescent="0.25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</row>
    <row r="133" spans="2:13" x14ac:dyDescent="0.25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</row>
    <row r="134" spans="2:13" x14ac:dyDescent="0.25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</row>
    <row r="135" spans="2:13" x14ac:dyDescent="0.25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</row>
    <row r="136" spans="2:13" x14ac:dyDescent="0.25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</row>
    <row r="137" spans="2:13" x14ac:dyDescent="0.25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</row>
    <row r="138" spans="2:13" x14ac:dyDescent="0.25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</row>
    <row r="139" spans="2:13" x14ac:dyDescent="0.25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</row>
    <row r="140" spans="2:13" x14ac:dyDescent="0.25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</row>
    <row r="141" spans="2:13" x14ac:dyDescent="0.25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</row>
    <row r="142" spans="2:13" x14ac:dyDescent="0.25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</row>
    <row r="143" spans="2:13" x14ac:dyDescent="0.25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</row>
    <row r="144" spans="2:13" x14ac:dyDescent="0.25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</row>
    <row r="145" spans="2:13" x14ac:dyDescent="0.25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</row>
    <row r="146" spans="2:13" x14ac:dyDescent="0.25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</row>
    <row r="147" spans="2:13" x14ac:dyDescent="0.25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</row>
    <row r="148" spans="2:13" x14ac:dyDescent="0.25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</row>
    <row r="149" spans="2:13" x14ac:dyDescent="0.25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</row>
    <row r="150" spans="2:13" x14ac:dyDescent="0.25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</row>
    <row r="151" spans="2:13" x14ac:dyDescent="0.25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</row>
    <row r="152" spans="2:13" x14ac:dyDescent="0.25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</row>
    <row r="153" spans="2:13" x14ac:dyDescent="0.25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</row>
    <row r="154" spans="2:13" x14ac:dyDescent="0.25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</row>
    <row r="155" spans="2:13" x14ac:dyDescent="0.25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</row>
    <row r="156" spans="2:13" x14ac:dyDescent="0.25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</row>
    <row r="157" spans="2:13" x14ac:dyDescent="0.25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</row>
    <row r="158" spans="2:13" x14ac:dyDescent="0.25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</row>
    <row r="159" spans="2:13" x14ac:dyDescent="0.25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</row>
    <row r="160" spans="2:13" x14ac:dyDescent="0.25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</row>
    <row r="161" spans="2:13" x14ac:dyDescent="0.25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</row>
    <row r="162" spans="2:13" x14ac:dyDescent="0.25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</row>
    <row r="163" spans="2:13" x14ac:dyDescent="0.25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</row>
    <row r="164" spans="2:13" x14ac:dyDescent="0.25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</row>
    <row r="165" spans="2:13" x14ac:dyDescent="0.25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</row>
    <row r="166" spans="2:13" x14ac:dyDescent="0.25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</row>
    <row r="167" spans="2:13" x14ac:dyDescent="0.25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</row>
    <row r="168" spans="2:13" x14ac:dyDescent="0.25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</row>
    <row r="169" spans="2:13" x14ac:dyDescent="0.25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</row>
    <row r="170" spans="2:13" x14ac:dyDescent="0.25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</row>
    <row r="171" spans="2:13" x14ac:dyDescent="0.25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</row>
    <row r="172" spans="2:13" x14ac:dyDescent="0.25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</row>
    <row r="173" spans="2:13" x14ac:dyDescent="0.25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</row>
    <row r="174" spans="2:13" x14ac:dyDescent="0.25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</row>
    <row r="175" spans="2:13" x14ac:dyDescent="0.25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</row>
    <row r="176" spans="2:13" x14ac:dyDescent="0.25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</row>
    <row r="177" spans="2:13" x14ac:dyDescent="0.25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</row>
    <row r="178" spans="2:13" x14ac:dyDescent="0.25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</row>
    <row r="179" spans="2:13" x14ac:dyDescent="0.25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</row>
    <row r="180" spans="2:13" x14ac:dyDescent="0.25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</row>
    <row r="181" spans="2:13" x14ac:dyDescent="0.25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</row>
    <row r="182" spans="2:13" x14ac:dyDescent="0.25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</row>
    <row r="183" spans="2:13" x14ac:dyDescent="0.25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</row>
    <row r="184" spans="2:13" x14ac:dyDescent="0.25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</row>
    <row r="185" spans="2:13" x14ac:dyDescent="0.25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</row>
    <row r="186" spans="2:13" x14ac:dyDescent="0.25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</row>
    <row r="187" spans="2:13" x14ac:dyDescent="0.25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</row>
    <row r="188" spans="2:13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</row>
    <row r="189" spans="2:13" x14ac:dyDescent="0.25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</row>
    <row r="190" spans="2:13" x14ac:dyDescent="0.25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</row>
    <row r="191" spans="2:13" x14ac:dyDescent="0.25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</row>
    <row r="192" spans="2:13" x14ac:dyDescent="0.25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</row>
    <row r="193" spans="2:13" x14ac:dyDescent="0.25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</row>
    <row r="194" spans="2:13" x14ac:dyDescent="0.25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</row>
    <row r="195" spans="2:13" x14ac:dyDescent="0.25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</row>
    <row r="196" spans="2:13" x14ac:dyDescent="0.25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</row>
    <row r="197" spans="2:13" x14ac:dyDescent="0.25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</row>
    <row r="198" spans="2:13" x14ac:dyDescent="0.25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</row>
    <row r="199" spans="2:13" x14ac:dyDescent="0.25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</row>
    <row r="200" spans="2:13" x14ac:dyDescent="0.25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</row>
    <row r="201" spans="2:13" x14ac:dyDescent="0.25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</row>
    <row r="202" spans="2:13" x14ac:dyDescent="0.25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</row>
    <row r="203" spans="2:13" x14ac:dyDescent="0.25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</row>
    <row r="204" spans="2:13" x14ac:dyDescent="0.25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</row>
    <row r="205" spans="2:13" x14ac:dyDescent="0.25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</row>
    <row r="206" spans="2:13" x14ac:dyDescent="0.25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</row>
    <row r="207" spans="2:13" x14ac:dyDescent="0.25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</row>
    <row r="208" spans="2:13" x14ac:dyDescent="0.25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</row>
    <row r="209" spans="2:13" x14ac:dyDescent="0.25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</row>
    <row r="210" spans="2:13" x14ac:dyDescent="0.25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</row>
    <row r="211" spans="2:13" x14ac:dyDescent="0.25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</row>
    <row r="212" spans="2:13" x14ac:dyDescent="0.25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</row>
    <row r="213" spans="2:13" x14ac:dyDescent="0.25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</row>
    <row r="214" spans="2:13" x14ac:dyDescent="0.25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</row>
    <row r="215" spans="2:13" x14ac:dyDescent="0.25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</row>
    <row r="216" spans="2:13" x14ac:dyDescent="0.25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</row>
    <row r="217" spans="2:13" x14ac:dyDescent="0.25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</row>
    <row r="218" spans="2:13" x14ac:dyDescent="0.25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</row>
    <row r="219" spans="2:13" x14ac:dyDescent="0.25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</row>
    <row r="220" spans="2:13" x14ac:dyDescent="0.25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</row>
    <row r="221" spans="2:13" x14ac:dyDescent="0.25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</row>
    <row r="222" spans="2:13" x14ac:dyDescent="0.25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</row>
    <row r="223" spans="2:13" x14ac:dyDescent="0.25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</row>
    <row r="224" spans="2:13" x14ac:dyDescent="0.25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</row>
    <row r="225" spans="2:13" x14ac:dyDescent="0.25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</row>
    <row r="226" spans="2:13" x14ac:dyDescent="0.25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</row>
    <row r="227" spans="2:13" x14ac:dyDescent="0.25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</row>
    <row r="228" spans="2:13" x14ac:dyDescent="0.25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</row>
    <row r="229" spans="2:13" x14ac:dyDescent="0.25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</row>
    <row r="230" spans="2:13" x14ac:dyDescent="0.25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</row>
    <row r="231" spans="2:13" x14ac:dyDescent="0.25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</row>
    <row r="232" spans="2:13" x14ac:dyDescent="0.25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</row>
    <row r="233" spans="2:13" x14ac:dyDescent="0.25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</row>
    <row r="234" spans="2:13" x14ac:dyDescent="0.25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</row>
    <row r="235" spans="2:13" x14ac:dyDescent="0.25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</row>
    <row r="236" spans="2:13" x14ac:dyDescent="0.25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</row>
    <row r="237" spans="2:13" x14ac:dyDescent="0.25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</row>
    <row r="238" spans="2:13" x14ac:dyDescent="0.25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</row>
    <row r="239" spans="2:13" x14ac:dyDescent="0.25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</row>
    <row r="240" spans="2:13" x14ac:dyDescent="0.25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</row>
    <row r="241" spans="2:13" x14ac:dyDescent="0.25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</row>
    <row r="242" spans="2:13" x14ac:dyDescent="0.25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</row>
    <row r="243" spans="2:13" x14ac:dyDescent="0.25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</row>
    <row r="244" spans="2:13" x14ac:dyDescent="0.25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</row>
    <row r="245" spans="2:13" x14ac:dyDescent="0.25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</row>
    <row r="246" spans="2:13" x14ac:dyDescent="0.25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</row>
    <row r="247" spans="2:13" x14ac:dyDescent="0.25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</row>
    <row r="248" spans="2:13" x14ac:dyDescent="0.25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</row>
    <row r="249" spans="2:13" x14ac:dyDescent="0.25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</row>
    <row r="250" spans="2:13" x14ac:dyDescent="0.25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</row>
    <row r="251" spans="2:13" x14ac:dyDescent="0.25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</row>
    <row r="252" spans="2:13" x14ac:dyDescent="0.25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</row>
    <row r="253" spans="2:13" x14ac:dyDescent="0.25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</row>
    <row r="254" spans="2:13" x14ac:dyDescent="0.25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</row>
    <row r="255" spans="2:13" x14ac:dyDescent="0.25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</row>
    <row r="256" spans="2:13" x14ac:dyDescent="0.25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</row>
    <row r="257" spans="2:13" x14ac:dyDescent="0.25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</row>
    <row r="258" spans="2:13" x14ac:dyDescent="0.25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</row>
    <row r="259" spans="2:13" x14ac:dyDescent="0.25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</row>
    <row r="260" spans="2:13" x14ac:dyDescent="0.25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</row>
    <row r="261" spans="2:13" x14ac:dyDescent="0.25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</row>
    <row r="262" spans="2:13" x14ac:dyDescent="0.25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</row>
    <row r="263" spans="2:13" x14ac:dyDescent="0.25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</row>
    <row r="264" spans="2:13" x14ac:dyDescent="0.25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</row>
    <row r="265" spans="2:13" x14ac:dyDescent="0.25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</row>
    <row r="266" spans="2:13" x14ac:dyDescent="0.25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</row>
    <row r="267" spans="2:13" x14ac:dyDescent="0.25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</row>
    <row r="268" spans="2:13" x14ac:dyDescent="0.25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</row>
    <row r="269" spans="2:13" x14ac:dyDescent="0.25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</row>
    <row r="270" spans="2:13" x14ac:dyDescent="0.25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</row>
    <row r="271" spans="2:13" x14ac:dyDescent="0.25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</row>
    <row r="272" spans="2:13" x14ac:dyDescent="0.25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</row>
    <row r="273" spans="2:13" x14ac:dyDescent="0.25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</row>
    <row r="274" spans="2:13" x14ac:dyDescent="0.25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</row>
    <row r="275" spans="2:13" x14ac:dyDescent="0.25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</row>
    <row r="276" spans="2:13" x14ac:dyDescent="0.25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</row>
    <row r="277" spans="2:13" x14ac:dyDescent="0.25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</row>
    <row r="278" spans="2:13" x14ac:dyDescent="0.25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</row>
    <row r="279" spans="2:13" x14ac:dyDescent="0.25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</row>
    <row r="280" spans="2:13" x14ac:dyDescent="0.25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</row>
    <row r="281" spans="2:13" x14ac:dyDescent="0.25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</row>
    <row r="282" spans="2:13" x14ac:dyDescent="0.25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</row>
    <row r="283" spans="2:13" x14ac:dyDescent="0.25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</row>
    <row r="284" spans="2:13" x14ac:dyDescent="0.25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</row>
    <row r="285" spans="2:13" x14ac:dyDescent="0.25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</row>
    <row r="286" spans="2:13" x14ac:dyDescent="0.25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</row>
    <row r="287" spans="2:13" x14ac:dyDescent="0.25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</row>
    <row r="288" spans="2:13" x14ac:dyDescent="0.25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</row>
    <row r="289" spans="2:13" x14ac:dyDescent="0.25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</row>
    <row r="290" spans="2:13" x14ac:dyDescent="0.25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</row>
    <row r="291" spans="2:13" x14ac:dyDescent="0.25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</row>
    <row r="292" spans="2:13" x14ac:dyDescent="0.25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</row>
    <row r="293" spans="2:13" x14ac:dyDescent="0.25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</row>
    <row r="294" spans="2:13" x14ac:dyDescent="0.25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</row>
    <row r="295" spans="2:13" x14ac:dyDescent="0.25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</row>
    <row r="296" spans="2:13" x14ac:dyDescent="0.25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</row>
    <row r="297" spans="2:13" x14ac:dyDescent="0.25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</row>
    <row r="298" spans="2:13" x14ac:dyDescent="0.25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</row>
  </sheetData>
  <mergeCells count="9">
    <mergeCell ref="B2:M2"/>
    <mergeCell ref="B3:M3"/>
    <mergeCell ref="B4:B6"/>
    <mergeCell ref="I4:J5"/>
    <mergeCell ref="C4:D5"/>
    <mergeCell ref="E4:F5"/>
    <mergeCell ref="G4:H5"/>
    <mergeCell ref="K4:L5"/>
    <mergeCell ref="M4:M6"/>
  </mergeCells>
  <printOptions horizontalCentered="1"/>
  <pageMargins left="0.7" right="0.7" top="0.75" bottom="0.75" header="0.3" footer="0.3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346"/>
  <sheetViews>
    <sheetView zoomScale="80" zoomScaleNormal="80" workbookViewId="0">
      <selection activeCell="O7" sqref="O7"/>
    </sheetView>
  </sheetViews>
  <sheetFormatPr baseColWidth="10" defaultColWidth="11.42578125" defaultRowHeight="15" x14ac:dyDescent="0.25"/>
  <cols>
    <col min="1" max="1" width="2.7109375" style="81" customWidth="1"/>
    <col min="2" max="12" width="15.7109375" style="63" customWidth="1"/>
    <col min="13" max="16384" width="11.42578125" style="81"/>
  </cols>
  <sheetData>
    <row r="1" spans="2:13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2:13" ht="21.95" customHeight="1" thickTop="1" thickBot="1" x14ac:dyDescent="0.3">
      <c r="B2" s="269" t="s">
        <v>292</v>
      </c>
      <c r="C2" s="270"/>
      <c r="D2" s="270"/>
      <c r="E2" s="270"/>
      <c r="F2" s="270"/>
      <c r="G2" s="270"/>
      <c r="H2" s="270"/>
      <c r="I2" s="270"/>
      <c r="J2" s="270"/>
      <c r="K2" s="270"/>
      <c r="L2" s="271"/>
    </row>
    <row r="3" spans="2:13" ht="21.95" customHeight="1" thickTop="1" thickBot="1" x14ac:dyDescent="0.3">
      <c r="B3" s="272" t="s">
        <v>245</v>
      </c>
      <c r="C3" s="283" t="s">
        <v>81</v>
      </c>
      <c r="D3" s="283"/>
      <c r="E3" s="283"/>
      <c r="F3" s="283"/>
      <c r="G3" s="283"/>
      <c r="H3" s="283"/>
      <c r="I3" s="283"/>
      <c r="J3" s="283"/>
      <c r="K3" s="284" t="s">
        <v>31</v>
      </c>
      <c r="L3" s="285"/>
    </row>
    <row r="4" spans="2:13" ht="21.95" customHeight="1" thickTop="1" thickBot="1" x14ac:dyDescent="0.3">
      <c r="B4" s="273"/>
      <c r="C4" s="275" t="s">
        <v>33</v>
      </c>
      <c r="D4" s="276"/>
      <c r="E4" s="259" t="s">
        <v>193</v>
      </c>
      <c r="F4" s="276"/>
      <c r="G4" s="259" t="s">
        <v>51</v>
      </c>
      <c r="H4" s="276"/>
      <c r="I4" s="279" t="s">
        <v>34</v>
      </c>
      <c r="J4" s="260"/>
      <c r="K4" s="286"/>
      <c r="L4" s="287"/>
    </row>
    <row r="5" spans="2:13" ht="21.95" customHeight="1" thickTop="1" thickBot="1" x14ac:dyDescent="0.3">
      <c r="B5" s="274"/>
      <c r="C5" s="84" t="s">
        <v>4</v>
      </c>
      <c r="D5" s="168" t="s">
        <v>5</v>
      </c>
      <c r="E5" s="86" t="s">
        <v>4</v>
      </c>
      <c r="F5" s="168" t="s">
        <v>5</v>
      </c>
      <c r="G5" s="86" t="s">
        <v>4</v>
      </c>
      <c r="H5" s="168" t="s">
        <v>5</v>
      </c>
      <c r="I5" s="86" t="s">
        <v>4</v>
      </c>
      <c r="J5" s="144" t="s">
        <v>5</v>
      </c>
      <c r="K5" s="84" t="s">
        <v>4</v>
      </c>
      <c r="L5" s="145" t="s">
        <v>5</v>
      </c>
    </row>
    <row r="6" spans="2:13" ht="21.95" customHeight="1" thickTop="1" x14ac:dyDescent="0.25">
      <c r="B6" s="173" t="s">
        <v>74</v>
      </c>
      <c r="C6" s="89">
        <v>2505</v>
      </c>
      <c r="D6" s="90">
        <v>0.1892422754400544</v>
      </c>
      <c r="E6" s="91">
        <v>4634</v>
      </c>
      <c r="F6" s="90">
        <v>0.20569044342846998</v>
      </c>
      <c r="G6" s="91">
        <v>236</v>
      </c>
      <c r="H6" s="90">
        <v>0.18322981366459629</v>
      </c>
      <c r="I6" s="91">
        <v>0</v>
      </c>
      <c r="J6" s="176">
        <v>0</v>
      </c>
      <c r="K6" s="113">
        <v>7375</v>
      </c>
      <c r="L6" s="114">
        <v>0.19900698885560864</v>
      </c>
      <c r="M6" s="164"/>
    </row>
    <row r="7" spans="2:13" ht="21.95" customHeight="1" x14ac:dyDescent="0.25">
      <c r="B7" s="174" t="s">
        <v>75</v>
      </c>
      <c r="C7" s="89">
        <v>2608</v>
      </c>
      <c r="D7" s="90">
        <v>0.19702349474956563</v>
      </c>
      <c r="E7" s="91">
        <v>4637</v>
      </c>
      <c r="F7" s="90">
        <v>0.20582360513116427</v>
      </c>
      <c r="G7" s="91">
        <v>274</v>
      </c>
      <c r="H7" s="90">
        <v>0.2127329192546584</v>
      </c>
      <c r="I7" s="91">
        <v>3</v>
      </c>
      <c r="J7" s="176">
        <v>0.6</v>
      </c>
      <c r="K7" s="113">
        <v>7522</v>
      </c>
      <c r="L7" s="114">
        <v>0.20297363663347634</v>
      </c>
      <c r="M7" s="164"/>
    </row>
    <row r="8" spans="2:13" ht="21.95" customHeight="1" x14ac:dyDescent="0.25">
      <c r="B8" s="174" t="s">
        <v>76</v>
      </c>
      <c r="C8" s="89">
        <v>2055</v>
      </c>
      <c r="D8" s="90">
        <v>0.15524665709752966</v>
      </c>
      <c r="E8" s="91">
        <v>3892</v>
      </c>
      <c r="F8" s="90">
        <v>0.17275511562874518</v>
      </c>
      <c r="G8" s="91">
        <v>212</v>
      </c>
      <c r="H8" s="90">
        <v>0.16459627329192547</v>
      </c>
      <c r="I8" s="91">
        <v>0</v>
      </c>
      <c r="J8" s="176">
        <v>0</v>
      </c>
      <c r="K8" s="113">
        <v>6159</v>
      </c>
      <c r="L8" s="114">
        <v>0.16619444669311098</v>
      </c>
      <c r="M8" s="164"/>
    </row>
    <row r="9" spans="2:13" ht="21.95" customHeight="1" x14ac:dyDescent="0.25">
      <c r="B9" s="174" t="s">
        <v>77</v>
      </c>
      <c r="C9" s="89">
        <v>2537</v>
      </c>
      <c r="D9" s="90">
        <v>0.1916597416333006</v>
      </c>
      <c r="E9" s="91">
        <v>4017</v>
      </c>
      <c r="F9" s="90">
        <v>0.17830351990767454</v>
      </c>
      <c r="G9" s="91">
        <v>231</v>
      </c>
      <c r="H9" s="90">
        <v>0.17934782608695651</v>
      </c>
      <c r="I9" s="91">
        <v>0</v>
      </c>
      <c r="J9" s="176">
        <v>0</v>
      </c>
      <c r="K9" s="113">
        <v>6785</v>
      </c>
      <c r="L9" s="114">
        <v>0.18308642974715994</v>
      </c>
      <c r="M9" s="164"/>
    </row>
    <row r="10" spans="2:13" ht="21.95" customHeight="1" x14ac:dyDescent="0.25">
      <c r="B10" s="174" t="s">
        <v>78</v>
      </c>
      <c r="C10" s="89">
        <v>2338</v>
      </c>
      <c r="D10" s="90">
        <v>0.17662612374405076</v>
      </c>
      <c r="E10" s="91">
        <v>3292</v>
      </c>
      <c r="F10" s="90">
        <v>0.14612277508988414</v>
      </c>
      <c r="G10" s="91">
        <v>222</v>
      </c>
      <c r="H10" s="90">
        <v>0.17236024844720496</v>
      </c>
      <c r="I10" s="91">
        <v>1</v>
      </c>
      <c r="J10" s="176">
        <v>0.2</v>
      </c>
      <c r="K10" s="113">
        <v>5853</v>
      </c>
      <c r="L10" s="114">
        <v>0.15793734315550878</v>
      </c>
      <c r="M10" s="164"/>
    </row>
    <row r="11" spans="2:13" ht="21.95" customHeight="1" x14ac:dyDescent="0.25">
      <c r="B11" s="174" t="s">
        <v>79</v>
      </c>
      <c r="C11" s="89">
        <v>628</v>
      </c>
      <c r="D11" s="90">
        <v>4.7442774042456753E-2</v>
      </c>
      <c r="E11" s="91">
        <v>1021</v>
      </c>
      <c r="F11" s="90">
        <v>4.5319366150295172E-2</v>
      </c>
      <c r="G11" s="91">
        <v>51</v>
      </c>
      <c r="H11" s="90">
        <v>3.9596273291925464E-2</v>
      </c>
      <c r="I11" s="91">
        <v>0</v>
      </c>
      <c r="J11" s="176">
        <v>0</v>
      </c>
      <c r="K11" s="113">
        <v>1700</v>
      </c>
      <c r="L11" s="114">
        <v>4.5872797431123345E-2</v>
      </c>
      <c r="M11" s="164"/>
    </row>
    <row r="12" spans="2:13" ht="21.95" customHeight="1" thickBot="1" x14ac:dyDescent="0.3">
      <c r="B12" s="174" t="s">
        <v>80</v>
      </c>
      <c r="C12" s="89">
        <v>566</v>
      </c>
      <c r="D12" s="90">
        <v>4.2758933293042228E-2</v>
      </c>
      <c r="E12" s="91">
        <v>1036</v>
      </c>
      <c r="F12" s="90">
        <v>4.5985174663766698E-2</v>
      </c>
      <c r="G12" s="91">
        <v>62</v>
      </c>
      <c r="H12" s="90">
        <v>4.813664596273292E-2</v>
      </c>
      <c r="I12" s="91">
        <v>1</v>
      </c>
      <c r="J12" s="176">
        <v>0.2</v>
      </c>
      <c r="K12" s="113">
        <v>1665</v>
      </c>
      <c r="L12" s="114">
        <v>4.4928357484011978E-2</v>
      </c>
      <c r="M12" s="164"/>
    </row>
    <row r="13" spans="2:13" ht="21.95" customHeight="1" thickTop="1" thickBot="1" x14ac:dyDescent="0.3">
      <c r="B13" s="99" t="s">
        <v>31</v>
      </c>
      <c r="C13" s="100">
        <v>13237</v>
      </c>
      <c r="D13" s="101">
        <v>1</v>
      </c>
      <c r="E13" s="102">
        <v>22529</v>
      </c>
      <c r="F13" s="101">
        <v>1</v>
      </c>
      <c r="G13" s="102">
        <v>1288</v>
      </c>
      <c r="H13" s="101">
        <v>1</v>
      </c>
      <c r="I13" s="102">
        <v>5</v>
      </c>
      <c r="J13" s="103">
        <v>1</v>
      </c>
      <c r="K13" s="100">
        <v>37059</v>
      </c>
      <c r="L13" s="115">
        <v>1</v>
      </c>
      <c r="M13" s="164"/>
    </row>
    <row r="14" spans="2:13" ht="21.95" customHeight="1" thickTop="1" thickBot="1" x14ac:dyDescent="0.3">
      <c r="B14" s="116"/>
      <c r="C14" s="117"/>
      <c r="D14" s="118"/>
      <c r="E14" s="117"/>
      <c r="F14" s="118"/>
      <c r="G14" s="117"/>
      <c r="H14" s="118"/>
      <c r="I14" s="117"/>
      <c r="J14" s="118"/>
      <c r="K14" s="117"/>
      <c r="L14" s="118"/>
    </row>
    <row r="15" spans="2:13" ht="21.95" customHeight="1" thickTop="1" x14ac:dyDescent="0.25">
      <c r="B15" s="119" t="s">
        <v>217</v>
      </c>
      <c r="C15" s="120"/>
      <c r="D15" s="120"/>
      <c r="E15" s="256"/>
      <c r="F15" s="175"/>
      <c r="G15" s="122"/>
      <c r="H15" s="122"/>
      <c r="I15" s="122"/>
      <c r="J15" s="175"/>
      <c r="K15" s="122"/>
      <c r="L15" s="122"/>
    </row>
    <row r="16" spans="2:13" ht="21.95" customHeight="1" thickBot="1" x14ac:dyDescent="0.3">
      <c r="B16" s="124" t="s">
        <v>220</v>
      </c>
      <c r="C16" s="125"/>
      <c r="D16" s="125"/>
      <c r="E16" s="257"/>
      <c r="F16" s="122"/>
      <c r="G16" s="122"/>
      <c r="H16" s="122"/>
      <c r="I16" s="122"/>
      <c r="J16" s="122"/>
      <c r="K16" s="122"/>
      <c r="L16" s="122"/>
    </row>
    <row r="17" spans="2:12" ht="15.75" thickTop="1" x14ac:dyDescent="0.25"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</row>
    <row r="18" spans="2:12" x14ac:dyDescent="0.25"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</row>
    <row r="19" spans="2:12" x14ac:dyDescent="0.25"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</row>
    <row r="20" spans="2:12" x14ac:dyDescent="0.2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2:12" x14ac:dyDescent="0.2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2:12" x14ac:dyDescent="0.2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12" x14ac:dyDescent="0.2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12" x14ac:dyDescent="0.2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12" x14ac:dyDescent="0.2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12" x14ac:dyDescent="0.2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12" x14ac:dyDescent="0.2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12" x14ac:dyDescent="0.2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12" x14ac:dyDescent="0.2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12" x14ac:dyDescent="0.2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12" x14ac:dyDescent="0.2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12" x14ac:dyDescent="0.2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 x14ac:dyDescent="0.2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 x14ac:dyDescent="0.2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 x14ac:dyDescent="0.2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 x14ac:dyDescent="0.2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 x14ac:dyDescent="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 x14ac:dyDescent="0.2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 x14ac:dyDescent="0.2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 x14ac:dyDescent="0.2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 x14ac:dyDescent="0.2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 x14ac:dyDescent="0.2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 x14ac:dyDescent="0.2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 x14ac:dyDescent="0.2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 x14ac:dyDescent="0.2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 x14ac:dyDescent="0.2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 x14ac:dyDescent="0.2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 x14ac:dyDescent="0.2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 x14ac:dyDescent="0.2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 x14ac:dyDescent="0.2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 x14ac:dyDescent="0.2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 x14ac:dyDescent="0.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 x14ac:dyDescent="0.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 x14ac:dyDescent="0.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 x14ac:dyDescent="0.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 x14ac:dyDescent="0.2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 x14ac:dyDescent="0.2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 x14ac:dyDescent="0.2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 x14ac:dyDescent="0.2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 x14ac:dyDescent="0.2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 x14ac:dyDescent="0.2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 x14ac:dyDescent="0.2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 x14ac:dyDescent="0.2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 x14ac:dyDescent="0.2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 x14ac:dyDescent="0.2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 x14ac:dyDescent="0.2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 x14ac:dyDescent="0.2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 x14ac:dyDescent="0.2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 x14ac:dyDescent="0.2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 x14ac:dyDescent="0.2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 x14ac:dyDescent="0.2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 x14ac:dyDescent="0.2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 x14ac:dyDescent="0.2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 x14ac:dyDescent="0.2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 x14ac:dyDescent="0.2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 x14ac:dyDescent="0.2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 x14ac:dyDescent="0.2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 x14ac:dyDescent="0.2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 x14ac:dyDescent="0.2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 x14ac:dyDescent="0.2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 x14ac:dyDescent="0.2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 x14ac:dyDescent="0.2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 x14ac:dyDescent="0.2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 x14ac:dyDescent="0.2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 x14ac:dyDescent="0.2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 x14ac:dyDescent="0.2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 x14ac:dyDescent="0.2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 x14ac:dyDescent="0.2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 x14ac:dyDescent="0.2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 x14ac:dyDescent="0.2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 x14ac:dyDescent="0.2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 x14ac:dyDescent="0.2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 x14ac:dyDescent="0.2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 x14ac:dyDescent="0.2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 x14ac:dyDescent="0.2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 x14ac:dyDescent="0.2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 x14ac:dyDescent="0.2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 x14ac:dyDescent="0.2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</row>
    <row r="112" spans="2:12" x14ac:dyDescent="0.2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</row>
    <row r="113" spans="2:12" x14ac:dyDescent="0.2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</row>
    <row r="114" spans="2:12" x14ac:dyDescent="0.2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</row>
    <row r="115" spans="2:12" x14ac:dyDescent="0.2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</row>
    <row r="116" spans="2:12" x14ac:dyDescent="0.2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</row>
    <row r="117" spans="2:12" x14ac:dyDescent="0.2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</row>
    <row r="118" spans="2:12" x14ac:dyDescent="0.2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</row>
    <row r="119" spans="2:12" x14ac:dyDescent="0.25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</row>
    <row r="120" spans="2:12" x14ac:dyDescent="0.25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</row>
    <row r="121" spans="2:12" x14ac:dyDescent="0.25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</row>
    <row r="122" spans="2:12" x14ac:dyDescent="0.2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</row>
    <row r="123" spans="2:12" x14ac:dyDescent="0.2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</row>
    <row r="124" spans="2:12" x14ac:dyDescent="0.25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</row>
    <row r="125" spans="2:12" x14ac:dyDescent="0.25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</row>
    <row r="126" spans="2:12" x14ac:dyDescent="0.25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</row>
    <row r="127" spans="2:12" x14ac:dyDescent="0.25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</row>
    <row r="128" spans="2:12" x14ac:dyDescent="0.25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</row>
    <row r="129" spans="2:12" x14ac:dyDescent="0.25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</row>
    <row r="130" spans="2:12" x14ac:dyDescent="0.25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</row>
    <row r="131" spans="2:12" x14ac:dyDescent="0.25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</row>
    <row r="132" spans="2:12" x14ac:dyDescent="0.25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</row>
    <row r="133" spans="2:12" x14ac:dyDescent="0.25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</row>
    <row r="134" spans="2:12" x14ac:dyDescent="0.25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</row>
    <row r="135" spans="2:12" x14ac:dyDescent="0.25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</row>
    <row r="136" spans="2:12" x14ac:dyDescent="0.25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</row>
    <row r="137" spans="2:12" x14ac:dyDescent="0.25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</row>
    <row r="138" spans="2:12" x14ac:dyDescent="0.25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</row>
    <row r="139" spans="2:12" x14ac:dyDescent="0.25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</row>
    <row r="140" spans="2:12" x14ac:dyDescent="0.25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</row>
    <row r="141" spans="2:12" x14ac:dyDescent="0.25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</row>
    <row r="142" spans="2:12" x14ac:dyDescent="0.25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</row>
    <row r="143" spans="2:12" x14ac:dyDescent="0.25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</row>
    <row r="144" spans="2:12" x14ac:dyDescent="0.25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</row>
    <row r="145" spans="2:12" x14ac:dyDescent="0.25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</row>
    <row r="146" spans="2:12" x14ac:dyDescent="0.25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</row>
    <row r="147" spans="2:12" x14ac:dyDescent="0.25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</row>
    <row r="148" spans="2:12" x14ac:dyDescent="0.25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</row>
    <row r="149" spans="2:12" x14ac:dyDescent="0.25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</row>
    <row r="150" spans="2:12" x14ac:dyDescent="0.25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</row>
    <row r="151" spans="2:12" x14ac:dyDescent="0.25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</row>
    <row r="152" spans="2:12" x14ac:dyDescent="0.25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</row>
    <row r="153" spans="2:12" x14ac:dyDescent="0.25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</row>
    <row r="154" spans="2:12" x14ac:dyDescent="0.25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</row>
    <row r="155" spans="2:12" x14ac:dyDescent="0.25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</row>
    <row r="156" spans="2:12" x14ac:dyDescent="0.25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</row>
    <row r="157" spans="2:12" x14ac:dyDescent="0.25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</row>
    <row r="158" spans="2:12" x14ac:dyDescent="0.25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</row>
    <row r="159" spans="2:12" x14ac:dyDescent="0.25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</row>
    <row r="160" spans="2:12" x14ac:dyDescent="0.25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</row>
    <row r="161" spans="2:12" x14ac:dyDescent="0.25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</row>
    <row r="162" spans="2:12" x14ac:dyDescent="0.25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</row>
    <row r="163" spans="2:12" x14ac:dyDescent="0.25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</row>
    <row r="164" spans="2:12" x14ac:dyDescent="0.25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</row>
    <row r="165" spans="2:12" x14ac:dyDescent="0.25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</row>
    <row r="166" spans="2:12" x14ac:dyDescent="0.25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</row>
    <row r="167" spans="2:12" x14ac:dyDescent="0.25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</row>
    <row r="168" spans="2:12" x14ac:dyDescent="0.25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</row>
    <row r="169" spans="2:12" x14ac:dyDescent="0.25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</row>
    <row r="170" spans="2:12" x14ac:dyDescent="0.25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</row>
    <row r="171" spans="2:12" x14ac:dyDescent="0.25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</row>
    <row r="172" spans="2:12" x14ac:dyDescent="0.25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</row>
    <row r="173" spans="2:12" x14ac:dyDescent="0.25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</row>
    <row r="174" spans="2:12" x14ac:dyDescent="0.25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</row>
    <row r="175" spans="2:12" x14ac:dyDescent="0.25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</row>
    <row r="176" spans="2:12" x14ac:dyDescent="0.25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</row>
    <row r="177" spans="2:12" x14ac:dyDescent="0.25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</row>
    <row r="178" spans="2:12" x14ac:dyDescent="0.25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</row>
    <row r="179" spans="2:12" x14ac:dyDescent="0.25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</row>
    <row r="180" spans="2:12" x14ac:dyDescent="0.25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</row>
    <row r="181" spans="2:12" x14ac:dyDescent="0.25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</row>
    <row r="182" spans="2:12" x14ac:dyDescent="0.25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</row>
    <row r="183" spans="2:12" x14ac:dyDescent="0.25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</row>
    <row r="184" spans="2:12" x14ac:dyDescent="0.25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</row>
    <row r="185" spans="2:12" x14ac:dyDescent="0.25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</row>
    <row r="186" spans="2:12" x14ac:dyDescent="0.25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</row>
    <row r="187" spans="2:12" x14ac:dyDescent="0.25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</row>
    <row r="188" spans="2:12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</row>
    <row r="189" spans="2:12" x14ac:dyDescent="0.25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</row>
    <row r="190" spans="2:12" x14ac:dyDescent="0.25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</row>
    <row r="191" spans="2:12" x14ac:dyDescent="0.25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</row>
    <row r="192" spans="2:12" x14ac:dyDescent="0.25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</row>
    <row r="193" spans="2:12" x14ac:dyDescent="0.25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</row>
    <row r="194" spans="2:12" x14ac:dyDescent="0.25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</row>
    <row r="195" spans="2:12" x14ac:dyDescent="0.25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</row>
    <row r="196" spans="2:12" x14ac:dyDescent="0.25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</row>
    <row r="197" spans="2:12" x14ac:dyDescent="0.25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</row>
    <row r="198" spans="2:12" x14ac:dyDescent="0.25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</row>
    <row r="199" spans="2:12" x14ac:dyDescent="0.25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</row>
    <row r="200" spans="2:12" x14ac:dyDescent="0.25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</row>
    <row r="201" spans="2:12" x14ac:dyDescent="0.25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</row>
    <row r="202" spans="2:12" x14ac:dyDescent="0.25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</row>
    <row r="203" spans="2:12" x14ac:dyDescent="0.25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</row>
    <row r="204" spans="2:12" x14ac:dyDescent="0.25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</row>
    <row r="205" spans="2:12" x14ac:dyDescent="0.25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</row>
    <row r="206" spans="2:12" x14ac:dyDescent="0.25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</row>
    <row r="207" spans="2:12" x14ac:dyDescent="0.25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</row>
    <row r="208" spans="2:12" x14ac:dyDescent="0.25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</row>
    <row r="209" spans="2:12" x14ac:dyDescent="0.25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</row>
    <row r="210" spans="2:12" x14ac:dyDescent="0.25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</row>
    <row r="211" spans="2:12" x14ac:dyDescent="0.25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</row>
    <row r="212" spans="2:12" x14ac:dyDescent="0.25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</row>
    <row r="213" spans="2:12" x14ac:dyDescent="0.25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</row>
    <row r="214" spans="2:12" x14ac:dyDescent="0.25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</row>
    <row r="215" spans="2:12" x14ac:dyDescent="0.25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</row>
    <row r="216" spans="2:12" x14ac:dyDescent="0.25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</row>
    <row r="217" spans="2:12" x14ac:dyDescent="0.25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</row>
    <row r="218" spans="2:12" x14ac:dyDescent="0.25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</row>
    <row r="219" spans="2:12" x14ac:dyDescent="0.25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</row>
    <row r="220" spans="2:12" x14ac:dyDescent="0.25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</row>
    <row r="221" spans="2:12" x14ac:dyDescent="0.25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</row>
    <row r="222" spans="2:12" x14ac:dyDescent="0.25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</row>
    <row r="223" spans="2:12" x14ac:dyDescent="0.25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</row>
    <row r="224" spans="2:12" x14ac:dyDescent="0.25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</row>
    <row r="225" spans="2:12" x14ac:dyDescent="0.25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</row>
    <row r="226" spans="2:12" x14ac:dyDescent="0.25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</row>
    <row r="227" spans="2:12" x14ac:dyDescent="0.25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</row>
    <row r="228" spans="2:12" x14ac:dyDescent="0.25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</row>
    <row r="229" spans="2:12" x14ac:dyDescent="0.25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</row>
    <row r="230" spans="2:12" x14ac:dyDescent="0.25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</row>
    <row r="231" spans="2:12" x14ac:dyDescent="0.25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</row>
    <row r="232" spans="2:12" x14ac:dyDescent="0.25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</row>
    <row r="233" spans="2:12" x14ac:dyDescent="0.25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</row>
    <row r="234" spans="2:12" x14ac:dyDescent="0.25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</row>
    <row r="235" spans="2:12" x14ac:dyDescent="0.25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</row>
    <row r="236" spans="2:12" x14ac:dyDescent="0.25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</row>
    <row r="237" spans="2:12" x14ac:dyDescent="0.25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</row>
    <row r="238" spans="2:12" x14ac:dyDescent="0.25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</row>
    <row r="239" spans="2:12" x14ac:dyDescent="0.25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</row>
    <row r="240" spans="2:12" x14ac:dyDescent="0.25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</row>
    <row r="241" spans="2:12" x14ac:dyDescent="0.25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</row>
    <row r="242" spans="2:12" x14ac:dyDescent="0.25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</row>
    <row r="243" spans="2:12" x14ac:dyDescent="0.25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</row>
    <row r="244" spans="2:12" x14ac:dyDescent="0.25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</row>
    <row r="245" spans="2:12" x14ac:dyDescent="0.25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</row>
    <row r="246" spans="2:12" x14ac:dyDescent="0.25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</row>
    <row r="247" spans="2:12" x14ac:dyDescent="0.25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</row>
    <row r="248" spans="2:12" x14ac:dyDescent="0.25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</row>
    <row r="249" spans="2:12" x14ac:dyDescent="0.25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</row>
    <row r="250" spans="2:12" x14ac:dyDescent="0.25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</row>
    <row r="251" spans="2:12" x14ac:dyDescent="0.25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</row>
    <row r="252" spans="2:12" x14ac:dyDescent="0.25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</row>
    <row r="253" spans="2:12" x14ac:dyDescent="0.25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</row>
    <row r="254" spans="2:12" x14ac:dyDescent="0.25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</row>
    <row r="255" spans="2:12" x14ac:dyDescent="0.25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</row>
    <row r="256" spans="2:12" x14ac:dyDescent="0.25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</row>
    <row r="257" spans="2:12" x14ac:dyDescent="0.25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</row>
    <row r="258" spans="2:12" x14ac:dyDescent="0.25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</row>
    <row r="259" spans="2:12" x14ac:dyDescent="0.25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</row>
    <row r="260" spans="2:12" x14ac:dyDescent="0.25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</row>
    <row r="261" spans="2:12" x14ac:dyDescent="0.25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</row>
    <row r="262" spans="2:12" x14ac:dyDescent="0.25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</row>
    <row r="263" spans="2:12" x14ac:dyDescent="0.25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</row>
    <row r="264" spans="2:12" x14ac:dyDescent="0.25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</row>
    <row r="265" spans="2:12" x14ac:dyDescent="0.25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</row>
    <row r="266" spans="2:12" x14ac:dyDescent="0.25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</row>
    <row r="267" spans="2:12" x14ac:dyDescent="0.25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</row>
    <row r="268" spans="2:12" x14ac:dyDescent="0.25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</row>
    <row r="269" spans="2:12" x14ac:dyDescent="0.25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</row>
    <row r="270" spans="2:12" x14ac:dyDescent="0.25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</row>
    <row r="271" spans="2:12" x14ac:dyDescent="0.25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</row>
    <row r="272" spans="2:12" x14ac:dyDescent="0.25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</row>
    <row r="273" spans="2:12" x14ac:dyDescent="0.25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</row>
    <row r="274" spans="2:12" x14ac:dyDescent="0.25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</row>
    <row r="275" spans="2:12" x14ac:dyDescent="0.25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</row>
    <row r="276" spans="2:12" x14ac:dyDescent="0.25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</row>
    <row r="277" spans="2:12" x14ac:dyDescent="0.25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</row>
    <row r="278" spans="2:12" x14ac:dyDescent="0.25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</row>
    <row r="279" spans="2:12" x14ac:dyDescent="0.25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</row>
    <row r="280" spans="2:12" x14ac:dyDescent="0.25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</row>
    <row r="281" spans="2:12" x14ac:dyDescent="0.25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</row>
    <row r="282" spans="2:12" x14ac:dyDescent="0.25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</row>
    <row r="283" spans="2:12" x14ac:dyDescent="0.25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</row>
    <row r="284" spans="2:12" x14ac:dyDescent="0.25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</row>
    <row r="285" spans="2:12" x14ac:dyDescent="0.25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</row>
    <row r="286" spans="2:12" x14ac:dyDescent="0.25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</row>
    <row r="287" spans="2:12" x14ac:dyDescent="0.25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</row>
    <row r="288" spans="2:12" x14ac:dyDescent="0.25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</row>
    <row r="289" spans="2:12" x14ac:dyDescent="0.25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</row>
    <row r="290" spans="2:12" x14ac:dyDescent="0.25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</row>
    <row r="291" spans="2:12" x14ac:dyDescent="0.25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</row>
    <row r="292" spans="2:12" x14ac:dyDescent="0.25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</row>
    <row r="293" spans="2:12" x14ac:dyDescent="0.25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</row>
    <row r="294" spans="2:12" x14ac:dyDescent="0.25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</row>
    <row r="295" spans="2:12" x14ac:dyDescent="0.25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</row>
    <row r="296" spans="2:12" x14ac:dyDescent="0.25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</row>
    <row r="297" spans="2:12" x14ac:dyDescent="0.25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</row>
    <row r="298" spans="2:12" x14ac:dyDescent="0.25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</row>
    <row r="299" spans="2:12" x14ac:dyDescent="0.25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</row>
    <row r="300" spans="2:12" x14ac:dyDescent="0.25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</row>
    <row r="301" spans="2:12" x14ac:dyDescent="0.25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</row>
    <row r="302" spans="2:12" x14ac:dyDescent="0.25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</row>
    <row r="303" spans="2:12" x14ac:dyDescent="0.25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</row>
    <row r="304" spans="2:12" x14ac:dyDescent="0.25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</row>
    <row r="305" spans="2:12" x14ac:dyDescent="0.25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</row>
    <row r="306" spans="2:12" x14ac:dyDescent="0.25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</row>
    <row r="307" spans="2:12" x14ac:dyDescent="0.25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</row>
    <row r="308" spans="2:12" x14ac:dyDescent="0.25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</row>
    <row r="309" spans="2:12" x14ac:dyDescent="0.25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</row>
    <row r="310" spans="2:12" x14ac:dyDescent="0.25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</row>
    <row r="311" spans="2:12" x14ac:dyDescent="0.25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</row>
    <row r="312" spans="2:12" x14ac:dyDescent="0.25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</row>
    <row r="313" spans="2:12" x14ac:dyDescent="0.25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</row>
    <row r="314" spans="2:12" x14ac:dyDescent="0.25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</row>
    <row r="315" spans="2:12" x14ac:dyDescent="0.25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</row>
    <row r="316" spans="2:12" x14ac:dyDescent="0.25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</row>
    <row r="317" spans="2:12" x14ac:dyDescent="0.25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</row>
    <row r="318" spans="2:12" x14ac:dyDescent="0.25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</row>
    <row r="319" spans="2:12" x14ac:dyDescent="0.25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</row>
    <row r="320" spans="2:12" x14ac:dyDescent="0.25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</row>
    <row r="321" spans="2:12" x14ac:dyDescent="0.25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</row>
    <row r="322" spans="2:12" x14ac:dyDescent="0.25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</row>
    <row r="323" spans="2:12" x14ac:dyDescent="0.25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</row>
    <row r="324" spans="2:12" x14ac:dyDescent="0.25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</row>
    <row r="325" spans="2:12" x14ac:dyDescent="0.25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</row>
    <row r="326" spans="2:12" x14ac:dyDescent="0.25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</row>
    <row r="327" spans="2:12" x14ac:dyDescent="0.25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</row>
    <row r="328" spans="2:12" x14ac:dyDescent="0.25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</row>
    <row r="329" spans="2:12" x14ac:dyDescent="0.25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</row>
    <row r="330" spans="2:12" x14ac:dyDescent="0.25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</row>
    <row r="331" spans="2:12" x14ac:dyDescent="0.25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</row>
    <row r="332" spans="2:12" x14ac:dyDescent="0.25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</row>
    <row r="333" spans="2:12" x14ac:dyDescent="0.25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</row>
    <row r="334" spans="2:12" x14ac:dyDescent="0.25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</row>
    <row r="335" spans="2:12" x14ac:dyDescent="0.25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</row>
    <row r="336" spans="2:12" x14ac:dyDescent="0.25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</row>
    <row r="337" spans="2:12" x14ac:dyDescent="0.25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</row>
    <row r="338" spans="2:12" x14ac:dyDescent="0.25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</row>
    <row r="339" spans="2:12" x14ac:dyDescent="0.25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</row>
    <row r="340" spans="2:12" x14ac:dyDescent="0.25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</row>
    <row r="341" spans="2:12" x14ac:dyDescent="0.25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</row>
    <row r="342" spans="2:12" x14ac:dyDescent="0.25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</row>
    <row r="343" spans="2:12" x14ac:dyDescent="0.25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</row>
    <row r="344" spans="2:12" x14ac:dyDescent="0.25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</row>
    <row r="345" spans="2:12" x14ac:dyDescent="0.25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</row>
    <row r="346" spans="2:12" x14ac:dyDescent="0.25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X303"/>
  <sheetViews>
    <sheetView zoomScale="80" zoomScaleNormal="80" workbookViewId="0">
      <selection activeCell="C8" sqref="C8:W15"/>
    </sheetView>
  </sheetViews>
  <sheetFormatPr baseColWidth="10" defaultColWidth="11.42578125" defaultRowHeight="15" x14ac:dyDescent="0.25"/>
  <cols>
    <col min="1" max="1" width="2.7109375" style="81" customWidth="1"/>
    <col min="2" max="2" width="15.7109375" style="63" customWidth="1"/>
    <col min="3" max="23" width="12.7109375" style="63" customWidth="1"/>
    <col min="24" max="16384" width="11.42578125" style="81"/>
  </cols>
  <sheetData>
    <row r="1" spans="2:24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</row>
    <row r="2" spans="2:24" ht="24.95" customHeight="1" thickTop="1" thickBot="1" x14ac:dyDescent="0.3">
      <c r="B2" s="269" t="s">
        <v>293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1"/>
    </row>
    <row r="3" spans="2:24" ht="24.95" customHeight="1" thickTop="1" thickBot="1" x14ac:dyDescent="0.3">
      <c r="B3" s="272" t="s">
        <v>245</v>
      </c>
      <c r="C3" s="283" t="s">
        <v>35</v>
      </c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4" t="s">
        <v>31</v>
      </c>
      <c r="W3" s="285"/>
    </row>
    <row r="4" spans="2:24" ht="24.95" customHeight="1" thickTop="1" thickBot="1" x14ac:dyDescent="0.3">
      <c r="B4" s="332"/>
      <c r="C4" s="288" t="s">
        <v>36</v>
      </c>
      <c r="D4" s="333"/>
      <c r="E4" s="333"/>
      <c r="F4" s="333"/>
      <c r="G4" s="333"/>
      <c r="H4" s="333"/>
      <c r="I4" s="333"/>
      <c r="J4" s="333"/>
      <c r="K4" s="334"/>
      <c r="L4" s="288" t="s">
        <v>37</v>
      </c>
      <c r="M4" s="283"/>
      <c r="N4" s="283"/>
      <c r="O4" s="283"/>
      <c r="P4" s="283"/>
      <c r="Q4" s="283"/>
      <c r="R4" s="283"/>
      <c r="S4" s="283"/>
      <c r="T4" s="283"/>
      <c r="U4" s="293"/>
      <c r="V4" s="286"/>
      <c r="W4" s="287"/>
    </row>
    <row r="5" spans="2:24" ht="24.95" customHeight="1" thickTop="1" thickBot="1" x14ac:dyDescent="0.3">
      <c r="B5" s="332"/>
      <c r="C5" s="288" t="s">
        <v>81</v>
      </c>
      <c r="D5" s="283"/>
      <c r="E5" s="283"/>
      <c r="F5" s="283"/>
      <c r="G5" s="283"/>
      <c r="H5" s="283"/>
      <c r="I5" s="283"/>
      <c r="J5" s="275" t="s">
        <v>31</v>
      </c>
      <c r="K5" s="260"/>
      <c r="L5" s="283" t="s">
        <v>81</v>
      </c>
      <c r="M5" s="283"/>
      <c r="N5" s="283"/>
      <c r="O5" s="283"/>
      <c r="P5" s="283"/>
      <c r="Q5" s="283"/>
      <c r="R5" s="283"/>
      <c r="S5" s="283"/>
      <c r="T5" s="275" t="s">
        <v>31</v>
      </c>
      <c r="U5" s="260"/>
      <c r="V5" s="286"/>
      <c r="W5" s="287"/>
    </row>
    <row r="6" spans="2:24" ht="24.95" customHeight="1" thickTop="1" thickBot="1" x14ac:dyDescent="0.3">
      <c r="B6" s="332"/>
      <c r="C6" s="275" t="s">
        <v>33</v>
      </c>
      <c r="D6" s="276"/>
      <c r="E6" s="259" t="s">
        <v>193</v>
      </c>
      <c r="F6" s="276"/>
      <c r="G6" s="259" t="s">
        <v>51</v>
      </c>
      <c r="H6" s="276"/>
      <c r="I6" s="177" t="s">
        <v>34</v>
      </c>
      <c r="J6" s="335"/>
      <c r="K6" s="336"/>
      <c r="L6" s="275" t="s">
        <v>33</v>
      </c>
      <c r="M6" s="276"/>
      <c r="N6" s="259" t="s">
        <v>193</v>
      </c>
      <c r="O6" s="276"/>
      <c r="P6" s="259" t="s">
        <v>51</v>
      </c>
      <c r="Q6" s="276"/>
      <c r="R6" s="337" t="s">
        <v>34</v>
      </c>
      <c r="S6" s="337"/>
      <c r="T6" s="335"/>
      <c r="U6" s="336"/>
      <c r="V6" s="294"/>
      <c r="W6" s="295"/>
    </row>
    <row r="7" spans="2:24" ht="24.95" customHeight="1" thickTop="1" thickBot="1" x14ac:dyDescent="0.3">
      <c r="B7" s="311"/>
      <c r="C7" s="84" t="s">
        <v>4</v>
      </c>
      <c r="D7" s="168" t="s">
        <v>5</v>
      </c>
      <c r="E7" s="86" t="s">
        <v>4</v>
      </c>
      <c r="F7" s="168" t="s">
        <v>5</v>
      </c>
      <c r="G7" s="86" t="s">
        <v>4</v>
      </c>
      <c r="H7" s="168" t="s">
        <v>5</v>
      </c>
      <c r="I7" s="144" t="s">
        <v>4</v>
      </c>
      <c r="J7" s="84" t="s">
        <v>4</v>
      </c>
      <c r="K7" s="145" t="s">
        <v>5</v>
      </c>
      <c r="L7" s="84" t="s">
        <v>4</v>
      </c>
      <c r="M7" s="168" t="s">
        <v>5</v>
      </c>
      <c r="N7" s="86" t="s">
        <v>4</v>
      </c>
      <c r="O7" s="168" t="s">
        <v>5</v>
      </c>
      <c r="P7" s="86" t="s">
        <v>4</v>
      </c>
      <c r="Q7" s="168" t="s">
        <v>5</v>
      </c>
      <c r="R7" s="86" t="s">
        <v>4</v>
      </c>
      <c r="S7" s="144" t="s">
        <v>5</v>
      </c>
      <c r="T7" s="84" t="s">
        <v>4</v>
      </c>
      <c r="U7" s="145" t="s">
        <v>5</v>
      </c>
      <c r="V7" s="84" t="s">
        <v>4</v>
      </c>
      <c r="W7" s="145" t="s">
        <v>5</v>
      </c>
    </row>
    <row r="8" spans="2:24" ht="21.95" customHeight="1" thickTop="1" x14ac:dyDescent="0.25">
      <c r="B8" s="174" t="s">
        <v>74</v>
      </c>
      <c r="C8" s="89">
        <v>1440</v>
      </c>
      <c r="D8" s="135">
        <v>0.19645293315143247</v>
      </c>
      <c r="E8" s="91">
        <v>2022</v>
      </c>
      <c r="F8" s="135">
        <v>0.21270776351777826</v>
      </c>
      <c r="G8" s="91">
        <v>113</v>
      </c>
      <c r="H8" s="135">
        <v>0.18051118210862621</v>
      </c>
      <c r="I8" s="178">
        <v>0</v>
      </c>
      <c r="J8" s="89">
        <v>3575</v>
      </c>
      <c r="K8" s="136">
        <v>0.20469510449470368</v>
      </c>
      <c r="L8" s="89">
        <v>1065</v>
      </c>
      <c r="M8" s="135">
        <v>0.1802945657694261</v>
      </c>
      <c r="N8" s="91">
        <v>2612</v>
      </c>
      <c r="O8" s="135">
        <v>0.20056822544728556</v>
      </c>
      <c r="P8" s="91">
        <v>123</v>
      </c>
      <c r="Q8" s="135">
        <v>0.18580060422960726</v>
      </c>
      <c r="R8" s="91">
        <v>0</v>
      </c>
      <c r="S8" s="179">
        <v>0</v>
      </c>
      <c r="T8" s="113">
        <v>3800</v>
      </c>
      <c r="U8" s="136">
        <v>0.19393691946514238</v>
      </c>
      <c r="V8" s="113">
        <v>7375</v>
      </c>
      <c r="W8" s="136">
        <v>0.19900698885560864</v>
      </c>
      <c r="X8" s="164"/>
    </row>
    <row r="9" spans="2:24" ht="21.95" customHeight="1" x14ac:dyDescent="0.25">
      <c r="B9" s="174" t="s">
        <v>75</v>
      </c>
      <c r="C9" s="89">
        <v>1464</v>
      </c>
      <c r="D9" s="135">
        <v>0.19972714870395633</v>
      </c>
      <c r="E9" s="91">
        <v>2000</v>
      </c>
      <c r="F9" s="135">
        <v>0.2103934357248054</v>
      </c>
      <c r="G9" s="91">
        <v>135</v>
      </c>
      <c r="H9" s="135">
        <v>0.21565495207667731</v>
      </c>
      <c r="I9" s="178">
        <v>2</v>
      </c>
      <c r="J9" s="113">
        <v>3601</v>
      </c>
      <c r="K9" s="136">
        <v>0.20618379616375609</v>
      </c>
      <c r="L9" s="89">
        <v>1144</v>
      </c>
      <c r="M9" s="135">
        <v>0.19366852886405958</v>
      </c>
      <c r="N9" s="91">
        <v>2637</v>
      </c>
      <c r="O9" s="135">
        <v>0.20248790601243952</v>
      </c>
      <c r="P9" s="91">
        <v>139</v>
      </c>
      <c r="Q9" s="135">
        <v>0.20996978851963746</v>
      </c>
      <c r="R9" s="91">
        <v>1</v>
      </c>
      <c r="S9" s="179">
        <v>0.5</v>
      </c>
      <c r="T9" s="113">
        <v>3921</v>
      </c>
      <c r="U9" s="136">
        <v>0.20011227926916403</v>
      </c>
      <c r="V9" s="113">
        <v>7522</v>
      </c>
      <c r="W9" s="136">
        <v>0.20297363663347634</v>
      </c>
      <c r="X9" s="164"/>
    </row>
    <row r="10" spans="2:24" ht="21.95" customHeight="1" x14ac:dyDescent="0.25">
      <c r="B10" s="174" t="s">
        <v>76</v>
      </c>
      <c r="C10" s="89">
        <v>1097</v>
      </c>
      <c r="D10" s="135">
        <v>0.14965893587994544</v>
      </c>
      <c r="E10" s="91">
        <v>1461</v>
      </c>
      <c r="F10" s="135">
        <v>0.15369240479697033</v>
      </c>
      <c r="G10" s="91">
        <v>90</v>
      </c>
      <c r="H10" s="135">
        <v>0.14376996805111822</v>
      </c>
      <c r="I10" s="178">
        <v>0</v>
      </c>
      <c r="J10" s="113">
        <v>2648</v>
      </c>
      <c r="K10" s="136">
        <v>0.15161752075579732</v>
      </c>
      <c r="L10" s="89">
        <v>958</v>
      </c>
      <c r="M10" s="135">
        <v>0.1621804638564415</v>
      </c>
      <c r="N10" s="91">
        <v>2431</v>
      </c>
      <c r="O10" s="135">
        <v>0.18666973815557092</v>
      </c>
      <c r="P10" s="91">
        <v>122</v>
      </c>
      <c r="Q10" s="135">
        <v>0.18429003021148035</v>
      </c>
      <c r="R10" s="91">
        <v>0</v>
      </c>
      <c r="S10" s="179">
        <v>0</v>
      </c>
      <c r="T10" s="113">
        <v>3511</v>
      </c>
      <c r="U10" s="136">
        <v>0.17918750637950392</v>
      </c>
      <c r="V10" s="113">
        <v>6159</v>
      </c>
      <c r="W10" s="136">
        <v>0.16619444669311098</v>
      </c>
      <c r="X10" s="164"/>
    </row>
    <row r="11" spans="2:24" ht="21.95" customHeight="1" x14ac:dyDescent="0.25">
      <c r="B11" s="174" t="s">
        <v>77</v>
      </c>
      <c r="C11" s="89">
        <v>1420</v>
      </c>
      <c r="D11" s="135">
        <v>0.19372442019099589</v>
      </c>
      <c r="E11" s="91">
        <v>1756</v>
      </c>
      <c r="F11" s="135">
        <v>0.18472543656637913</v>
      </c>
      <c r="G11" s="91">
        <v>112</v>
      </c>
      <c r="H11" s="135">
        <v>0.17891373801916932</v>
      </c>
      <c r="I11" s="178">
        <v>0</v>
      </c>
      <c r="J11" s="113">
        <v>3288</v>
      </c>
      <c r="K11" s="136">
        <v>0.18826223876324077</v>
      </c>
      <c r="L11" s="89">
        <v>1117</v>
      </c>
      <c r="M11" s="135">
        <v>0.18909768071779245</v>
      </c>
      <c r="N11" s="91">
        <v>2261</v>
      </c>
      <c r="O11" s="135">
        <v>0.17361591031252399</v>
      </c>
      <c r="P11" s="91">
        <v>119</v>
      </c>
      <c r="Q11" s="135">
        <v>0.1797583081570997</v>
      </c>
      <c r="R11" s="91">
        <v>0</v>
      </c>
      <c r="S11" s="179">
        <v>0</v>
      </c>
      <c r="T11" s="113">
        <v>3497</v>
      </c>
      <c r="U11" s="136">
        <v>0.17847300193936919</v>
      </c>
      <c r="V11" s="113">
        <v>6785</v>
      </c>
      <c r="W11" s="136">
        <v>0.18308642974715994</v>
      </c>
      <c r="X11" s="164"/>
    </row>
    <row r="12" spans="2:24" ht="21.95" customHeight="1" x14ac:dyDescent="0.25">
      <c r="B12" s="174" t="s">
        <v>78</v>
      </c>
      <c r="C12" s="89">
        <v>1322</v>
      </c>
      <c r="D12" s="135">
        <v>0.18035470668485676</v>
      </c>
      <c r="E12" s="91">
        <v>1521</v>
      </c>
      <c r="F12" s="135">
        <v>0.1600042078687145</v>
      </c>
      <c r="G12" s="91">
        <v>122</v>
      </c>
      <c r="H12" s="135">
        <v>0.19488817891373802</v>
      </c>
      <c r="I12" s="178">
        <v>1</v>
      </c>
      <c r="J12" s="113">
        <v>2966</v>
      </c>
      <c r="K12" s="136">
        <v>0.16982536501574577</v>
      </c>
      <c r="L12" s="89">
        <v>1016</v>
      </c>
      <c r="M12" s="135">
        <v>0.17199932283731167</v>
      </c>
      <c r="N12" s="91">
        <v>1771</v>
      </c>
      <c r="O12" s="135">
        <v>0.13599017123550641</v>
      </c>
      <c r="P12" s="91">
        <v>100</v>
      </c>
      <c r="Q12" s="135">
        <v>0.15105740181268881</v>
      </c>
      <c r="R12" s="91">
        <v>0</v>
      </c>
      <c r="S12" s="179">
        <v>0</v>
      </c>
      <c r="T12" s="113">
        <v>2887</v>
      </c>
      <c r="U12" s="136">
        <v>0.14734102276207003</v>
      </c>
      <c r="V12" s="113">
        <v>5853</v>
      </c>
      <c r="W12" s="136">
        <v>0.15793734315550878</v>
      </c>
      <c r="X12" s="164"/>
    </row>
    <row r="13" spans="2:24" ht="21.95" customHeight="1" x14ac:dyDescent="0.25">
      <c r="B13" s="174" t="s">
        <v>79</v>
      </c>
      <c r="C13" s="89">
        <v>308</v>
      </c>
      <c r="D13" s="135">
        <v>4.2019099590723058E-2</v>
      </c>
      <c r="E13" s="91">
        <v>380</v>
      </c>
      <c r="F13" s="135">
        <v>3.9974752787713022E-2</v>
      </c>
      <c r="G13" s="91">
        <v>28</v>
      </c>
      <c r="H13" s="135">
        <v>4.472843450479233E-2</v>
      </c>
      <c r="I13" s="178">
        <v>0</v>
      </c>
      <c r="J13" s="113">
        <v>716</v>
      </c>
      <c r="K13" s="136">
        <v>4.0996278270827372E-2</v>
      </c>
      <c r="L13" s="89">
        <v>320</v>
      </c>
      <c r="M13" s="135">
        <v>5.4173015066869813E-2</v>
      </c>
      <c r="N13" s="91">
        <v>641</v>
      </c>
      <c r="O13" s="135">
        <v>4.9220609690547493E-2</v>
      </c>
      <c r="P13" s="91">
        <v>23</v>
      </c>
      <c r="Q13" s="135">
        <v>3.4743202416918431E-2</v>
      </c>
      <c r="R13" s="91">
        <v>0</v>
      </c>
      <c r="S13" s="179">
        <v>0</v>
      </c>
      <c r="T13" s="113">
        <v>984</v>
      </c>
      <c r="U13" s="136">
        <v>5.0219454935184239E-2</v>
      </c>
      <c r="V13" s="113">
        <v>1700</v>
      </c>
      <c r="W13" s="136">
        <v>4.5872797431123345E-2</v>
      </c>
      <c r="X13" s="164"/>
    </row>
    <row r="14" spans="2:24" ht="21.95" customHeight="1" thickBot="1" x14ac:dyDescent="0.3">
      <c r="B14" s="174" t="s">
        <v>80</v>
      </c>
      <c r="C14" s="89">
        <v>279</v>
      </c>
      <c r="D14" s="135">
        <v>3.8062755798090042E-2</v>
      </c>
      <c r="E14" s="91">
        <v>366</v>
      </c>
      <c r="F14" s="135">
        <v>3.8501998737639383E-2</v>
      </c>
      <c r="G14" s="91">
        <v>26</v>
      </c>
      <c r="H14" s="135">
        <v>4.1533546325878593E-2</v>
      </c>
      <c r="I14" s="178">
        <v>0</v>
      </c>
      <c r="J14" s="113">
        <v>671</v>
      </c>
      <c r="K14" s="136">
        <v>3.8419696535928999E-2</v>
      </c>
      <c r="L14" s="89">
        <v>287</v>
      </c>
      <c r="M14" s="135">
        <v>4.8586422888098862E-2</v>
      </c>
      <c r="N14" s="91">
        <v>670</v>
      </c>
      <c r="O14" s="135">
        <v>5.1447439146126088E-2</v>
      </c>
      <c r="P14" s="91">
        <v>36</v>
      </c>
      <c r="Q14" s="135">
        <v>5.4380664652567974E-2</v>
      </c>
      <c r="R14" s="91">
        <v>1</v>
      </c>
      <c r="S14" s="179">
        <v>0.5</v>
      </c>
      <c r="T14" s="113">
        <v>994</v>
      </c>
      <c r="U14" s="136">
        <v>5.0729815249566192E-2</v>
      </c>
      <c r="V14" s="113">
        <v>1665</v>
      </c>
      <c r="W14" s="136">
        <v>4.4928357484011978E-2</v>
      </c>
      <c r="X14" s="164"/>
    </row>
    <row r="15" spans="2:24" ht="21.95" customHeight="1" thickTop="1" thickBot="1" x14ac:dyDescent="0.3">
      <c r="B15" s="99" t="s">
        <v>31</v>
      </c>
      <c r="C15" s="100">
        <v>7330</v>
      </c>
      <c r="D15" s="139">
        <v>1</v>
      </c>
      <c r="E15" s="102">
        <v>9506</v>
      </c>
      <c r="F15" s="139">
        <v>1</v>
      </c>
      <c r="G15" s="102">
        <v>626</v>
      </c>
      <c r="H15" s="139">
        <v>1</v>
      </c>
      <c r="I15" s="180">
        <v>3</v>
      </c>
      <c r="J15" s="100">
        <v>17465</v>
      </c>
      <c r="K15" s="141">
        <v>1</v>
      </c>
      <c r="L15" s="100">
        <v>5907</v>
      </c>
      <c r="M15" s="139">
        <v>0.99999999999999989</v>
      </c>
      <c r="N15" s="102">
        <v>13023</v>
      </c>
      <c r="O15" s="139">
        <v>1</v>
      </c>
      <c r="P15" s="102">
        <v>662</v>
      </c>
      <c r="Q15" s="139">
        <v>1</v>
      </c>
      <c r="R15" s="102">
        <v>2</v>
      </c>
      <c r="S15" s="140">
        <v>1</v>
      </c>
      <c r="T15" s="100">
        <v>19594</v>
      </c>
      <c r="U15" s="141">
        <v>1</v>
      </c>
      <c r="V15" s="100">
        <v>37059</v>
      </c>
      <c r="W15" s="141">
        <v>1</v>
      </c>
      <c r="X15" s="164"/>
    </row>
    <row r="16" spans="2:24" ht="21.95" customHeight="1" thickTop="1" thickBot="1" x14ac:dyDescent="0.3">
      <c r="B16" s="116"/>
      <c r="C16" s="117"/>
      <c r="D16" s="142"/>
      <c r="E16" s="117"/>
      <c r="F16" s="142"/>
      <c r="G16" s="117"/>
      <c r="H16" s="142"/>
      <c r="I16" s="117"/>
      <c r="J16" s="117"/>
      <c r="K16" s="142"/>
      <c r="L16" s="117"/>
      <c r="M16" s="142"/>
      <c r="N16" s="117"/>
      <c r="O16" s="142"/>
      <c r="P16" s="117"/>
      <c r="Q16" s="142"/>
      <c r="R16" s="117"/>
      <c r="S16" s="142"/>
      <c r="T16" s="117"/>
      <c r="U16" s="142"/>
      <c r="V16" s="117"/>
      <c r="W16" s="142"/>
    </row>
    <row r="17" spans="2:23" ht="21.95" customHeight="1" thickTop="1" x14ac:dyDescent="0.25">
      <c r="B17" s="119" t="s">
        <v>217</v>
      </c>
      <c r="C17" s="120"/>
      <c r="D17" s="120"/>
      <c r="E17" s="121"/>
      <c r="F17" s="175"/>
      <c r="G17" s="122"/>
      <c r="H17" s="122"/>
      <c r="I17" s="122"/>
      <c r="J17" s="175"/>
      <c r="K17" s="122"/>
      <c r="L17" s="122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</row>
    <row r="18" spans="2:23" ht="21.95" customHeight="1" thickBot="1" x14ac:dyDescent="0.3">
      <c r="B18" s="124" t="s">
        <v>218</v>
      </c>
      <c r="C18" s="125"/>
      <c r="D18" s="125"/>
      <c r="E18" s="126"/>
      <c r="F18" s="122"/>
      <c r="G18" s="122"/>
      <c r="H18" s="122"/>
      <c r="I18" s="122"/>
      <c r="J18" s="122"/>
      <c r="K18" s="122"/>
      <c r="L18" s="122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</row>
    <row r="19" spans="2:23" ht="15.75" thickTop="1" x14ac:dyDescent="0.25">
      <c r="B19" s="122"/>
      <c r="C19" s="122"/>
      <c r="D19" s="122"/>
      <c r="E19" s="122"/>
      <c r="F19" s="122"/>
      <c r="G19" s="122"/>
      <c r="H19" s="122"/>
      <c r="I19" s="122"/>
      <c r="J19" s="123"/>
      <c r="K19" s="122"/>
      <c r="L19" s="122"/>
      <c r="M19" s="122"/>
      <c r="N19" s="122"/>
      <c r="O19" s="122"/>
      <c r="P19" s="122"/>
      <c r="Q19" s="122"/>
      <c r="R19" s="122"/>
      <c r="S19" s="122"/>
      <c r="T19" s="123"/>
      <c r="U19" s="122"/>
      <c r="V19" s="122"/>
      <c r="W19" s="122"/>
    </row>
    <row r="20" spans="2:23" x14ac:dyDescent="0.25">
      <c r="B20" s="122"/>
      <c r="C20" s="122"/>
      <c r="D20" s="122"/>
      <c r="E20" s="122"/>
      <c r="F20" s="122"/>
      <c r="G20" s="122"/>
      <c r="H20" s="122"/>
      <c r="I20" s="122"/>
      <c r="J20" s="123"/>
      <c r="K20" s="122"/>
      <c r="L20" s="122"/>
      <c r="M20" s="122"/>
      <c r="N20" s="122"/>
      <c r="O20" s="122"/>
      <c r="P20" s="122"/>
      <c r="Q20" s="122"/>
      <c r="R20" s="122"/>
      <c r="S20" s="122"/>
      <c r="T20" s="123"/>
      <c r="U20" s="122"/>
      <c r="V20" s="122"/>
      <c r="W20" s="122"/>
    </row>
    <row r="21" spans="2:23" x14ac:dyDescent="0.2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</row>
    <row r="22" spans="2:23" x14ac:dyDescent="0.2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</row>
    <row r="23" spans="2:23" x14ac:dyDescent="0.2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</row>
    <row r="24" spans="2:23" x14ac:dyDescent="0.2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</row>
    <row r="25" spans="2:23" x14ac:dyDescent="0.2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</row>
    <row r="26" spans="2:23" x14ac:dyDescent="0.2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</row>
    <row r="27" spans="2:23" x14ac:dyDescent="0.2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</row>
    <row r="28" spans="2:23" x14ac:dyDescent="0.2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</row>
    <row r="29" spans="2:23" x14ac:dyDescent="0.2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</row>
    <row r="30" spans="2:23" x14ac:dyDescent="0.2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</row>
    <row r="31" spans="2:23" x14ac:dyDescent="0.2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</row>
    <row r="32" spans="2:23" x14ac:dyDescent="0.2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</row>
    <row r="33" spans="2:23" x14ac:dyDescent="0.2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</row>
    <row r="34" spans="2:23" x14ac:dyDescent="0.2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</row>
    <row r="35" spans="2:23" x14ac:dyDescent="0.2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</row>
    <row r="36" spans="2:23" x14ac:dyDescent="0.2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</row>
    <row r="37" spans="2:23" x14ac:dyDescent="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</row>
    <row r="38" spans="2:23" x14ac:dyDescent="0.2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</row>
    <row r="39" spans="2:23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</row>
    <row r="40" spans="2:23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</row>
    <row r="41" spans="2:23" x14ac:dyDescent="0.2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</row>
    <row r="42" spans="2:23" x14ac:dyDescent="0.2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</row>
    <row r="43" spans="2:23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</row>
    <row r="44" spans="2:23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</row>
    <row r="45" spans="2:23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</row>
    <row r="46" spans="2:23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</row>
    <row r="47" spans="2:23" x14ac:dyDescent="0.2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</row>
    <row r="48" spans="2:23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</row>
    <row r="49" spans="2:23" x14ac:dyDescent="0.2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</row>
    <row r="50" spans="2:23" x14ac:dyDescent="0.2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</row>
    <row r="51" spans="2:23" x14ac:dyDescent="0.2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</row>
    <row r="52" spans="2:23" x14ac:dyDescent="0.2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</row>
    <row r="53" spans="2:23" x14ac:dyDescent="0.2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</row>
    <row r="54" spans="2:23" x14ac:dyDescent="0.2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</row>
    <row r="55" spans="2:23" x14ac:dyDescent="0.2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</row>
    <row r="56" spans="2:23" x14ac:dyDescent="0.2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</row>
    <row r="57" spans="2:23" x14ac:dyDescent="0.2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</row>
    <row r="58" spans="2:23" x14ac:dyDescent="0.2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</row>
    <row r="59" spans="2:23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</row>
    <row r="60" spans="2:23" x14ac:dyDescent="0.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</row>
    <row r="61" spans="2:23" x14ac:dyDescent="0.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</row>
    <row r="62" spans="2:23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</row>
    <row r="63" spans="2:23" x14ac:dyDescent="0.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</row>
    <row r="64" spans="2:23" x14ac:dyDescent="0.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</row>
    <row r="65" spans="2:23" x14ac:dyDescent="0.2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</row>
    <row r="66" spans="2:23" x14ac:dyDescent="0.2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</row>
    <row r="67" spans="2:23" x14ac:dyDescent="0.2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</row>
    <row r="68" spans="2:23" x14ac:dyDescent="0.2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</row>
    <row r="69" spans="2:23" x14ac:dyDescent="0.2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</row>
    <row r="70" spans="2:23" x14ac:dyDescent="0.2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</row>
    <row r="71" spans="2:23" x14ac:dyDescent="0.2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</row>
    <row r="72" spans="2:23" x14ac:dyDescent="0.2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</row>
    <row r="73" spans="2:23" x14ac:dyDescent="0.2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</row>
    <row r="74" spans="2:23" x14ac:dyDescent="0.2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</row>
    <row r="75" spans="2:23" x14ac:dyDescent="0.2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</row>
    <row r="76" spans="2:23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</row>
    <row r="77" spans="2:23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</row>
    <row r="78" spans="2:23" x14ac:dyDescent="0.2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</row>
    <row r="79" spans="2:23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</row>
    <row r="80" spans="2:23" x14ac:dyDescent="0.2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</row>
    <row r="81" spans="2:23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</row>
    <row r="82" spans="2:23" x14ac:dyDescent="0.2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</row>
    <row r="83" spans="2:23" x14ac:dyDescent="0.2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</row>
    <row r="84" spans="2:23" x14ac:dyDescent="0.2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</row>
    <row r="85" spans="2:23" x14ac:dyDescent="0.2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</row>
    <row r="86" spans="2:23" x14ac:dyDescent="0.2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</row>
    <row r="87" spans="2:23" x14ac:dyDescent="0.2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</row>
    <row r="88" spans="2:23" x14ac:dyDescent="0.2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</row>
    <row r="89" spans="2:23" x14ac:dyDescent="0.2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</row>
    <row r="90" spans="2:23" x14ac:dyDescent="0.2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</row>
    <row r="91" spans="2:23" x14ac:dyDescent="0.2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</row>
    <row r="92" spans="2:23" x14ac:dyDescent="0.2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</row>
    <row r="93" spans="2:23" x14ac:dyDescent="0.2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</row>
    <row r="94" spans="2:23" x14ac:dyDescent="0.2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</row>
    <row r="95" spans="2:23" x14ac:dyDescent="0.2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</row>
    <row r="96" spans="2:23" x14ac:dyDescent="0.2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</row>
    <row r="97" spans="2:23" x14ac:dyDescent="0.2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</row>
    <row r="98" spans="2:23" x14ac:dyDescent="0.2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</row>
    <row r="99" spans="2:23" x14ac:dyDescent="0.2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</row>
    <row r="100" spans="2:23" x14ac:dyDescent="0.2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</row>
    <row r="101" spans="2:23" x14ac:dyDescent="0.2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</row>
    <row r="102" spans="2:23" x14ac:dyDescent="0.2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</row>
    <row r="103" spans="2:23" x14ac:dyDescent="0.2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</row>
    <row r="104" spans="2:23" x14ac:dyDescent="0.2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</row>
    <row r="105" spans="2:23" x14ac:dyDescent="0.2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</row>
    <row r="106" spans="2:23" x14ac:dyDescent="0.2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</row>
    <row r="107" spans="2:23" x14ac:dyDescent="0.2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</row>
    <row r="108" spans="2:23" x14ac:dyDescent="0.2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</row>
    <row r="109" spans="2:23" x14ac:dyDescent="0.2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</row>
    <row r="110" spans="2:23" x14ac:dyDescent="0.2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</row>
    <row r="111" spans="2:23" x14ac:dyDescent="0.2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</row>
    <row r="112" spans="2:23" x14ac:dyDescent="0.2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</row>
    <row r="113" spans="2:23" x14ac:dyDescent="0.2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</row>
    <row r="114" spans="2:23" x14ac:dyDescent="0.2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</row>
    <row r="115" spans="2:23" x14ac:dyDescent="0.2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</row>
    <row r="116" spans="2:23" x14ac:dyDescent="0.2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</row>
    <row r="117" spans="2:23" x14ac:dyDescent="0.2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</row>
    <row r="118" spans="2:23" x14ac:dyDescent="0.2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</row>
    <row r="119" spans="2:23" x14ac:dyDescent="0.25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</row>
    <row r="120" spans="2:23" x14ac:dyDescent="0.25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</row>
    <row r="121" spans="2:23" x14ac:dyDescent="0.25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</row>
    <row r="122" spans="2:23" x14ac:dyDescent="0.2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</row>
    <row r="123" spans="2:23" x14ac:dyDescent="0.2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</row>
    <row r="124" spans="2:23" x14ac:dyDescent="0.25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</row>
    <row r="125" spans="2:23" x14ac:dyDescent="0.25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</row>
    <row r="126" spans="2:23" x14ac:dyDescent="0.25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</row>
    <row r="127" spans="2:23" x14ac:dyDescent="0.25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</row>
    <row r="128" spans="2:23" x14ac:dyDescent="0.25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</row>
    <row r="129" spans="2:23" x14ac:dyDescent="0.25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</row>
    <row r="130" spans="2:23" x14ac:dyDescent="0.25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</row>
    <row r="131" spans="2:23" x14ac:dyDescent="0.25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</row>
    <row r="132" spans="2:23" x14ac:dyDescent="0.25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</row>
    <row r="133" spans="2:23" x14ac:dyDescent="0.25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</row>
    <row r="134" spans="2:23" x14ac:dyDescent="0.25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</row>
    <row r="135" spans="2:23" x14ac:dyDescent="0.25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</row>
    <row r="136" spans="2:23" x14ac:dyDescent="0.25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</row>
    <row r="137" spans="2:23" x14ac:dyDescent="0.25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</row>
    <row r="138" spans="2:23" x14ac:dyDescent="0.25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</row>
    <row r="139" spans="2:23" x14ac:dyDescent="0.25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</row>
    <row r="140" spans="2:23" x14ac:dyDescent="0.25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</row>
    <row r="141" spans="2:23" x14ac:dyDescent="0.25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</row>
    <row r="142" spans="2:23" x14ac:dyDescent="0.25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</row>
    <row r="143" spans="2:23" x14ac:dyDescent="0.25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</row>
    <row r="144" spans="2:23" x14ac:dyDescent="0.25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</row>
    <row r="145" spans="2:23" x14ac:dyDescent="0.25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</row>
    <row r="146" spans="2:23" x14ac:dyDescent="0.25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</row>
    <row r="147" spans="2:23" x14ac:dyDescent="0.25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</row>
    <row r="148" spans="2:23" x14ac:dyDescent="0.25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</row>
    <row r="149" spans="2:23" x14ac:dyDescent="0.25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</row>
    <row r="150" spans="2:23" x14ac:dyDescent="0.25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</row>
    <row r="151" spans="2:23" x14ac:dyDescent="0.25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</row>
    <row r="152" spans="2:23" x14ac:dyDescent="0.25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</row>
    <row r="153" spans="2:23" x14ac:dyDescent="0.25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</row>
    <row r="154" spans="2:23" x14ac:dyDescent="0.25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</row>
    <row r="155" spans="2:23" x14ac:dyDescent="0.25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</row>
    <row r="156" spans="2:23" x14ac:dyDescent="0.25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</row>
    <row r="157" spans="2:23" x14ac:dyDescent="0.25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</row>
    <row r="158" spans="2:23" x14ac:dyDescent="0.25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</row>
    <row r="159" spans="2:23" x14ac:dyDescent="0.25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</row>
    <row r="160" spans="2:23" x14ac:dyDescent="0.25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</row>
    <row r="161" spans="2:23" x14ac:dyDescent="0.25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</row>
    <row r="162" spans="2:23" x14ac:dyDescent="0.25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</row>
    <row r="163" spans="2:23" x14ac:dyDescent="0.25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</row>
    <row r="164" spans="2:23" x14ac:dyDescent="0.25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</row>
    <row r="165" spans="2:23" x14ac:dyDescent="0.25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</row>
    <row r="166" spans="2:23" x14ac:dyDescent="0.25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</row>
    <row r="167" spans="2:23" x14ac:dyDescent="0.25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</row>
    <row r="168" spans="2:23" x14ac:dyDescent="0.25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</row>
    <row r="169" spans="2:23" x14ac:dyDescent="0.25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</row>
    <row r="170" spans="2:23" x14ac:dyDescent="0.25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</row>
    <row r="171" spans="2:23" x14ac:dyDescent="0.25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</row>
    <row r="172" spans="2:23" x14ac:dyDescent="0.25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</row>
    <row r="173" spans="2:23" x14ac:dyDescent="0.25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</row>
    <row r="174" spans="2:23" x14ac:dyDescent="0.25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</row>
    <row r="175" spans="2:23" x14ac:dyDescent="0.25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</row>
    <row r="176" spans="2:23" x14ac:dyDescent="0.25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</row>
    <row r="177" spans="2:23" x14ac:dyDescent="0.25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</row>
    <row r="178" spans="2:23" x14ac:dyDescent="0.25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</row>
    <row r="179" spans="2:23" x14ac:dyDescent="0.25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</row>
    <row r="180" spans="2:23" x14ac:dyDescent="0.25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</row>
    <row r="181" spans="2:23" x14ac:dyDescent="0.25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</row>
    <row r="182" spans="2:23" x14ac:dyDescent="0.25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</row>
    <row r="183" spans="2:23" x14ac:dyDescent="0.25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</row>
    <row r="184" spans="2:23" x14ac:dyDescent="0.25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</row>
    <row r="185" spans="2:23" x14ac:dyDescent="0.25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</row>
    <row r="186" spans="2:23" x14ac:dyDescent="0.25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</row>
    <row r="187" spans="2:23" x14ac:dyDescent="0.25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</row>
    <row r="188" spans="2:23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</row>
    <row r="189" spans="2:23" x14ac:dyDescent="0.25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</row>
    <row r="190" spans="2:23" x14ac:dyDescent="0.25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</row>
    <row r="191" spans="2:23" x14ac:dyDescent="0.25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</row>
    <row r="192" spans="2:23" x14ac:dyDescent="0.25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</row>
    <row r="193" spans="2:23" x14ac:dyDescent="0.25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</row>
    <row r="194" spans="2:23" x14ac:dyDescent="0.25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</row>
    <row r="195" spans="2:23" x14ac:dyDescent="0.25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</row>
    <row r="196" spans="2:23" x14ac:dyDescent="0.25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</row>
    <row r="197" spans="2:23" x14ac:dyDescent="0.25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</row>
    <row r="198" spans="2:23" x14ac:dyDescent="0.25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</row>
    <row r="199" spans="2:23" x14ac:dyDescent="0.25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</row>
    <row r="200" spans="2:23" x14ac:dyDescent="0.25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</row>
    <row r="201" spans="2:23" x14ac:dyDescent="0.25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</row>
    <row r="202" spans="2:23" x14ac:dyDescent="0.25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</row>
    <row r="203" spans="2:23" x14ac:dyDescent="0.25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</row>
    <row r="204" spans="2:23" x14ac:dyDescent="0.25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</row>
    <row r="205" spans="2:23" x14ac:dyDescent="0.25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</row>
    <row r="206" spans="2:23" x14ac:dyDescent="0.25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</row>
    <row r="207" spans="2:23" x14ac:dyDescent="0.25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</row>
    <row r="208" spans="2:23" x14ac:dyDescent="0.25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</row>
    <row r="209" spans="2:23" x14ac:dyDescent="0.25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</row>
    <row r="210" spans="2:23" x14ac:dyDescent="0.25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</row>
    <row r="211" spans="2:23" x14ac:dyDescent="0.25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</row>
    <row r="212" spans="2:23" x14ac:dyDescent="0.25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</row>
    <row r="213" spans="2:23" x14ac:dyDescent="0.25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</row>
    <row r="214" spans="2:23" x14ac:dyDescent="0.25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</row>
    <row r="215" spans="2:23" x14ac:dyDescent="0.25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</row>
    <row r="216" spans="2:23" x14ac:dyDescent="0.25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</row>
    <row r="217" spans="2:23" x14ac:dyDescent="0.25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</row>
    <row r="218" spans="2:23" x14ac:dyDescent="0.25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</row>
    <row r="219" spans="2:23" x14ac:dyDescent="0.25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</row>
    <row r="220" spans="2:23" x14ac:dyDescent="0.25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</row>
    <row r="221" spans="2:23" x14ac:dyDescent="0.25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</row>
    <row r="222" spans="2:23" x14ac:dyDescent="0.25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</row>
    <row r="223" spans="2:23" x14ac:dyDescent="0.25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</row>
    <row r="224" spans="2:23" x14ac:dyDescent="0.25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</row>
    <row r="225" spans="2:23" x14ac:dyDescent="0.25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</row>
    <row r="226" spans="2:23" x14ac:dyDescent="0.25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</row>
    <row r="227" spans="2:23" x14ac:dyDescent="0.25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</row>
    <row r="228" spans="2:23" x14ac:dyDescent="0.25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</row>
    <row r="229" spans="2:23" x14ac:dyDescent="0.25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</row>
    <row r="230" spans="2:23" x14ac:dyDescent="0.25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</row>
    <row r="231" spans="2:23" x14ac:dyDescent="0.25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</row>
    <row r="232" spans="2:23" x14ac:dyDescent="0.25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</row>
    <row r="233" spans="2:23" x14ac:dyDescent="0.25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</row>
    <row r="234" spans="2:23" x14ac:dyDescent="0.25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</row>
    <row r="235" spans="2:23" x14ac:dyDescent="0.25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</row>
    <row r="236" spans="2:23" x14ac:dyDescent="0.25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</row>
    <row r="237" spans="2:23" x14ac:dyDescent="0.25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</row>
    <row r="238" spans="2:23" x14ac:dyDescent="0.25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</row>
    <row r="239" spans="2:23" x14ac:dyDescent="0.25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</row>
    <row r="240" spans="2:23" x14ac:dyDescent="0.25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</row>
    <row r="241" spans="2:23" x14ac:dyDescent="0.25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</row>
    <row r="242" spans="2:23" x14ac:dyDescent="0.25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</row>
    <row r="243" spans="2:23" x14ac:dyDescent="0.25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</row>
    <row r="244" spans="2:23" x14ac:dyDescent="0.25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</row>
    <row r="245" spans="2:23" x14ac:dyDescent="0.25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</row>
    <row r="246" spans="2:23" x14ac:dyDescent="0.25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</row>
    <row r="247" spans="2:23" x14ac:dyDescent="0.25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</row>
    <row r="248" spans="2:23" x14ac:dyDescent="0.25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</row>
    <row r="249" spans="2:23" x14ac:dyDescent="0.25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</row>
    <row r="250" spans="2:23" x14ac:dyDescent="0.25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</row>
    <row r="251" spans="2:23" x14ac:dyDescent="0.25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</row>
    <row r="252" spans="2:23" x14ac:dyDescent="0.25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</row>
    <row r="253" spans="2:23" x14ac:dyDescent="0.25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</row>
    <row r="254" spans="2:23" x14ac:dyDescent="0.25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</row>
    <row r="255" spans="2:23" x14ac:dyDescent="0.25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</row>
    <row r="256" spans="2:23" x14ac:dyDescent="0.25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</row>
    <row r="257" spans="2:23" x14ac:dyDescent="0.25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</row>
    <row r="258" spans="2:23" x14ac:dyDescent="0.25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</row>
    <row r="259" spans="2:23" x14ac:dyDescent="0.25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</row>
    <row r="260" spans="2:23" x14ac:dyDescent="0.25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</row>
    <row r="261" spans="2:23" x14ac:dyDescent="0.25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</row>
    <row r="262" spans="2:23" x14ac:dyDescent="0.25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</row>
    <row r="263" spans="2:23" x14ac:dyDescent="0.25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</row>
    <row r="264" spans="2:23" x14ac:dyDescent="0.25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</row>
    <row r="265" spans="2:23" x14ac:dyDescent="0.25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</row>
    <row r="266" spans="2:23" x14ac:dyDescent="0.25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</row>
    <row r="267" spans="2:23" x14ac:dyDescent="0.25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</row>
    <row r="268" spans="2:23" x14ac:dyDescent="0.25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</row>
    <row r="269" spans="2:23" x14ac:dyDescent="0.25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</row>
    <row r="270" spans="2:23" x14ac:dyDescent="0.25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</row>
    <row r="271" spans="2:23" x14ac:dyDescent="0.25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</row>
    <row r="272" spans="2:23" x14ac:dyDescent="0.25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</row>
    <row r="273" spans="2:23" x14ac:dyDescent="0.25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</row>
    <row r="274" spans="2:23" x14ac:dyDescent="0.25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</row>
    <row r="275" spans="2:23" x14ac:dyDescent="0.25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</row>
    <row r="276" spans="2:23" x14ac:dyDescent="0.25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</row>
    <row r="277" spans="2:23" x14ac:dyDescent="0.25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</row>
    <row r="278" spans="2:23" x14ac:dyDescent="0.25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</row>
    <row r="279" spans="2:23" x14ac:dyDescent="0.25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</row>
    <row r="280" spans="2:23" x14ac:dyDescent="0.25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</row>
    <row r="281" spans="2:23" x14ac:dyDescent="0.25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</row>
    <row r="282" spans="2:23" x14ac:dyDescent="0.25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</row>
    <row r="283" spans="2:23" x14ac:dyDescent="0.25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</row>
    <row r="284" spans="2:23" x14ac:dyDescent="0.25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</row>
    <row r="285" spans="2:23" x14ac:dyDescent="0.25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</row>
    <row r="286" spans="2:23" x14ac:dyDescent="0.25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</row>
    <row r="287" spans="2:23" x14ac:dyDescent="0.25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</row>
    <row r="288" spans="2:23" x14ac:dyDescent="0.25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</row>
    <row r="289" spans="2:23" x14ac:dyDescent="0.25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</row>
    <row r="290" spans="2:23" x14ac:dyDescent="0.25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</row>
    <row r="291" spans="2:23" x14ac:dyDescent="0.25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</row>
    <row r="292" spans="2:23" x14ac:dyDescent="0.25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</row>
    <row r="293" spans="2:23" x14ac:dyDescent="0.25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</row>
    <row r="294" spans="2:23" x14ac:dyDescent="0.25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</row>
    <row r="295" spans="2:23" x14ac:dyDescent="0.25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</row>
    <row r="296" spans="2:23" x14ac:dyDescent="0.25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</row>
    <row r="297" spans="2:23" x14ac:dyDescent="0.25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</row>
    <row r="298" spans="2:23" x14ac:dyDescent="0.25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</row>
    <row r="299" spans="2:23" x14ac:dyDescent="0.25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</row>
    <row r="300" spans="2:23" x14ac:dyDescent="0.25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</row>
    <row r="301" spans="2:23" x14ac:dyDescent="0.25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</row>
    <row r="302" spans="2:23" x14ac:dyDescent="0.25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</row>
    <row r="303" spans="2:23" x14ac:dyDescent="0.25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</row>
  </sheetData>
  <mergeCells count="17">
    <mergeCell ref="P6:Q6"/>
    <mergeCell ref="B2:W2"/>
    <mergeCell ref="B3:B7"/>
    <mergeCell ref="C3:U3"/>
    <mergeCell ref="V3:W6"/>
    <mergeCell ref="C4:K4"/>
    <mergeCell ref="L4:U4"/>
    <mergeCell ref="C5:I5"/>
    <mergeCell ref="J5:K6"/>
    <mergeCell ref="L5:S5"/>
    <mergeCell ref="T5:U6"/>
    <mergeCell ref="R6:S6"/>
    <mergeCell ref="C6:D6"/>
    <mergeCell ref="E6:F6"/>
    <mergeCell ref="G6:H6"/>
    <mergeCell ref="L6:M6"/>
    <mergeCell ref="N6:O6"/>
  </mergeCells>
  <printOptions horizontalCentered="1"/>
  <pageMargins left="0.7" right="0.7" top="0.75" bottom="0.75" header="0.3" footer="0.3"/>
  <pageSetup paperSize="9" scale="5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1070"/>
  <sheetViews>
    <sheetView zoomScale="80" zoomScaleNormal="80" workbookViewId="0">
      <selection activeCell="U7" sqref="U7"/>
    </sheetView>
  </sheetViews>
  <sheetFormatPr baseColWidth="10" defaultColWidth="11.42578125" defaultRowHeight="15" x14ac:dyDescent="0.25"/>
  <cols>
    <col min="1" max="1" width="2.7109375" style="81" customWidth="1"/>
    <col min="2" max="18" width="15.7109375" style="63" customWidth="1"/>
    <col min="19" max="16384" width="11.42578125" style="81"/>
  </cols>
  <sheetData>
    <row r="1" spans="2:19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2" spans="2:19" ht="24.95" customHeight="1" thickTop="1" thickBot="1" x14ac:dyDescent="0.3">
      <c r="B2" s="269" t="s">
        <v>294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1"/>
    </row>
    <row r="3" spans="2:19" ht="24.95" customHeight="1" thickTop="1" thickBot="1" x14ac:dyDescent="0.3">
      <c r="B3" s="272" t="s">
        <v>245</v>
      </c>
      <c r="C3" s="283" t="s">
        <v>39</v>
      </c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63" t="s">
        <v>31</v>
      </c>
    </row>
    <row r="4" spans="2:19" ht="24.95" customHeight="1" thickTop="1" thickBot="1" x14ac:dyDescent="0.3">
      <c r="B4" s="308"/>
      <c r="C4" s="288" t="s">
        <v>40</v>
      </c>
      <c r="D4" s="283"/>
      <c r="E4" s="283"/>
      <c r="F4" s="283"/>
      <c r="G4" s="293"/>
      <c r="H4" s="288" t="s">
        <v>41</v>
      </c>
      <c r="I4" s="283"/>
      <c r="J4" s="283"/>
      <c r="K4" s="283"/>
      <c r="L4" s="293"/>
      <c r="M4" s="337" t="s">
        <v>42</v>
      </c>
      <c r="N4" s="337"/>
      <c r="O4" s="337"/>
      <c r="P4" s="337"/>
      <c r="Q4" s="337"/>
      <c r="R4" s="264"/>
    </row>
    <row r="5" spans="2:19" ht="24.95" customHeight="1" thickTop="1" thickBot="1" x14ac:dyDescent="0.3">
      <c r="B5" s="308"/>
      <c r="C5" s="288" t="s">
        <v>81</v>
      </c>
      <c r="D5" s="283"/>
      <c r="E5" s="283"/>
      <c r="F5" s="293"/>
      <c r="G5" s="272" t="s">
        <v>31</v>
      </c>
      <c r="H5" s="288" t="s">
        <v>81</v>
      </c>
      <c r="I5" s="283"/>
      <c r="J5" s="283"/>
      <c r="K5" s="293"/>
      <c r="L5" s="272" t="s">
        <v>31</v>
      </c>
      <c r="M5" s="288" t="s">
        <v>81</v>
      </c>
      <c r="N5" s="283"/>
      <c r="O5" s="283"/>
      <c r="P5" s="293"/>
      <c r="Q5" s="272" t="s">
        <v>31</v>
      </c>
      <c r="R5" s="264"/>
    </row>
    <row r="6" spans="2:19" ht="24.95" customHeight="1" thickTop="1" thickBot="1" x14ac:dyDescent="0.3">
      <c r="B6" s="309"/>
      <c r="C6" s="84" t="s">
        <v>33</v>
      </c>
      <c r="D6" s="86" t="s">
        <v>194</v>
      </c>
      <c r="E6" s="86" t="s">
        <v>195</v>
      </c>
      <c r="F6" s="181" t="s">
        <v>34</v>
      </c>
      <c r="G6" s="274"/>
      <c r="H6" s="84" t="s">
        <v>33</v>
      </c>
      <c r="I6" s="86" t="s">
        <v>194</v>
      </c>
      <c r="J6" s="86" t="s">
        <v>195</v>
      </c>
      <c r="K6" s="181" t="s">
        <v>34</v>
      </c>
      <c r="L6" s="274"/>
      <c r="M6" s="84" t="s">
        <v>33</v>
      </c>
      <c r="N6" s="86" t="s">
        <v>194</v>
      </c>
      <c r="O6" s="86" t="s">
        <v>195</v>
      </c>
      <c r="P6" s="181" t="s">
        <v>34</v>
      </c>
      <c r="Q6" s="274"/>
      <c r="R6" s="265"/>
    </row>
    <row r="7" spans="2:19" ht="21.95" customHeight="1" thickTop="1" x14ac:dyDescent="0.25">
      <c r="B7" s="174" t="s">
        <v>74</v>
      </c>
      <c r="C7" s="89">
        <v>167</v>
      </c>
      <c r="D7" s="91">
        <v>292</v>
      </c>
      <c r="E7" s="91">
        <v>4</v>
      </c>
      <c r="F7" s="178">
        <v>0</v>
      </c>
      <c r="G7" s="182">
        <v>463</v>
      </c>
      <c r="H7" s="89">
        <v>1584</v>
      </c>
      <c r="I7" s="91">
        <v>2959</v>
      </c>
      <c r="J7" s="91">
        <v>134</v>
      </c>
      <c r="K7" s="178">
        <v>0</v>
      </c>
      <c r="L7" s="182">
        <v>4677</v>
      </c>
      <c r="M7" s="89">
        <v>754</v>
      </c>
      <c r="N7" s="91">
        <v>1383</v>
      </c>
      <c r="O7" s="91">
        <v>98</v>
      </c>
      <c r="P7" s="178">
        <v>0</v>
      </c>
      <c r="Q7" s="182">
        <v>2235</v>
      </c>
      <c r="R7" s="182">
        <v>7375</v>
      </c>
      <c r="S7" s="94"/>
    </row>
    <row r="8" spans="2:19" ht="21.95" customHeight="1" x14ac:dyDescent="0.25">
      <c r="B8" s="174" t="s">
        <v>75</v>
      </c>
      <c r="C8" s="89">
        <v>193</v>
      </c>
      <c r="D8" s="91">
        <v>306</v>
      </c>
      <c r="E8" s="91">
        <v>8</v>
      </c>
      <c r="F8" s="178">
        <v>0</v>
      </c>
      <c r="G8" s="182">
        <v>507</v>
      </c>
      <c r="H8" s="89">
        <v>1667</v>
      </c>
      <c r="I8" s="91">
        <v>2925</v>
      </c>
      <c r="J8" s="91">
        <v>156</v>
      </c>
      <c r="K8" s="178">
        <v>2</v>
      </c>
      <c r="L8" s="182">
        <v>4750</v>
      </c>
      <c r="M8" s="89">
        <v>748</v>
      </c>
      <c r="N8" s="91">
        <v>1406</v>
      </c>
      <c r="O8" s="91">
        <v>110</v>
      </c>
      <c r="P8" s="178">
        <v>1</v>
      </c>
      <c r="Q8" s="182">
        <v>2265</v>
      </c>
      <c r="R8" s="182">
        <v>7522</v>
      </c>
      <c r="S8" s="94"/>
    </row>
    <row r="9" spans="2:19" ht="21.95" customHeight="1" x14ac:dyDescent="0.25">
      <c r="B9" s="174" t="s">
        <v>76</v>
      </c>
      <c r="C9" s="89">
        <v>151</v>
      </c>
      <c r="D9" s="91">
        <v>249</v>
      </c>
      <c r="E9" s="91">
        <v>4</v>
      </c>
      <c r="F9" s="178">
        <v>0</v>
      </c>
      <c r="G9" s="182">
        <v>404</v>
      </c>
      <c r="H9" s="89">
        <v>1290</v>
      </c>
      <c r="I9" s="91">
        <v>2432</v>
      </c>
      <c r="J9" s="91">
        <v>124</v>
      </c>
      <c r="K9" s="178">
        <v>0</v>
      </c>
      <c r="L9" s="182">
        <v>3846</v>
      </c>
      <c r="M9" s="89">
        <v>614</v>
      </c>
      <c r="N9" s="91">
        <v>1211</v>
      </c>
      <c r="O9" s="91">
        <v>84</v>
      </c>
      <c r="P9" s="178">
        <v>0</v>
      </c>
      <c r="Q9" s="182">
        <v>1909</v>
      </c>
      <c r="R9" s="182">
        <v>6159</v>
      </c>
      <c r="S9" s="94"/>
    </row>
    <row r="10" spans="2:19" ht="21.95" customHeight="1" x14ac:dyDescent="0.25">
      <c r="B10" s="174" t="s">
        <v>77</v>
      </c>
      <c r="C10" s="89">
        <v>167</v>
      </c>
      <c r="D10" s="91">
        <v>264</v>
      </c>
      <c r="E10" s="91">
        <v>2</v>
      </c>
      <c r="F10" s="178">
        <v>0</v>
      </c>
      <c r="G10" s="182">
        <v>433</v>
      </c>
      <c r="H10" s="89">
        <v>1616</v>
      </c>
      <c r="I10" s="91">
        <v>2519</v>
      </c>
      <c r="J10" s="91">
        <v>122</v>
      </c>
      <c r="K10" s="178">
        <v>0</v>
      </c>
      <c r="L10" s="182">
        <v>4257</v>
      </c>
      <c r="M10" s="89">
        <v>754</v>
      </c>
      <c r="N10" s="91">
        <v>1234</v>
      </c>
      <c r="O10" s="91">
        <v>107</v>
      </c>
      <c r="P10" s="178">
        <v>0</v>
      </c>
      <c r="Q10" s="182">
        <v>2095</v>
      </c>
      <c r="R10" s="182">
        <v>6785</v>
      </c>
      <c r="S10" s="94"/>
    </row>
    <row r="11" spans="2:19" ht="21.95" customHeight="1" x14ac:dyDescent="0.25">
      <c r="B11" s="174" t="s">
        <v>78</v>
      </c>
      <c r="C11" s="89">
        <v>164</v>
      </c>
      <c r="D11" s="91">
        <v>182</v>
      </c>
      <c r="E11" s="91">
        <v>3</v>
      </c>
      <c r="F11" s="178">
        <v>0</v>
      </c>
      <c r="G11" s="182">
        <v>349</v>
      </c>
      <c r="H11" s="89">
        <v>1533</v>
      </c>
      <c r="I11" s="91">
        <v>2091</v>
      </c>
      <c r="J11" s="91">
        <v>110</v>
      </c>
      <c r="K11" s="178">
        <v>1</v>
      </c>
      <c r="L11" s="182">
        <v>3735</v>
      </c>
      <c r="M11" s="89">
        <v>641</v>
      </c>
      <c r="N11" s="91">
        <v>1019</v>
      </c>
      <c r="O11" s="91">
        <v>109</v>
      </c>
      <c r="P11" s="178">
        <v>0</v>
      </c>
      <c r="Q11" s="182">
        <v>1769</v>
      </c>
      <c r="R11" s="182">
        <v>5853</v>
      </c>
      <c r="S11" s="94"/>
    </row>
    <row r="12" spans="2:19" ht="21.95" customHeight="1" x14ac:dyDescent="0.25">
      <c r="B12" s="174" t="s">
        <v>79</v>
      </c>
      <c r="C12" s="89">
        <v>41</v>
      </c>
      <c r="D12" s="91">
        <v>72</v>
      </c>
      <c r="E12" s="91">
        <v>3</v>
      </c>
      <c r="F12" s="178">
        <v>0</v>
      </c>
      <c r="G12" s="182">
        <v>116</v>
      </c>
      <c r="H12" s="89">
        <v>438</v>
      </c>
      <c r="I12" s="91">
        <v>708</v>
      </c>
      <c r="J12" s="91">
        <v>28</v>
      </c>
      <c r="K12" s="178">
        <v>0</v>
      </c>
      <c r="L12" s="182">
        <v>1174</v>
      </c>
      <c r="M12" s="89">
        <v>149</v>
      </c>
      <c r="N12" s="91">
        <v>241</v>
      </c>
      <c r="O12" s="91">
        <v>20</v>
      </c>
      <c r="P12" s="178">
        <v>0</v>
      </c>
      <c r="Q12" s="182">
        <v>410</v>
      </c>
      <c r="R12" s="182">
        <v>1700</v>
      </c>
      <c r="S12" s="94"/>
    </row>
    <row r="13" spans="2:19" ht="21.95" customHeight="1" thickBot="1" x14ac:dyDescent="0.3">
      <c r="B13" s="174" t="s">
        <v>80</v>
      </c>
      <c r="C13" s="89">
        <v>48</v>
      </c>
      <c r="D13" s="91">
        <v>50</v>
      </c>
      <c r="E13" s="91">
        <v>2</v>
      </c>
      <c r="F13" s="178">
        <v>0</v>
      </c>
      <c r="G13" s="182">
        <v>100</v>
      </c>
      <c r="H13" s="89">
        <v>407</v>
      </c>
      <c r="I13" s="91">
        <v>764</v>
      </c>
      <c r="J13" s="91">
        <v>42</v>
      </c>
      <c r="K13" s="178">
        <v>1</v>
      </c>
      <c r="L13" s="182">
        <v>1214</v>
      </c>
      <c r="M13" s="89">
        <v>111</v>
      </c>
      <c r="N13" s="91">
        <v>222</v>
      </c>
      <c r="O13" s="91">
        <v>18</v>
      </c>
      <c r="P13" s="178">
        <v>0</v>
      </c>
      <c r="Q13" s="182">
        <v>351</v>
      </c>
      <c r="R13" s="182">
        <v>1665</v>
      </c>
      <c r="S13" s="94"/>
    </row>
    <row r="14" spans="2:19" ht="21.95" customHeight="1" thickTop="1" thickBot="1" x14ac:dyDescent="0.3">
      <c r="B14" s="99" t="s">
        <v>31</v>
      </c>
      <c r="C14" s="154">
        <v>931</v>
      </c>
      <c r="D14" s="155">
        <v>1415</v>
      </c>
      <c r="E14" s="155">
        <v>26</v>
      </c>
      <c r="F14" s="183">
        <v>0</v>
      </c>
      <c r="G14" s="156">
        <v>2372</v>
      </c>
      <c r="H14" s="154">
        <v>8535</v>
      </c>
      <c r="I14" s="155">
        <v>14398</v>
      </c>
      <c r="J14" s="155">
        <v>716</v>
      </c>
      <c r="K14" s="183">
        <v>4</v>
      </c>
      <c r="L14" s="156">
        <v>23653</v>
      </c>
      <c r="M14" s="154">
        <v>3771</v>
      </c>
      <c r="N14" s="155">
        <v>6716</v>
      </c>
      <c r="O14" s="155">
        <v>546</v>
      </c>
      <c r="P14" s="183">
        <v>1</v>
      </c>
      <c r="Q14" s="156">
        <v>11034</v>
      </c>
      <c r="R14" s="156">
        <v>37059</v>
      </c>
      <c r="S14" s="105"/>
    </row>
    <row r="15" spans="2:19" ht="21.95" customHeight="1" thickTop="1" thickBot="1" x14ac:dyDescent="0.3">
      <c r="B15" s="116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</row>
    <row r="16" spans="2:19" ht="21.95" customHeight="1" thickTop="1" x14ac:dyDescent="0.25">
      <c r="B16" s="119" t="s">
        <v>217</v>
      </c>
      <c r="C16" s="120"/>
      <c r="D16" s="120"/>
      <c r="E16" s="121"/>
      <c r="F16" s="175"/>
      <c r="G16" s="122"/>
      <c r="H16" s="122"/>
      <c r="I16" s="122"/>
      <c r="J16" s="175"/>
      <c r="K16" s="122"/>
      <c r="L16" s="122"/>
      <c r="M16" s="81"/>
      <c r="N16" s="81"/>
      <c r="O16" s="81"/>
      <c r="P16" s="81"/>
      <c r="Q16" s="81"/>
      <c r="R16" s="81"/>
    </row>
    <row r="17" spans="2:18" ht="21.95" customHeight="1" thickBot="1" x14ac:dyDescent="0.3">
      <c r="B17" s="124" t="s">
        <v>218</v>
      </c>
      <c r="C17" s="125"/>
      <c r="D17" s="125"/>
      <c r="E17" s="126"/>
      <c r="F17" s="122"/>
      <c r="G17" s="122"/>
      <c r="H17" s="122"/>
      <c r="I17" s="122"/>
      <c r="J17" s="122"/>
      <c r="K17" s="122"/>
      <c r="L17" s="122"/>
      <c r="M17" s="81"/>
      <c r="N17" s="81"/>
      <c r="O17" s="81"/>
      <c r="P17" s="81"/>
      <c r="Q17" s="81"/>
      <c r="R17" s="81"/>
    </row>
    <row r="18" spans="2:18" ht="15.75" thickTop="1" x14ac:dyDescent="0.25"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70"/>
      <c r="O18" s="122"/>
      <c r="P18" s="122"/>
      <c r="Q18" s="122"/>
      <c r="R18" s="122"/>
    </row>
    <row r="19" spans="2:18" x14ac:dyDescent="0.2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</row>
    <row r="20" spans="2:18" x14ac:dyDescent="0.2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</row>
    <row r="21" spans="2:18" x14ac:dyDescent="0.2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</row>
    <row r="22" spans="2:18" x14ac:dyDescent="0.2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</row>
    <row r="23" spans="2:18" x14ac:dyDescent="0.2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</row>
    <row r="24" spans="2:18" x14ac:dyDescent="0.2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</row>
    <row r="25" spans="2:18" x14ac:dyDescent="0.2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</row>
    <row r="26" spans="2:18" x14ac:dyDescent="0.2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</row>
    <row r="27" spans="2:18" x14ac:dyDescent="0.2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</row>
    <row r="28" spans="2:18" x14ac:dyDescent="0.2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</row>
    <row r="29" spans="2:18" x14ac:dyDescent="0.2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</row>
    <row r="30" spans="2:18" x14ac:dyDescent="0.2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</row>
    <row r="31" spans="2:18" x14ac:dyDescent="0.2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</row>
    <row r="32" spans="2:18" x14ac:dyDescent="0.2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</row>
    <row r="33" spans="2:18" x14ac:dyDescent="0.2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</row>
    <row r="34" spans="2:18" x14ac:dyDescent="0.2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</row>
    <row r="35" spans="2:18" x14ac:dyDescent="0.2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</row>
    <row r="36" spans="2:18" x14ac:dyDescent="0.2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</row>
    <row r="37" spans="2:18" x14ac:dyDescent="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</row>
    <row r="38" spans="2:18" x14ac:dyDescent="0.2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</row>
    <row r="39" spans="2:18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</row>
    <row r="40" spans="2:18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</row>
    <row r="41" spans="2:18" x14ac:dyDescent="0.2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</row>
    <row r="42" spans="2:18" x14ac:dyDescent="0.2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</row>
    <row r="43" spans="2:18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</row>
    <row r="44" spans="2:18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</row>
    <row r="45" spans="2:18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</row>
    <row r="46" spans="2:18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</row>
    <row r="47" spans="2:18" x14ac:dyDescent="0.2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</row>
    <row r="48" spans="2:18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</row>
    <row r="49" spans="2:18" x14ac:dyDescent="0.2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</row>
    <row r="50" spans="2:18" x14ac:dyDescent="0.2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</row>
    <row r="51" spans="2:18" x14ac:dyDescent="0.2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</row>
    <row r="52" spans="2:18" x14ac:dyDescent="0.2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</row>
    <row r="53" spans="2:18" x14ac:dyDescent="0.2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</row>
    <row r="54" spans="2:18" x14ac:dyDescent="0.2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</row>
    <row r="55" spans="2:18" x14ac:dyDescent="0.2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</row>
    <row r="56" spans="2:18" x14ac:dyDescent="0.2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</row>
    <row r="57" spans="2:18" x14ac:dyDescent="0.2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</row>
    <row r="58" spans="2:18" x14ac:dyDescent="0.2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</row>
    <row r="59" spans="2:18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</row>
    <row r="60" spans="2:18" x14ac:dyDescent="0.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</row>
    <row r="61" spans="2:18" x14ac:dyDescent="0.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</row>
    <row r="62" spans="2:18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</row>
    <row r="63" spans="2:18" x14ac:dyDescent="0.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</row>
    <row r="64" spans="2:18" x14ac:dyDescent="0.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</row>
    <row r="65" spans="2:18" x14ac:dyDescent="0.2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</row>
    <row r="66" spans="2:18" x14ac:dyDescent="0.2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</row>
    <row r="67" spans="2:18" x14ac:dyDescent="0.2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</row>
    <row r="68" spans="2:18" x14ac:dyDescent="0.2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</row>
    <row r="69" spans="2:18" x14ac:dyDescent="0.2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</row>
    <row r="70" spans="2:18" x14ac:dyDescent="0.2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</row>
    <row r="71" spans="2:18" x14ac:dyDescent="0.2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</row>
    <row r="72" spans="2:18" x14ac:dyDescent="0.2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</row>
    <row r="73" spans="2:18" x14ac:dyDescent="0.2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</row>
    <row r="74" spans="2:18" x14ac:dyDescent="0.2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</row>
    <row r="75" spans="2:18" x14ac:dyDescent="0.2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</row>
    <row r="76" spans="2:18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</row>
    <row r="77" spans="2:18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</row>
    <row r="78" spans="2:18" x14ac:dyDescent="0.2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</row>
    <row r="79" spans="2:18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</row>
    <row r="80" spans="2:18" x14ac:dyDescent="0.2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</row>
    <row r="81" spans="2:18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</row>
    <row r="82" spans="2:18" x14ac:dyDescent="0.2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</row>
    <row r="83" spans="2:18" x14ac:dyDescent="0.2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</row>
    <row r="84" spans="2:18" x14ac:dyDescent="0.2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</row>
    <row r="85" spans="2:18" x14ac:dyDescent="0.2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</row>
    <row r="86" spans="2:18" x14ac:dyDescent="0.2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</row>
    <row r="87" spans="2:18" x14ac:dyDescent="0.2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</row>
    <row r="88" spans="2:18" x14ac:dyDescent="0.2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</row>
    <row r="89" spans="2:18" x14ac:dyDescent="0.2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</row>
    <row r="90" spans="2:18" x14ac:dyDescent="0.2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</row>
    <row r="91" spans="2:18" x14ac:dyDescent="0.2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</row>
    <row r="92" spans="2:18" x14ac:dyDescent="0.2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</row>
    <row r="93" spans="2:18" x14ac:dyDescent="0.2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</row>
    <row r="94" spans="2:18" x14ac:dyDescent="0.2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</row>
    <row r="95" spans="2:18" x14ac:dyDescent="0.2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</row>
    <row r="96" spans="2:18" x14ac:dyDescent="0.2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</row>
    <row r="97" spans="2:18" x14ac:dyDescent="0.2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</row>
    <row r="98" spans="2:18" x14ac:dyDescent="0.2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</row>
    <row r="99" spans="2:18" x14ac:dyDescent="0.2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</row>
    <row r="100" spans="2:18" x14ac:dyDescent="0.2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</row>
    <row r="101" spans="2:18" x14ac:dyDescent="0.2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</row>
    <row r="102" spans="2:18" x14ac:dyDescent="0.2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</row>
    <row r="103" spans="2:18" x14ac:dyDescent="0.2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</row>
    <row r="104" spans="2:18" x14ac:dyDescent="0.2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</row>
    <row r="105" spans="2:18" x14ac:dyDescent="0.2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</row>
    <row r="106" spans="2:18" x14ac:dyDescent="0.2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</row>
    <row r="107" spans="2:18" x14ac:dyDescent="0.2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</row>
    <row r="108" spans="2:18" x14ac:dyDescent="0.2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</row>
    <row r="109" spans="2:18" x14ac:dyDescent="0.2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</row>
    <row r="110" spans="2:18" x14ac:dyDescent="0.2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</row>
    <row r="111" spans="2:18" x14ac:dyDescent="0.2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</row>
    <row r="112" spans="2:18" x14ac:dyDescent="0.2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</row>
    <row r="113" spans="2:18" x14ac:dyDescent="0.2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</row>
    <row r="114" spans="2:18" x14ac:dyDescent="0.2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</row>
    <row r="115" spans="2:18" x14ac:dyDescent="0.2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</row>
    <row r="116" spans="2:18" x14ac:dyDescent="0.2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</row>
    <row r="117" spans="2:18" x14ac:dyDescent="0.2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</row>
    <row r="118" spans="2:18" x14ac:dyDescent="0.2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</row>
    <row r="119" spans="2:18" x14ac:dyDescent="0.25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</row>
    <row r="120" spans="2:18" x14ac:dyDescent="0.25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</row>
    <row r="121" spans="2:18" x14ac:dyDescent="0.25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</row>
    <row r="122" spans="2:18" x14ac:dyDescent="0.2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</row>
    <row r="123" spans="2:18" x14ac:dyDescent="0.2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</row>
    <row r="124" spans="2:18" x14ac:dyDescent="0.25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</row>
    <row r="125" spans="2:18" x14ac:dyDescent="0.25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</row>
    <row r="126" spans="2:18" x14ac:dyDescent="0.25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</row>
    <row r="127" spans="2:18" x14ac:dyDescent="0.25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</row>
    <row r="128" spans="2:18" x14ac:dyDescent="0.25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</row>
    <row r="129" spans="2:18" x14ac:dyDescent="0.25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</row>
    <row r="130" spans="2:18" x14ac:dyDescent="0.25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</row>
    <row r="131" spans="2:18" x14ac:dyDescent="0.25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</row>
    <row r="132" spans="2:18" x14ac:dyDescent="0.25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</row>
    <row r="133" spans="2:18" x14ac:dyDescent="0.25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</row>
    <row r="134" spans="2:18" x14ac:dyDescent="0.25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</row>
    <row r="135" spans="2:18" x14ac:dyDescent="0.25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</row>
    <row r="136" spans="2:18" x14ac:dyDescent="0.25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</row>
    <row r="137" spans="2:18" x14ac:dyDescent="0.25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</row>
    <row r="138" spans="2:18" x14ac:dyDescent="0.25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</row>
    <row r="139" spans="2:18" x14ac:dyDescent="0.25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</row>
    <row r="140" spans="2:18" x14ac:dyDescent="0.25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</row>
    <row r="141" spans="2:18" x14ac:dyDescent="0.25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</row>
    <row r="142" spans="2:18" x14ac:dyDescent="0.25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</row>
    <row r="143" spans="2:18" x14ac:dyDescent="0.25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</row>
    <row r="144" spans="2:18" x14ac:dyDescent="0.25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</row>
    <row r="145" spans="2:18" x14ac:dyDescent="0.25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</row>
    <row r="146" spans="2:18" x14ac:dyDescent="0.25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</row>
    <row r="147" spans="2:18" x14ac:dyDescent="0.25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</row>
    <row r="148" spans="2:18" x14ac:dyDescent="0.25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</row>
    <row r="149" spans="2:18" x14ac:dyDescent="0.25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</row>
    <row r="150" spans="2:18" x14ac:dyDescent="0.25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</row>
    <row r="151" spans="2:18" x14ac:dyDescent="0.25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</row>
    <row r="152" spans="2:18" x14ac:dyDescent="0.25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</row>
    <row r="153" spans="2:18" x14ac:dyDescent="0.25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</row>
    <row r="154" spans="2:18" x14ac:dyDescent="0.25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</row>
    <row r="155" spans="2:18" x14ac:dyDescent="0.25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</row>
    <row r="156" spans="2:18" x14ac:dyDescent="0.25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</row>
    <row r="157" spans="2:18" x14ac:dyDescent="0.25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</row>
    <row r="158" spans="2:18" x14ac:dyDescent="0.25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</row>
    <row r="159" spans="2:18" x14ac:dyDescent="0.25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</row>
    <row r="160" spans="2:18" x14ac:dyDescent="0.25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</row>
    <row r="161" spans="2:18" x14ac:dyDescent="0.25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</row>
    <row r="162" spans="2:18" x14ac:dyDescent="0.25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</row>
    <row r="163" spans="2:18" x14ac:dyDescent="0.25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</row>
    <row r="164" spans="2:18" x14ac:dyDescent="0.25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</row>
    <row r="165" spans="2:18" x14ac:dyDescent="0.25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</row>
    <row r="166" spans="2:18" x14ac:dyDescent="0.25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</row>
    <row r="167" spans="2:18" x14ac:dyDescent="0.25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</row>
    <row r="168" spans="2:18" x14ac:dyDescent="0.25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</row>
    <row r="169" spans="2:18" x14ac:dyDescent="0.25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</row>
    <row r="170" spans="2:18" x14ac:dyDescent="0.25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</row>
    <row r="171" spans="2:18" x14ac:dyDescent="0.25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</row>
    <row r="172" spans="2:18" x14ac:dyDescent="0.25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</row>
    <row r="173" spans="2:18" x14ac:dyDescent="0.25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</row>
    <row r="174" spans="2:18" x14ac:dyDescent="0.25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</row>
    <row r="175" spans="2:18" x14ac:dyDescent="0.25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</row>
    <row r="176" spans="2:18" x14ac:dyDescent="0.25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</row>
    <row r="177" spans="2:18" x14ac:dyDescent="0.25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</row>
    <row r="178" spans="2:18" x14ac:dyDescent="0.25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</row>
    <row r="179" spans="2:18" x14ac:dyDescent="0.25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</row>
    <row r="180" spans="2:18" x14ac:dyDescent="0.25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</row>
    <row r="181" spans="2:18" x14ac:dyDescent="0.25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</row>
    <row r="182" spans="2:18" x14ac:dyDescent="0.25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</row>
    <row r="183" spans="2:18" x14ac:dyDescent="0.25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</row>
    <row r="184" spans="2:18" x14ac:dyDescent="0.25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</row>
    <row r="185" spans="2:18" x14ac:dyDescent="0.25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</row>
    <row r="186" spans="2:18" x14ac:dyDescent="0.25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</row>
    <row r="187" spans="2:18" x14ac:dyDescent="0.25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</row>
    <row r="188" spans="2:18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</row>
    <row r="189" spans="2:18" x14ac:dyDescent="0.25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</row>
    <row r="190" spans="2:18" x14ac:dyDescent="0.25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</row>
    <row r="191" spans="2:18" x14ac:dyDescent="0.25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</row>
    <row r="192" spans="2:18" x14ac:dyDescent="0.25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</row>
    <row r="193" spans="2:18" x14ac:dyDescent="0.25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</row>
    <row r="194" spans="2:18" x14ac:dyDescent="0.25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</row>
    <row r="195" spans="2:18" x14ac:dyDescent="0.25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</row>
    <row r="196" spans="2:18" x14ac:dyDescent="0.25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</row>
    <row r="197" spans="2:18" x14ac:dyDescent="0.25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</row>
    <row r="198" spans="2:18" x14ac:dyDescent="0.25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</row>
    <row r="199" spans="2:18" x14ac:dyDescent="0.25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</row>
    <row r="200" spans="2:18" x14ac:dyDescent="0.25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</row>
    <row r="201" spans="2:18" x14ac:dyDescent="0.25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</row>
    <row r="202" spans="2:18" x14ac:dyDescent="0.25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</row>
    <row r="203" spans="2:18" x14ac:dyDescent="0.25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</row>
    <row r="204" spans="2:18" x14ac:dyDescent="0.25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</row>
    <row r="205" spans="2:18" x14ac:dyDescent="0.25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</row>
    <row r="206" spans="2:18" x14ac:dyDescent="0.25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</row>
    <row r="207" spans="2:18" x14ac:dyDescent="0.25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</row>
    <row r="208" spans="2:18" x14ac:dyDescent="0.25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</row>
    <row r="209" spans="2:18" x14ac:dyDescent="0.25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</row>
    <row r="210" spans="2:18" x14ac:dyDescent="0.25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</row>
    <row r="211" spans="2:18" x14ac:dyDescent="0.25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</row>
    <row r="212" spans="2:18" x14ac:dyDescent="0.25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</row>
    <row r="213" spans="2:18" x14ac:dyDescent="0.25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</row>
    <row r="214" spans="2:18" x14ac:dyDescent="0.25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</row>
    <row r="215" spans="2:18" x14ac:dyDescent="0.25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</row>
    <row r="216" spans="2:18" x14ac:dyDescent="0.25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</row>
    <row r="217" spans="2:18" x14ac:dyDescent="0.25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</row>
    <row r="218" spans="2:18" x14ac:dyDescent="0.25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</row>
    <row r="219" spans="2:18" x14ac:dyDescent="0.25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</row>
    <row r="220" spans="2:18" x14ac:dyDescent="0.25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</row>
    <row r="221" spans="2:18" x14ac:dyDescent="0.25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</row>
    <row r="222" spans="2:18" x14ac:dyDescent="0.25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</row>
    <row r="223" spans="2:18" x14ac:dyDescent="0.25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</row>
    <row r="224" spans="2:18" x14ac:dyDescent="0.25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</row>
    <row r="225" spans="2:18" x14ac:dyDescent="0.25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</row>
    <row r="226" spans="2:18" x14ac:dyDescent="0.25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</row>
    <row r="227" spans="2:18" x14ac:dyDescent="0.25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</row>
    <row r="228" spans="2:18" x14ac:dyDescent="0.25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</row>
    <row r="229" spans="2:18" x14ac:dyDescent="0.25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</row>
    <row r="230" spans="2:18" x14ac:dyDescent="0.25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</row>
    <row r="231" spans="2:18" x14ac:dyDescent="0.25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</row>
    <row r="232" spans="2:18" x14ac:dyDescent="0.25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</row>
    <row r="233" spans="2:18" x14ac:dyDescent="0.25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</row>
    <row r="234" spans="2:18" x14ac:dyDescent="0.25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</row>
    <row r="235" spans="2:18" x14ac:dyDescent="0.25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</row>
    <row r="236" spans="2:18" x14ac:dyDescent="0.25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</row>
    <row r="237" spans="2:18" x14ac:dyDescent="0.25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</row>
    <row r="238" spans="2:18" x14ac:dyDescent="0.25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</row>
    <row r="239" spans="2:18" x14ac:dyDescent="0.25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</row>
    <row r="240" spans="2:18" x14ac:dyDescent="0.25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</row>
    <row r="241" spans="2:18" x14ac:dyDescent="0.25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</row>
    <row r="242" spans="2:18" x14ac:dyDescent="0.25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</row>
    <row r="243" spans="2:18" x14ac:dyDescent="0.25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</row>
    <row r="244" spans="2:18" x14ac:dyDescent="0.25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</row>
    <row r="245" spans="2:18" x14ac:dyDescent="0.25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</row>
    <row r="246" spans="2:18" x14ac:dyDescent="0.25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</row>
    <row r="247" spans="2:18" x14ac:dyDescent="0.25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</row>
    <row r="248" spans="2:18" x14ac:dyDescent="0.25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</row>
    <row r="249" spans="2:18" x14ac:dyDescent="0.25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</row>
    <row r="250" spans="2:18" x14ac:dyDescent="0.25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</row>
    <row r="251" spans="2:18" x14ac:dyDescent="0.25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</row>
    <row r="252" spans="2:18" x14ac:dyDescent="0.25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</row>
    <row r="253" spans="2:18" x14ac:dyDescent="0.25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</row>
    <row r="254" spans="2:18" x14ac:dyDescent="0.25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</row>
    <row r="255" spans="2:18" x14ac:dyDescent="0.25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</row>
    <row r="256" spans="2:18" x14ac:dyDescent="0.25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</row>
    <row r="257" spans="2:18" x14ac:dyDescent="0.25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</row>
    <row r="258" spans="2:18" x14ac:dyDescent="0.25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</row>
    <row r="259" spans="2:18" x14ac:dyDescent="0.25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</row>
    <row r="260" spans="2:18" x14ac:dyDescent="0.25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</row>
    <row r="261" spans="2:18" x14ac:dyDescent="0.25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</row>
    <row r="262" spans="2:18" x14ac:dyDescent="0.25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</row>
    <row r="263" spans="2:18" x14ac:dyDescent="0.25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</row>
    <row r="264" spans="2:18" x14ac:dyDescent="0.25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</row>
    <row r="265" spans="2:18" x14ac:dyDescent="0.25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</row>
    <row r="266" spans="2:18" x14ac:dyDescent="0.25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</row>
    <row r="267" spans="2:18" x14ac:dyDescent="0.25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</row>
    <row r="268" spans="2:18" x14ac:dyDescent="0.25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</row>
    <row r="269" spans="2:18" x14ac:dyDescent="0.25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</row>
    <row r="270" spans="2:18" x14ac:dyDescent="0.25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</row>
    <row r="271" spans="2:18" x14ac:dyDescent="0.25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</row>
    <row r="272" spans="2:18" x14ac:dyDescent="0.25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</row>
    <row r="273" spans="2:18" x14ac:dyDescent="0.25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</row>
    <row r="274" spans="2:18" x14ac:dyDescent="0.25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</row>
    <row r="275" spans="2:18" x14ac:dyDescent="0.25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</row>
    <row r="276" spans="2:18" x14ac:dyDescent="0.25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</row>
    <row r="277" spans="2:18" x14ac:dyDescent="0.25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</row>
    <row r="278" spans="2:18" x14ac:dyDescent="0.25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</row>
    <row r="279" spans="2:18" x14ac:dyDescent="0.25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</row>
    <row r="280" spans="2:18" x14ac:dyDescent="0.25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</row>
    <row r="281" spans="2:18" x14ac:dyDescent="0.25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</row>
    <row r="282" spans="2:18" x14ac:dyDescent="0.25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</row>
    <row r="283" spans="2:18" x14ac:dyDescent="0.25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</row>
    <row r="284" spans="2:18" x14ac:dyDescent="0.25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</row>
    <row r="285" spans="2:18" x14ac:dyDescent="0.25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</row>
    <row r="286" spans="2:18" x14ac:dyDescent="0.25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</row>
    <row r="287" spans="2:18" x14ac:dyDescent="0.25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</row>
    <row r="288" spans="2:18" x14ac:dyDescent="0.25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</row>
    <row r="289" spans="2:18" x14ac:dyDescent="0.25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</row>
    <row r="290" spans="2:18" x14ac:dyDescent="0.25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</row>
    <row r="291" spans="2:18" x14ac:dyDescent="0.25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</row>
    <row r="292" spans="2:18" x14ac:dyDescent="0.25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</row>
    <row r="293" spans="2:18" x14ac:dyDescent="0.25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</row>
    <row r="294" spans="2:18" x14ac:dyDescent="0.25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</row>
    <row r="295" spans="2:18" x14ac:dyDescent="0.25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</row>
    <row r="296" spans="2:18" x14ac:dyDescent="0.25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</row>
    <row r="297" spans="2:18" x14ac:dyDescent="0.25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</row>
    <row r="298" spans="2:18" x14ac:dyDescent="0.25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</row>
    <row r="299" spans="2:18" x14ac:dyDescent="0.25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</row>
    <row r="300" spans="2:18" x14ac:dyDescent="0.25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</row>
    <row r="301" spans="2:18" x14ac:dyDescent="0.25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</row>
    <row r="302" spans="2:18" x14ac:dyDescent="0.25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</row>
    <row r="303" spans="2:18" x14ac:dyDescent="0.25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</row>
    <row r="304" spans="2:18" x14ac:dyDescent="0.25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</row>
    <row r="305" spans="2:18" x14ac:dyDescent="0.25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</row>
    <row r="306" spans="2:18" x14ac:dyDescent="0.25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</row>
    <row r="307" spans="2:18" x14ac:dyDescent="0.25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</row>
    <row r="308" spans="2:18" x14ac:dyDescent="0.25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</row>
    <row r="309" spans="2:18" x14ac:dyDescent="0.25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</row>
    <row r="310" spans="2:18" x14ac:dyDescent="0.25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</row>
    <row r="311" spans="2:18" x14ac:dyDescent="0.25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</row>
    <row r="312" spans="2:18" x14ac:dyDescent="0.25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</row>
    <row r="313" spans="2:18" x14ac:dyDescent="0.25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</row>
    <row r="314" spans="2:18" x14ac:dyDescent="0.25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</row>
    <row r="315" spans="2:18" x14ac:dyDescent="0.25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</row>
    <row r="316" spans="2:18" x14ac:dyDescent="0.25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</row>
    <row r="317" spans="2:18" x14ac:dyDescent="0.25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</row>
    <row r="318" spans="2:18" x14ac:dyDescent="0.25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</row>
    <row r="319" spans="2:18" x14ac:dyDescent="0.25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</row>
    <row r="320" spans="2:18" x14ac:dyDescent="0.25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</row>
    <row r="321" spans="2:18" x14ac:dyDescent="0.25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</row>
    <row r="322" spans="2:18" x14ac:dyDescent="0.25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</row>
    <row r="323" spans="2:18" x14ac:dyDescent="0.25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</row>
    <row r="324" spans="2:18" x14ac:dyDescent="0.25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</row>
    <row r="325" spans="2:18" x14ac:dyDescent="0.25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</row>
    <row r="326" spans="2:18" x14ac:dyDescent="0.25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</row>
    <row r="327" spans="2:18" x14ac:dyDescent="0.25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</row>
    <row r="328" spans="2:18" x14ac:dyDescent="0.25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</row>
    <row r="329" spans="2:18" x14ac:dyDescent="0.25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</row>
    <row r="330" spans="2:18" x14ac:dyDescent="0.25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</row>
    <row r="331" spans="2:18" x14ac:dyDescent="0.25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</row>
    <row r="332" spans="2:18" x14ac:dyDescent="0.25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</row>
    <row r="333" spans="2:18" x14ac:dyDescent="0.25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</row>
    <row r="334" spans="2:18" x14ac:dyDescent="0.25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</row>
    <row r="335" spans="2:18" x14ac:dyDescent="0.25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</row>
    <row r="336" spans="2:18" x14ac:dyDescent="0.25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</row>
    <row r="337" spans="2:18" x14ac:dyDescent="0.25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</row>
    <row r="338" spans="2:18" x14ac:dyDescent="0.25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</row>
    <row r="339" spans="2:18" x14ac:dyDescent="0.25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</row>
    <row r="340" spans="2:18" x14ac:dyDescent="0.25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</row>
    <row r="341" spans="2:18" x14ac:dyDescent="0.25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</row>
    <row r="342" spans="2:18" x14ac:dyDescent="0.25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</row>
    <row r="343" spans="2:18" x14ac:dyDescent="0.25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</row>
    <row r="344" spans="2:18" x14ac:dyDescent="0.25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</row>
    <row r="345" spans="2:18" x14ac:dyDescent="0.25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</row>
    <row r="346" spans="2:18" x14ac:dyDescent="0.25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</row>
    <row r="347" spans="2:18" x14ac:dyDescent="0.25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</row>
    <row r="348" spans="2:18" x14ac:dyDescent="0.25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</row>
    <row r="349" spans="2:18" x14ac:dyDescent="0.25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</row>
    <row r="350" spans="2:18" x14ac:dyDescent="0.25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</row>
    <row r="351" spans="2:18" x14ac:dyDescent="0.25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</row>
    <row r="352" spans="2:18" x14ac:dyDescent="0.25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</row>
    <row r="353" spans="2:18" x14ac:dyDescent="0.25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</row>
    <row r="354" spans="2:18" x14ac:dyDescent="0.25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</row>
    <row r="355" spans="2:18" x14ac:dyDescent="0.25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</row>
    <row r="356" spans="2:18" x14ac:dyDescent="0.25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</row>
    <row r="357" spans="2:18" x14ac:dyDescent="0.25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</row>
    <row r="358" spans="2:18" x14ac:dyDescent="0.25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</row>
    <row r="359" spans="2:18" x14ac:dyDescent="0.25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</row>
    <row r="360" spans="2:18" x14ac:dyDescent="0.25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</row>
    <row r="361" spans="2:18" x14ac:dyDescent="0.25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</row>
    <row r="362" spans="2:18" x14ac:dyDescent="0.25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</row>
    <row r="363" spans="2:18" x14ac:dyDescent="0.25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</row>
    <row r="364" spans="2:18" x14ac:dyDescent="0.25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</row>
    <row r="365" spans="2:18" x14ac:dyDescent="0.25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</row>
    <row r="366" spans="2:18" x14ac:dyDescent="0.25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</row>
    <row r="367" spans="2:18" x14ac:dyDescent="0.25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</row>
    <row r="368" spans="2:18" x14ac:dyDescent="0.25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</row>
    <row r="369" spans="2:18" x14ac:dyDescent="0.25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</row>
    <row r="370" spans="2:18" x14ac:dyDescent="0.25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</row>
    <row r="371" spans="2:18" x14ac:dyDescent="0.25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</row>
    <row r="372" spans="2:18" x14ac:dyDescent="0.25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</row>
    <row r="373" spans="2:18" x14ac:dyDescent="0.25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</row>
    <row r="374" spans="2:18" x14ac:dyDescent="0.25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</row>
    <row r="375" spans="2:18" x14ac:dyDescent="0.25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</row>
    <row r="376" spans="2:18" x14ac:dyDescent="0.25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</row>
    <row r="377" spans="2:18" x14ac:dyDescent="0.25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</row>
    <row r="378" spans="2:18" x14ac:dyDescent="0.25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</row>
    <row r="379" spans="2:18" x14ac:dyDescent="0.25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</row>
    <row r="380" spans="2:18" x14ac:dyDescent="0.25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</row>
    <row r="381" spans="2:18" x14ac:dyDescent="0.25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</row>
    <row r="382" spans="2:18" x14ac:dyDescent="0.25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</row>
    <row r="383" spans="2:18" x14ac:dyDescent="0.25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</row>
    <row r="384" spans="2:18" x14ac:dyDescent="0.25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</row>
    <row r="385" spans="2:18" x14ac:dyDescent="0.25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</row>
    <row r="386" spans="2:18" x14ac:dyDescent="0.25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</row>
    <row r="387" spans="2:18" x14ac:dyDescent="0.25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</row>
    <row r="388" spans="2:18" x14ac:dyDescent="0.25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</row>
    <row r="389" spans="2:18" x14ac:dyDescent="0.25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</row>
    <row r="390" spans="2:18" x14ac:dyDescent="0.25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</row>
    <row r="391" spans="2:18" x14ac:dyDescent="0.25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</row>
    <row r="392" spans="2:18" x14ac:dyDescent="0.25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</row>
    <row r="393" spans="2:18" x14ac:dyDescent="0.25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</row>
    <row r="394" spans="2:18" x14ac:dyDescent="0.25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</row>
    <row r="395" spans="2:18" x14ac:dyDescent="0.25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</row>
    <row r="396" spans="2:18" x14ac:dyDescent="0.25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</row>
    <row r="397" spans="2:18" x14ac:dyDescent="0.25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</row>
    <row r="398" spans="2:18" x14ac:dyDescent="0.25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</row>
    <row r="399" spans="2:18" x14ac:dyDescent="0.25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</row>
    <row r="400" spans="2:18" x14ac:dyDescent="0.25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</row>
    <row r="401" spans="2:18" x14ac:dyDescent="0.25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</row>
    <row r="402" spans="2:18" x14ac:dyDescent="0.25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</row>
    <row r="403" spans="2:18" x14ac:dyDescent="0.25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</row>
    <row r="404" spans="2:18" x14ac:dyDescent="0.25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</row>
    <row r="405" spans="2:18" x14ac:dyDescent="0.25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</row>
    <row r="406" spans="2:18" x14ac:dyDescent="0.25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</row>
    <row r="407" spans="2:18" x14ac:dyDescent="0.25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</row>
    <row r="408" spans="2:18" x14ac:dyDescent="0.25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</row>
    <row r="409" spans="2:18" x14ac:dyDescent="0.25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</row>
    <row r="410" spans="2:18" x14ac:dyDescent="0.25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</row>
    <row r="411" spans="2:18" x14ac:dyDescent="0.25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</row>
    <row r="412" spans="2:18" x14ac:dyDescent="0.25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</row>
    <row r="413" spans="2:18" x14ac:dyDescent="0.25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</row>
    <row r="414" spans="2:18" x14ac:dyDescent="0.25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</row>
    <row r="415" spans="2:18" x14ac:dyDescent="0.25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</row>
    <row r="416" spans="2:18" x14ac:dyDescent="0.25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</row>
    <row r="417" spans="2:18" x14ac:dyDescent="0.25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</row>
    <row r="418" spans="2:18" x14ac:dyDescent="0.25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</row>
    <row r="419" spans="2:18" x14ac:dyDescent="0.25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</row>
    <row r="420" spans="2:18" x14ac:dyDescent="0.25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</row>
    <row r="421" spans="2:18" x14ac:dyDescent="0.25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</row>
    <row r="422" spans="2:18" x14ac:dyDescent="0.25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</row>
    <row r="423" spans="2:18" x14ac:dyDescent="0.25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</row>
    <row r="424" spans="2:18" x14ac:dyDescent="0.25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</row>
    <row r="425" spans="2:18" x14ac:dyDescent="0.25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</row>
    <row r="426" spans="2:18" x14ac:dyDescent="0.25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</row>
    <row r="427" spans="2:18" x14ac:dyDescent="0.25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</row>
    <row r="428" spans="2:18" x14ac:dyDescent="0.25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</row>
    <row r="429" spans="2:18" x14ac:dyDescent="0.25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</row>
    <row r="430" spans="2:18" x14ac:dyDescent="0.25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</row>
    <row r="431" spans="2:18" x14ac:dyDescent="0.25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</row>
    <row r="432" spans="2:18" x14ac:dyDescent="0.25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</row>
    <row r="433" spans="2:18" x14ac:dyDescent="0.25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</row>
    <row r="434" spans="2:18" x14ac:dyDescent="0.25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</row>
    <row r="435" spans="2:18" x14ac:dyDescent="0.25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</row>
    <row r="436" spans="2:18" x14ac:dyDescent="0.25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</row>
    <row r="437" spans="2:18" x14ac:dyDescent="0.25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</row>
    <row r="438" spans="2:18" x14ac:dyDescent="0.25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</row>
    <row r="439" spans="2:18" x14ac:dyDescent="0.25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</row>
    <row r="440" spans="2:18" x14ac:dyDescent="0.25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</row>
    <row r="441" spans="2:18" x14ac:dyDescent="0.25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</row>
    <row r="442" spans="2:18" x14ac:dyDescent="0.25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</row>
    <row r="443" spans="2:18" x14ac:dyDescent="0.25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</row>
    <row r="444" spans="2:18" x14ac:dyDescent="0.25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</row>
    <row r="445" spans="2:18" x14ac:dyDescent="0.25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</row>
    <row r="446" spans="2:18" x14ac:dyDescent="0.25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</row>
    <row r="447" spans="2:18" x14ac:dyDescent="0.25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</row>
    <row r="448" spans="2:18" x14ac:dyDescent="0.25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</row>
    <row r="449" spans="2:18" x14ac:dyDescent="0.25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</row>
    <row r="450" spans="2:18" x14ac:dyDescent="0.25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</row>
    <row r="451" spans="2:18" x14ac:dyDescent="0.25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</row>
    <row r="452" spans="2:18" x14ac:dyDescent="0.25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</row>
    <row r="453" spans="2:18" x14ac:dyDescent="0.25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</row>
    <row r="454" spans="2:18" x14ac:dyDescent="0.25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</row>
    <row r="455" spans="2:18" x14ac:dyDescent="0.25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</row>
    <row r="456" spans="2:18" x14ac:dyDescent="0.25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</row>
    <row r="457" spans="2:18" x14ac:dyDescent="0.25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</row>
    <row r="458" spans="2:18" x14ac:dyDescent="0.25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</row>
    <row r="459" spans="2:18" x14ac:dyDescent="0.25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</row>
    <row r="460" spans="2:18" x14ac:dyDescent="0.25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</row>
    <row r="461" spans="2:18" x14ac:dyDescent="0.25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</row>
    <row r="462" spans="2:18" x14ac:dyDescent="0.25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</row>
    <row r="463" spans="2:18" x14ac:dyDescent="0.25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</row>
    <row r="464" spans="2:18" x14ac:dyDescent="0.25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</row>
    <row r="465" spans="2:18" x14ac:dyDescent="0.25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</row>
    <row r="466" spans="2:18" x14ac:dyDescent="0.25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</row>
    <row r="467" spans="2:18" x14ac:dyDescent="0.25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</row>
    <row r="468" spans="2:18" x14ac:dyDescent="0.25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</row>
    <row r="469" spans="2:18" x14ac:dyDescent="0.25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</row>
    <row r="470" spans="2:18" x14ac:dyDescent="0.25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</row>
    <row r="471" spans="2:18" x14ac:dyDescent="0.25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</row>
    <row r="472" spans="2:18" x14ac:dyDescent="0.25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</row>
    <row r="473" spans="2:18" x14ac:dyDescent="0.25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</row>
    <row r="474" spans="2:18" x14ac:dyDescent="0.25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</row>
    <row r="475" spans="2:18" x14ac:dyDescent="0.25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</row>
    <row r="476" spans="2:18" x14ac:dyDescent="0.25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</row>
    <row r="477" spans="2:18" x14ac:dyDescent="0.25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</row>
    <row r="478" spans="2:18" x14ac:dyDescent="0.25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</row>
    <row r="479" spans="2:18" x14ac:dyDescent="0.25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</row>
    <row r="480" spans="2:18" x14ac:dyDescent="0.25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</row>
    <row r="481" spans="2:18" x14ac:dyDescent="0.25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</row>
    <row r="482" spans="2:18" x14ac:dyDescent="0.25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</row>
    <row r="483" spans="2:18" x14ac:dyDescent="0.25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</row>
    <row r="484" spans="2:18" x14ac:dyDescent="0.25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</row>
    <row r="485" spans="2:18" x14ac:dyDescent="0.25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</row>
    <row r="486" spans="2:18" x14ac:dyDescent="0.25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</row>
    <row r="487" spans="2:18" x14ac:dyDescent="0.25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</row>
    <row r="488" spans="2:18" x14ac:dyDescent="0.25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</row>
    <row r="489" spans="2:18" x14ac:dyDescent="0.25"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</row>
    <row r="490" spans="2:18" x14ac:dyDescent="0.25"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</row>
    <row r="491" spans="2:18" x14ac:dyDescent="0.25"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</row>
    <row r="492" spans="2:18" x14ac:dyDescent="0.25"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</row>
    <row r="493" spans="2:18" x14ac:dyDescent="0.25"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</row>
    <row r="494" spans="2:18" x14ac:dyDescent="0.25"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</row>
    <row r="495" spans="2:18" x14ac:dyDescent="0.25"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</row>
    <row r="496" spans="2:18" x14ac:dyDescent="0.25"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</row>
    <row r="497" spans="2:18" x14ac:dyDescent="0.25"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</row>
    <row r="498" spans="2:18" x14ac:dyDescent="0.25"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</row>
    <row r="499" spans="2:18" x14ac:dyDescent="0.25"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</row>
    <row r="500" spans="2:18" x14ac:dyDescent="0.25"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</row>
    <row r="501" spans="2:18" x14ac:dyDescent="0.25"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</row>
    <row r="502" spans="2:18" x14ac:dyDescent="0.25"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</row>
    <row r="503" spans="2:18" x14ac:dyDescent="0.25"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</row>
    <row r="504" spans="2:18" x14ac:dyDescent="0.25"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</row>
    <row r="505" spans="2:18" x14ac:dyDescent="0.25"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</row>
    <row r="506" spans="2:18" x14ac:dyDescent="0.25"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</row>
    <row r="507" spans="2:18" x14ac:dyDescent="0.25"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</row>
    <row r="508" spans="2:18" x14ac:dyDescent="0.25"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</row>
    <row r="509" spans="2:18" x14ac:dyDescent="0.25"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</row>
    <row r="510" spans="2:18" x14ac:dyDescent="0.25"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</row>
    <row r="511" spans="2:18" x14ac:dyDescent="0.25"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</row>
    <row r="512" spans="2:18" x14ac:dyDescent="0.25"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</row>
    <row r="513" spans="2:18" x14ac:dyDescent="0.25"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</row>
    <row r="514" spans="2:18" x14ac:dyDescent="0.25"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</row>
    <row r="515" spans="2:18" x14ac:dyDescent="0.25"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</row>
    <row r="516" spans="2:18" x14ac:dyDescent="0.25"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</row>
    <row r="517" spans="2:18" x14ac:dyDescent="0.25"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</row>
    <row r="518" spans="2:18" x14ac:dyDescent="0.25"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</row>
    <row r="519" spans="2:18" x14ac:dyDescent="0.25"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</row>
    <row r="520" spans="2:18" x14ac:dyDescent="0.25"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</row>
    <row r="521" spans="2:18" x14ac:dyDescent="0.25"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</row>
    <row r="522" spans="2:18" x14ac:dyDescent="0.25"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</row>
    <row r="523" spans="2:18" x14ac:dyDescent="0.25"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</row>
    <row r="524" spans="2:18" x14ac:dyDescent="0.25"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</row>
    <row r="525" spans="2:18" x14ac:dyDescent="0.25"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</row>
    <row r="526" spans="2:18" x14ac:dyDescent="0.25"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</row>
    <row r="527" spans="2:18" x14ac:dyDescent="0.25"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</row>
    <row r="528" spans="2:18" x14ac:dyDescent="0.25"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</row>
    <row r="529" spans="2:18" x14ac:dyDescent="0.25"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</row>
    <row r="530" spans="2:18" x14ac:dyDescent="0.25"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</row>
    <row r="531" spans="2:18" x14ac:dyDescent="0.25"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</row>
    <row r="532" spans="2:18" x14ac:dyDescent="0.25"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</row>
    <row r="533" spans="2:18" x14ac:dyDescent="0.25"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</row>
    <row r="534" spans="2:18" x14ac:dyDescent="0.25"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</row>
    <row r="535" spans="2:18" x14ac:dyDescent="0.25"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</row>
    <row r="536" spans="2:18" x14ac:dyDescent="0.25"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</row>
    <row r="537" spans="2:18" x14ac:dyDescent="0.25"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</row>
    <row r="538" spans="2:18" x14ac:dyDescent="0.25"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</row>
    <row r="539" spans="2:18" x14ac:dyDescent="0.25"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</row>
    <row r="540" spans="2:18" x14ac:dyDescent="0.25"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</row>
    <row r="541" spans="2:18" x14ac:dyDescent="0.25"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</row>
    <row r="542" spans="2:18" x14ac:dyDescent="0.25"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</row>
    <row r="543" spans="2:18" x14ac:dyDescent="0.25"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</row>
    <row r="544" spans="2:18" x14ac:dyDescent="0.25"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</row>
    <row r="545" spans="2:18" x14ac:dyDescent="0.25"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</row>
    <row r="546" spans="2:18" x14ac:dyDescent="0.25"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</row>
    <row r="547" spans="2:18" x14ac:dyDescent="0.25"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</row>
    <row r="548" spans="2:18" x14ac:dyDescent="0.25"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</row>
    <row r="549" spans="2:18" x14ac:dyDescent="0.25"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</row>
    <row r="550" spans="2:18" x14ac:dyDescent="0.25"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</row>
    <row r="551" spans="2:18" x14ac:dyDescent="0.25"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</row>
    <row r="552" spans="2:18" x14ac:dyDescent="0.25"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</row>
    <row r="553" spans="2:18" x14ac:dyDescent="0.25"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</row>
    <row r="554" spans="2:18" x14ac:dyDescent="0.25"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</row>
    <row r="555" spans="2:18" x14ac:dyDescent="0.25"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</row>
    <row r="556" spans="2:18" x14ac:dyDescent="0.25"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</row>
    <row r="557" spans="2:18" x14ac:dyDescent="0.25"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</row>
    <row r="558" spans="2:18" x14ac:dyDescent="0.25"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</row>
    <row r="559" spans="2:18" x14ac:dyDescent="0.25"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</row>
    <row r="560" spans="2:18" x14ac:dyDescent="0.25"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</row>
    <row r="561" spans="2:18" x14ac:dyDescent="0.25"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</row>
    <row r="562" spans="2:18" x14ac:dyDescent="0.25"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</row>
    <row r="563" spans="2:18" x14ac:dyDescent="0.25"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</row>
    <row r="564" spans="2:18" x14ac:dyDescent="0.25"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</row>
    <row r="565" spans="2:18" x14ac:dyDescent="0.25"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</row>
    <row r="566" spans="2:18" x14ac:dyDescent="0.25"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</row>
    <row r="567" spans="2:18" x14ac:dyDescent="0.25"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</row>
    <row r="568" spans="2:18" x14ac:dyDescent="0.25"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</row>
    <row r="569" spans="2:18" x14ac:dyDescent="0.25"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</row>
    <row r="570" spans="2:18" x14ac:dyDescent="0.25"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</row>
    <row r="571" spans="2:18" x14ac:dyDescent="0.25"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</row>
    <row r="572" spans="2:18" x14ac:dyDescent="0.25"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</row>
    <row r="573" spans="2:18" x14ac:dyDescent="0.25"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</row>
    <row r="574" spans="2:18" x14ac:dyDescent="0.25"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</row>
    <row r="575" spans="2:18" x14ac:dyDescent="0.25"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</row>
    <row r="576" spans="2:18" x14ac:dyDescent="0.25"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</row>
    <row r="577" spans="2:18" x14ac:dyDescent="0.25"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</row>
    <row r="578" spans="2:18" x14ac:dyDescent="0.25"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</row>
    <row r="579" spans="2:18" x14ac:dyDescent="0.25"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</row>
    <row r="580" spans="2:18" x14ac:dyDescent="0.25"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</row>
    <row r="581" spans="2:18" x14ac:dyDescent="0.25"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</row>
    <row r="582" spans="2:18" x14ac:dyDescent="0.25"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</row>
    <row r="583" spans="2:18" x14ac:dyDescent="0.25"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</row>
    <row r="584" spans="2:18" x14ac:dyDescent="0.25"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</row>
    <row r="585" spans="2:18" x14ac:dyDescent="0.25"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</row>
    <row r="586" spans="2:18" x14ac:dyDescent="0.25"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</row>
    <row r="587" spans="2:18" x14ac:dyDescent="0.25"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</row>
    <row r="588" spans="2:18" x14ac:dyDescent="0.25"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</row>
    <row r="589" spans="2:18" x14ac:dyDescent="0.25"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</row>
    <row r="590" spans="2:18" x14ac:dyDescent="0.25"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</row>
    <row r="591" spans="2:18" x14ac:dyDescent="0.25"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</row>
    <row r="592" spans="2:18" x14ac:dyDescent="0.25"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</row>
    <row r="593" spans="2:18" x14ac:dyDescent="0.25"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</row>
    <row r="594" spans="2:18" x14ac:dyDescent="0.25"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</row>
    <row r="595" spans="2:18" x14ac:dyDescent="0.25"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</row>
    <row r="596" spans="2:18" x14ac:dyDescent="0.25"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</row>
    <row r="597" spans="2:18" x14ac:dyDescent="0.25"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</row>
    <row r="598" spans="2:18" x14ac:dyDescent="0.25"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</row>
    <row r="599" spans="2:18" x14ac:dyDescent="0.25"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</row>
    <row r="600" spans="2:18" x14ac:dyDescent="0.25"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</row>
    <row r="601" spans="2:18" x14ac:dyDescent="0.25"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</row>
    <row r="602" spans="2:18" x14ac:dyDescent="0.25"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</row>
    <row r="603" spans="2:18" x14ac:dyDescent="0.25"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</row>
    <row r="604" spans="2:18" x14ac:dyDescent="0.25"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</row>
    <row r="605" spans="2:18" x14ac:dyDescent="0.25"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</row>
    <row r="606" spans="2:18" x14ac:dyDescent="0.25"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</row>
    <row r="607" spans="2:18" x14ac:dyDescent="0.25"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</row>
    <row r="608" spans="2:18" x14ac:dyDescent="0.25"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</row>
    <row r="609" spans="2:18" x14ac:dyDescent="0.25"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</row>
    <row r="610" spans="2:18" x14ac:dyDescent="0.25"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</row>
    <row r="611" spans="2:18" x14ac:dyDescent="0.25"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</row>
    <row r="612" spans="2:18" x14ac:dyDescent="0.25"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</row>
    <row r="613" spans="2:18" x14ac:dyDescent="0.25"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</row>
    <row r="614" spans="2:18" x14ac:dyDescent="0.25"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</row>
    <row r="615" spans="2:18" x14ac:dyDescent="0.25"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</row>
    <row r="616" spans="2:18" x14ac:dyDescent="0.25"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</row>
    <row r="617" spans="2:18" x14ac:dyDescent="0.25"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</row>
    <row r="618" spans="2:18" x14ac:dyDescent="0.25"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</row>
    <row r="619" spans="2:18" x14ac:dyDescent="0.25"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</row>
    <row r="620" spans="2:18" x14ac:dyDescent="0.25"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</row>
    <row r="621" spans="2:18" x14ac:dyDescent="0.25"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</row>
    <row r="622" spans="2:18" x14ac:dyDescent="0.25"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</row>
    <row r="623" spans="2:18" x14ac:dyDescent="0.25"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</row>
    <row r="624" spans="2:18" x14ac:dyDescent="0.25"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</row>
    <row r="625" spans="2:18" x14ac:dyDescent="0.25"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</row>
    <row r="626" spans="2:18" x14ac:dyDescent="0.25"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</row>
    <row r="627" spans="2:18" x14ac:dyDescent="0.25"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</row>
    <row r="628" spans="2:18" x14ac:dyDescent="0.25"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</row>
    <row r="629" spans="2:18" x14ac:dyDescent="0.25"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</row>
    <row r="630" spans="2:18" x14ac:dyDescent="0.25"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</row>
    <row r="631" spans="2:18" x14ac:dyDescent="0.25"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</row>
    <row r="632" spans="2:18" x14ac:dyDescent="0.25"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</row>
    <row r="633" spans="2:18" x14ac:dyDescent="0.25"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</row>
    <row r="634" spans="2:18" x14ac:dyDescent="0.25"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</row>
    <row r="635" spans="2:18" x14ac:dyDescent="0.25"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</row>
    <row r="636" spans="2:18" x14ac:dyDescent="0.25"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</row>
    <row r="637" spans="2:18" x14ac:dyDescent="0.25"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</row>
    <row r="638" spans="2:18" x14ac:dyDescent="0.25"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</row>
    <row r="639" spans="2:18" x14ac:dyDescent="0.25"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</row>
    <row r="640" spans="2:18" x14ac:dyDescent="0.25"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</row>
    <row r="641" spans="2:18" x14ac:dyDescent="0.25"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</row>
    <row r="642" spans="2:18" x14ac:dyDescent="0.25"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</row>
    <row r="643" spans="2:18" x14ac:dyDescent="0.25"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</row>
    <row r="644" spans="2:18" x14ac:dyDescent="0.25"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</row>
    <row r="645" spans="2:18" x14ac:dyDescent="0.25"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</row>
    <row r="646" spans="2:18" x14ac:dyDescent="0.25"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</row>
    <row r="647" spans="2:18" x14ac:dyDescent="0.25"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</row>
    <row r="648" spans="2:18" x14ac:dyDescent="0.25"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</row>
    <row r="649" spans="2:18" x14ac:dyDescent="0.25"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</row>
    <row r="650" spans="2:18" x14ac:dyDescent="0.25"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</row>
    <row r="651" spans="2:18" x14ac:dyDescent="0.25"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</row>
    <row r="652" spans="2:18" x14ac:dyDescent="0.25"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</row>
    <row r="653" spans="2:18" x14ac:dyDescent="0.25"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</row>
    <row r="654" spans="2:18" x14ac:dyDescent="0.25"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</row>
    <row r="655" spans="2:18" x14ac:dyDescent="0.25"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</row>
    <row r="656" spans="2:18" x14ac:dyDescent="0.25"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</row>
    <row r="657" spans="2:18" x14ac:dyDescent="0.25"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</row>
    <row r="658" spans="2:18" x14ac:dyDescent="0.25"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</row>
    <row r="659" spans="2:18" x14ac:dyDescent="0.25"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</row>
    <row r="660" spans="2:18" x14ac:dyDescent="0.25"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</row>
    <row r="661" spans="2:18" x14ac:dyDescent="0.25"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</row>
    <row r="662" spans="2:18" x14ac:dyDescent="0.25"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</row>
    <row r="663" spans="2:18" x14ac:dyDescent="0.25"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</row>
    <row r="664" spans="2:18" x14ac:dyDescent="0.25"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</row>
    <row r="665" spans="2:18" x14ac:dyDescent="0.25"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</row>
    <row r="666" spans="2:18" x14ac:dyDescent="0.25"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</row>
    <row r="667" spans="2:18" x14ac:dyDescent="0.25"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</row>
    <row r="668" spans="2:18" x14ac:dyDescent="0.25"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</row>
    <row r="669" spans="2:18" x14ac:dyDescent="0.25"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</row>
    <row r="670" spans="2:18" x14ac:dyDescent="0.25"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</row>
    <row r="671" spans="2:18" x14ac:dyDescent="0.25"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</row>
    <row r="672" spans="2:18" x14ac:dyDescent="0.25"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</row>
    <row r="673" spans="2:18" x14ac:dyDescent="0.25"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</row>
    <row r="674" spans="2:18" x14ac:dyDescent="0.25"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</row>
    <row r="675" spans="2:18" x14ac:dyDescent="0.25"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</row>
    <row r="676" spans="2:18" x14ac:dyDescent="0.25"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</row>
    <row r="677" spans="2:18" x14ac:dyDescent="0.25"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</row>
    <row r="678" spans="2:18" x14ac:dyDescent="0.25"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</row>
    <row r="679" spans="2:18" x14ac:dyDescent="0.25"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</row>
    <row r="680" spans="2:18" x14ac:dyDescent="0.25"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</row>
    <row r="681" spans="2:18" x14ac:dyDescent="0.25"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</row>
    <row r="682" spans="2:18" x14ac:dyDescent="0.25"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</row>
    <row r="683" spans="2:18" x14ac:dyDescent="0.25"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</row>
    <row r="684" spans="2:18" x14ac:dyDescent="0.25"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</row>
    <row r="685" spans="2:18" x14ac:dyDescent="0.25"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</row>
    <row r="686" spans="2:18" x14ac:dyDescent="0.25"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</row>
    <row r="687" spans="2:18" x14ac:dyDescent="0.25"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</row>
    <row r="688" spans="2:18" x14ac:dyDescent="0.25"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</row>
    <row r="689" spans="2:18" x14ac:dyDescent="0.25"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</row>
    <row r="690" spans="2:18" x14ac:dyDescent="0.25"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</row>
    <row r="691" spans="2:18" x14ac:dyDescent="0.25"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</row>
    <row r="692" spans="2:18" x14ac:dyDescent="0.25"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</row>
    <row r="693" spans="2:18" x14ac:dyDescent="0.25"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</row>
    <row r="694" spans="2:18" x14ac:dyDescent="0.25"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</row>
    <row r="695" spans="2:18" x14ac:dyDescent="0.25"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</row>
    <row r="696" spans="2:18" x14ac:dyDescent="0.25"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</row>
    <row r="697" spans="2:18" x14ac:dyDescent="0.25"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</row>
    <row r="698" spans="2:18" x14ac:dyDescent="0.25"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</row>
    <row r="699" spans="2:18" x14ac:dyDescent="0.25"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</row>
    <row r="700" spans="2:18" x14ac:dyDescent="0.25"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</row>
    <row r="701" spans="2:18" x14ac:dyDescent="0.25"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</row>
    <row r="702" spans="2:18" x14ac:dyDescent="0.25"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</row>
    <row r="703" spans="2:18" x14ac:dyDescent="0.25"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</row>
    <row r="704" spans="2:18" x14ac:dyDescent="0.25"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</row>
    <row r="705" spans="2:18" x14ac:dyDescent="0.25"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</row>
    <row r="706" spans="2:18" x14ac:dyDescent="0.25"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</row>
    <row r="707" spans="2:18" x14ac:dyDescent="0.25"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</row>
    <row r="708" spans="2:18" x14ac:dyDescent="0.25"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</row>
    <row r="709" spans="2:18" x14ac:dyDescent="0.25"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</row>
    <row r="710" spans="2:18" x14ac:dyDescent="0.25"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</row>
    <row r="711" spans="2:18" x14ac:dyDescent="0.25"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</row>
    <row r="712" spans="2:18" x14ac:dyDescent="0.25"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</row>
    <row r="713" spans="2:18" x14ac:dyDescent="0.25"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</row>
    <row r="714" spans="2:18" x14ac:dyDescent="0.25"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</row>
    <row r="715" spans="2:18" x14ac:dyDescent="0.25"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</row>
    <row r="716" spans="2:18" x14ac:dyDescent="0.25"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</row>
    <row r="717" spans="2:18" x14ac:dyDescent="0.25"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</row>
    <row r="718" spans="2:18" x14ac:dyDescent="0.25"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</row>
    <row r="719" spans="2:18" x14ac:dyDescent="0.25"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</row>
    <row r="720" spans="2:18" x14ac:dyDescent="0.25"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</row>
    <row r="721" spans="2:18" x14ac:dyDescent="0.25"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</row>
    <row r="722" spans="2:18" x14ac:dyDescent="0.25"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</row>
    <row r="723" spans="2:18" x14ac:dyDescent="0.25"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</row>
    <row r="724" spans="2:18" x14ac:dyDescent="0.25"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</row>
    <row r="725" spans="2:18" x14ac:dyDescent="0.25"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</row>
    <row r="726" spans="2:18" x14ac:dyDescent="0.25"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</row>
    <row r="727" spans="2:18" x14ac:dyDescent="0.25"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</row>
    <row r="728" spans="2:18" x14ac:dyDescent="0.25"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</row>
    <row r="729" spans="2:18" x14ac:dyDescent="0.25"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</row>
    <row r="730" spans="2:18" x14ac:dyDescent="0.25"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</row>
    <row r="731" spans="2:18" x14ac:dyDescent="0.25"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</row>
    <row r="732" spans="2:18" x14ac:dyDescent="0.25"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</row>
    <row r="733" spans="2:18" x14ac:dyDescent="0.25"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</row>
    <row r="734" spans="2:18" x14ac:dyDescent="0.25">
      <c r="B734" s="81"/>
      <c r="C734" s="81"/>
      <c r="D734" s="81"/>
      <c r="E734" s="81"/>
      <c r="F734" s="81"/>
      <c r="G734" s="81"/>
      <c r="H734" s="81"/>
      <c r="I734" s="81"/>
      <c r="J734" s="81"/>
      <c r="K734" s="81"/>
      <c r="L734" s="81"/>
      <c r="M734" s="81"/>
      <c r="N734" s="81"/>
      <c r="O734" s="81"/>
      <c r="P734" s="81"/>
      <c r="Q734" s="81"/>
      <c r="R734" s="81"/>
    </row>
    <row r="735" spans="2:18" x14ac:dyDescent="0.25">
      <c r="B735" s="81"/>
      <c r="C735" s="81"/>
      <c r="D735" s="81"/>
      <c r="E735" s="81"/>
      <c r="F735" s="81"/>
      <c r="G735" s="81"/>
      <c r="H735" s="81"/>
      <c r="I735" s="81"/>
      <c r="J735" s="81"/>
      <c r="K735" s="81"/>
      <c r="L735" s="81"/>
      <c r="M735" s="81"/>
      <c r="N735" s="81"/>
      <c r="O735" s="81"/>
      <c r="P735" s="81"/>
      <c r="Q735" s="81"/>
      <c r="R735" s="81"/>
    </row>
    <row r="736" spans="2:18" x14ac:dyDescent="0.25">
      <c r="B736" s="81"/>
      <c r="C736" s="81"/>
      <c r="D736" s="81"/>
      <c r="E736" s="81"/>
      <c r="F736" s="81"/>
      <c r="G736" s="81"/>
      <c r="H736" s="81"/>
      <c r="I736" s="81"/>
      <c r="J736" s="81"/>
      <c r="K736" s="81"/>
      <c r="L736" s="81"/>
      <c r="M736" s="81"/>
      <c r="N736" s="81"/>
      <c r="O736" s="81"/>
      <c r="P736" s="81"/>
      <c r="Q736" s="81"/>
      <c r="R736" s="81"/>
    </row>
    <row r="737" spans="2:18" x14ac:dyDescent="0.25">
      <c r="B737" s="81"/>
      <c r="C737" s="81"/>
      <c r="D737" s="81"/>
      <c r="E737" s="81"/>
      <c r="F737" s="81"/>
      <c r="G737" s="81"/>
      <c r="H737" s="81"/>
      <c r="I737" s="81"/>
      <c r="J737" s="81"/>
      <c r="K737" s="81"/>
      <c r="L737" s="81"/>
      <c r="M737" s="81"/>
      <c r="N737" s="81"/>
      <c r="O737" s="81"/>
      <c r="P737" s="81"/>
      <c r="Q737" s="81"/>
      <c r="R737" s="81"/>
    </row>
    <row r="738" spans="2:18" x14ac:dyDescent="0.25">
      <c r="B738" s="81"/>
      <c r="C738" s="81"/>
      <c r="D738" s="81"/>
      <c r="E738" s="81"/>
      <c r="F738" s="81"/>
      <c r="G738" s="81"/>
      <c r="H738" s="81"/>
      <c r="I738" s="81"/>
      <c r="J738" s="81"/>
      <c r="K738" s="81"/>
      <c r="L738" s="81"/>
      <c r="M738" s="81"/>
      <c r="N738" s="81"/>
      <c r="O738" s="81"/>
      <c r="P738" s="81"/>
      <c r="Q738" s="81"/>
      <c r="R738" s="81"/>
    </row>
    <row r="739" spans="2:18" x14ac:dyDescent="0.25">
      <c r="B739" s="81"/>
      <c r="C739" s="81"/>
      <c r="D739" s="81"/>
      <c r="E739" s="81"/>
      <c r="F739" s="81"/>
      <c r="G739" s="81"/>
      <c r="H739" s="81"/>
      <c r="I739" s="81"/>
      <c r="J739" s="81"/>
      <c r="K739" s="81"/>
      <c r="L739" s="81"/>
      <c r="M739" s="81"/>
      <c r="N739" s="81"/>
      <c r="O739" s="81"/>
      <c r="P739" s="81"/>
      <c r="Q739" s="81"/>
      <c r="R739" s="81"/>
    </row>
    <row r="740" spans="2:18" x14ac:dyDescent="0.25">
      <c r="B740" s="81"/>
      <c r="C740" s="81"/>
      <c r="D740" s="81"/>
      <c r="E740" s="81"/>
      <c r="F740" s="81"/>
      <c r="G740" s="81"/>
      <c r="H740" s="81"/>
      <c r="I740" s="81"/>
      <c r="J740" s="81"/>
      <c r="K740" s="81"/>
      <c r="L740" s="81"/>
      <c r="M740" s="81"/>
      <c r="N740" s="81"/>
      <c r="O740" s="81"/>
      <c r="P740" s="81"/>
      <c r="Q740" s="81"/>
      <c r="R740" s="81"/>
    </row>
    <row r="741" spans="2:18" x14ac:dyDescent="0.25">
      <c r="B741" s="81"/>
      <c r="C741" s="81"/>
      <c r="D741" s="81"/>
      <c r="E741" s="81"/>
      <c r="F741" s="81"/>
      <c r="G741" s="81"/>
      <c r="H741" s="81"/>
      <c r="I741" s="81"/>
      <c r="J741" s="81"/>
      <c r="K741" s="81"/>
      <c r="L741" s="81"/>
      <c r="M741" s="81"/>
      <c r="N741" s="81"/>
      <c r="O741" s="81"/>
      <c r="P741" s="81"/>
      <c r="Q741" s="81"/>
      <c r="R741" s="81"/>
    </row>
    <row r="742" spans="2:18" x14ac:dyDescent="0.25">
      <c r="B742" s="81"/>
      <c r="C742" s="81"/>
      <c r="D742" s="81"/>
      <c r="E742" s="81"/>
      <c r="F742" s="81"/>
      <c r="G742" s="81"/>
      <c r="H742" s="81"/>
      <c r="I742" s="81"/>
      <c r="J742" s="81"/>
      <c r="K742" s="81"/>
      <c r="L742" s="81"/>
      <c r="M742" s="81"/>
      <c r="N742" s="81"/>
      <c r="O742" s="81"/>
      <c r="P742" s="81"/>
      <c r="Q742" s="81"/>
      <c r="R742" s="81"/>
    </row>
    <row r="743" spans="2:18" x14ac:dyDescent="0.25">
      <c r="B743" s="81"/>
      <c r="C743" s="81"/>
      <c r="D743" s="81"/>
      <c r="E743" s="81"/>
      <c r="F743" s="81"/>
      <c r="G743" s="81"/>
      <c r="H743" s="81"/>
      <c r="I743" s="81"/>
      <c r="J743" s="81"/>
      <c r="K743" s="81"/>
      <c r="L743" s="81"/>
      <c r="M743" s="81"/>
      <c r="N743" s="81"/>
      <c r="O743" s="81"/>
      <c r="P743" s="81"/>
      <c r="Q743" s="81"/>
      <c r="R743" s="81"/>
    </row>
    <row r="744" spans="2:18" x14ac:dyDescent="0.25">
      <c r="B744" s="81"/>
      <c r="C744" s="81"/>
      <c r="D744" s="81"/>
      <c r="E744" s="81"/>
      <c r="F744" s="81"/>
      <c r="G744" s="81"/>
      <c r="H744" s="81"/>
      <c r="I744" s="81"/>
      <c r="J744" s="81"/>
      <c r="K744" s="81"/>
      <c r="L744" s="81"/>
      <c r="M744" s="81"/>
      <c r="N744" s="81"/>
      <c r="O744" s="81"/>
      <c r="P744" s="81"/>
      <c r="Q744" s="81"/>
      <c r="R744" s="81"/>
    </row>
    <row r="745" spans="2:18" x14ac:dyDescent="0.25">
      <c r="B745" s="81"/>
      <c r="C745" s="81"/>
      <c r="D745" s="81"/>
      <c r="E745" s="81"/>
      <c r="F745" s="81"/>
      <c r="G745" s="81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</row>
    <row r="746" spans="2:18" x14ac:dyDescent="0.25">
      <c r="B746" s="81"/>
      <c r="C746" s="81"/>
      <c r="D746" s="81"/>
      <c r="E746" s="81"/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</row>
    <row r="747" spans="2:18" x14ac:dyDescent="0.25">
      <c r="B747" s="81"/>
      <c r="C747" s="81"/>
      <c r="D747" s="81"/>
      <c r="E747" s="81"/>
      <c r="F747" s="8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</row>
    <row r="748" spans="2:18" x14ac:dyDescent="0.25">
      <c r="B748" s="81"/>
      <c r="C748" s="81"/>
      <c r="D748" s="81"/>
      <c r="E748" s="81"/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</row>
    <row r="749" spans="2:18" x14ac:dyDescent="0.25">
      <c r="B749" s="81"/>
      <c r="C749" s="81"/>
      <c r="D749" s="81"/>
      <c r="E749" s="81"/>
      <c r="F749" s="81"/>
      <c r="G749" s="81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</row>
    <row r="750" spans="2:18" x14ac:dyDescent="0.25">
      <c r="B750" s="81"/>
      <c r="C750" s="81"/>
      <c r="D750" s="81"/>
      <c r="E750" s="81"/>
      <c r="F750" s="81"/>
      <c r="G750" s="81"/>
      <c r="H750" s="81"/>
      <c r="I750" s="81"/>
      <c r="J750" s="81"/>
      <c r="K750" s="81"/>
      <c r="L750" s="81"/>
      <c r="M750" s="81"/>
      <c r="N750" s="81"/>
      <c r="O750" s="81"/>
      <c r="P750" s="81"/>
      <c r="Q750" s="81"/>
      <c r="R750" s="81"/>
    </row>
    <row r="751" spans="2:18" x14ac:dyDescent="0.25">
      <c r="B751" s="81"/>
      <c r="C751" s="81"/>
      <c r="D751" s="81"/>
      <c r="E751" s="81"/>
      <c r="F751" s="81"/>
      <c r="G751" s="81"/>
      <c r="H751" s="81"/>
      <c r="I751" s="81"/>
      <c r="J751" s="81"/>
      <c r="K751" s="81"/>
      <c r="L751" s="81"/>
      <c r="M751" s="81"/>
      <c r="N751" s="81"/>
      <c r="O751" s="81"/>
      <c r="P751" s="81"/>
      <c r="Q751" s="81"/>
      <c r="R751" s="81"/>
    </row>
    <row r="752" spans="2:18" x14ac:dyDescent="0.25">
      <c r="B752" s="81"/>
      <c r="C752" s="81"/>
      <c r="D752" s="81"/>
      <c r="E752" s="81"/>
      <c r="F752" s="81"/>
      <c r="G752" s="81"/>
      <c r="H752" s="81"/>
      <c r="I752" s="81"/>
      <c r="J752" s="81"/>
      <c r="K752" s="81"/>
      <c r="L752" s="81"/>
      <c r="M752" s="81"/>
      <c r="N752" s="81"/>
      <c r="O752" s="81"/>
      <c r="P752" s="81"/>
      <c r="Q752" s="81"/>
      <c r="R752" s="81"/>
    </row>
    <row r="753" spans="2:18" x14ac:dyDescent="0.25">
      <c r="B753" s="81"/>
      <c r="C753" s="81"/>
      <c r="D753" s="81"/>
      <c r="E753" s="81"/>
      <c r="F753" s="81"/>
      <c r="G753" s="81"/>
      <c r="H753" s="81"/>
      <c r="I753" s="81"/>
      <c r="J753" s="81"/>
      <c r="K753" s="81"/>
      <c r="L753" s="81"/>
      <c r="M753" s="81"/>
      <c r="N753" s="81"/>
      <c r="O753" s="81"/>
      <c r="P753" s="81"/>
      <c r="Q753" s="81"/>
      <c r="R753" s="81"/>
    </row>
    <row r="754" spans="2:18" x14ac:dyDescent="0.25">
      <c r="B754" s="81"/>
      <c r="C754" s="81"/>
      <c r="D754" s="81"/>
      <c r="E754" s="81"/>
      <c r="F754" s="81"/>
      <c r="G754" s="81"/>
      <c r="H754" s="81"/>
      <c r="I754" s="81"/>
      <c r="J754" s="81"/>
      <c r="K754" s="81"/>
      <c r="L754" s="81"/>
      <c r="M754" s="81"/>
      <c r="N754" s="81"/>
      <c r="O754" s="81"/>
      <c r="P754" s="81"/>
      <c r="Q754" s="81"/>
      <c r="R754" s="81"/>
    </row>
    <row r="755" spans="2:18" x14ac:dyDescent="0.25">
      <c r="B755" s="81"/>
      <c r="C755" s="81"/>
      <c r="D755" s="81"/>
      <c r="E755" s="81"/>
      <c r="F755" s="81"/>
      <c r="G755" s="81"/>
      <c r="H755" s="81"/>
      <c r="I755" s="81"/>
      <c r="J755" s="81"/>
      <c r="K755" s="81"/>
      <c r="L755" s="81"/>
      <c r="M755" s="81"/>
      <c r="N755" s="81"/>
      <c r="O755" s="81"/>
      <c r="P755" s="81"/>
      <c r="Q755" s="81"/>
      <c r="R755" s="81"/>
    </row>
    <row r="756" spans="2:18" x14ac:dyDescent="0.25">
      <c r="B756" s="81"/>
      <c r="C756" s="81"/>
      <c r="D756" s="81"/>
      <c r="E756" s="81"/>
      <c r="F756" s="81"/>
      <c r="G756" s="81"/>
      <c r="H756" s="81"/>
      <c r="I756" s="81"/>
      <c r="J756" s="81"/>
      <c r="K756" s="81"/>
      <c r="L756" s="81"/>
      <c r="M756" s="81"/>
      <c r="N756" s="81"/>
      <c r="O756" s="81"/>
      <c r="P756" s="81"/>
      <c r="Q756" s="81"/>
      <c r="R756" s="81"/>
    </row>
    <row r="757" spans="2:18" x14ac:dyDescent="0.25">
      <c r="B757" s="81"/>
      <c r="C757" s="81"/>
      <c r="D757" s="81"/>
      <c r="E757" s="81"/>
      <c r="F757" s="81"/>
      <c r="G757" s="81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</row>
    <row r="758" spans="2:18" x14ac:dyDescent="0.25">
      <c r="B758" s="81"/>
      <c r="C758" s="81"/>
      <c r="D758" s="81"/>
      <c r="E758" s="81"/>
      <c r="F758" s="81"/>
      <c r="G758" s="81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</row>
    <row r="759" spans="2:18" x14ac:dyDescent="0.25">
      <c r="B759" s="81"/>
      <c r="C759" s="81"/>
      <c r="D759" s="81"/>
      <c r="E759" s="81"/>
      <c r="F759" s="81"/>
      <c r="G759" s="81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1"/>
    </row>
    <row r="760" spans="2:18" x14ac:dyDescent="0.25">
      <c r="B760" s="81"/>
      <c r="C760" s="81"/>
      <c r="D760" s="81"/>
      <c r="E760" s="81"/>
      <c r="F760" s="81"/>
      <c r="G760" s="81"/>
      <c r="H760" s="81"/>
      <c r="I760" s="81"/>
      <c r="J760" s="81"/>
      <c r="K760" s="81"/>
      <c r="L760" s="81"/>
      <c r="M760" s="81"/>
      <c r="N760" s="81"/>
      <c r="O760" s="81"/>
      <c r="P760" s="81"/>
      <c r="Q760" s="81"/>
      <c r="R760" s="81"/>
    </row>
    <row r="761" spans="2:18" x14ac:dyDescent="0.25">
      <c r="B761" s="81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1"/>
    </row>
    <row r="762" spans="2:18" x14ac:dyDescent="0.25"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81"/>
      <c r="M762" s="81"/>
      <c r="N762" s="81"/>
      <c r="O762" s="81"/>
      <c r="P762" s="81"/>
      <c r="Q762" s="81"/>
      <c r="R762" s="81"/>
    </row>
    <row r="763" spans="2:18" x14ac:dyDescent="0.25"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81"/>
      <c r="M763" s="81"/>
      <c r="N763" s="81"/>
      <c r="O763" s="81"/>
      <c r="P763" s="81"/>
      <c r="Q763" s="81"/>
      <c r="R763" s="81"/>
    </row>
    <row r="764" spans="2:18" x14ac:dyDescent="0.25">
      <c r="B764" s="81"/>
      <c r="C764" s="81"/>
      <c r="D764" s="81"/>
      <c r="E764" s="81"/>
      <c r="F764" s="81"/>
      <c r="G764" s="81"/>
      <c r="H764" s="81"/>
      <c r="I764" s="81"/>
      <c r="J764" s="81"/>
      <c r="K764" s="81"/>
      <c r="L764" s="81"/>
      <c r="M764" s="81"/>
      <c r="N764" s="81"/>
      <c r="O764" s="81"/>
      <c r="P764" s="81"/>
      <c r="Q764" s="81"/>
      <c r="R764" s="81"/>
    </row>
    <row r="765" spans="2:18" x14ac:dyDescent="0.25">
      <c r="B765" s="81"/>
      <c r="C765" s="81"/>
      <c r="D765" s="81"/>
      <c r="E765" s="81"/>
      <c r="F765" s="81"/>
      <c r="G765" s="81"/>
      <c r="H765" s="81"/>
      <c r="I765" s="81"/>
      <c r="J765" s="81"/>
      <c r="K765" s="81"/>
      <c r="L765" s="81"/>
      <c r="M765" s="81"/>
      <c r="N765" s="81"/>
      <c r="O765" s="81"/>
      <c r="P765" s="81"/>
      <c r="Q765" s="81"/>
      <c r="R765" s="81"/>
    </row>
    <row r="766" spans="2:18" x14ac:dyDescent="0.25">
      <c r="B766" s="81"/>
      <c r="C766" s="81"/>
      <c r="D766" s="81"/>
      <c r="E766" s="81"/>
      <c r="F766" s="81"/>
      <c r="G766" s="81"/>
      <c r="H766" s="81"/>
      <c r="I766" s="81"/>
      <c r="J766" s="81"/>
      <c r="K766" s="81"/>
      <c r="L766" s="81"/>
      <c r="M766" s="81"/>
      <c r="N766" s="81"/>
      <c r="O766" s="81"/>
      <c r="P766" s="81"/>
      <c r="Q766" s="81"/>
      <c r="R766" s="81"/>
    </row>
    <row r="767" spans="2:18" x14ac:dyDescent="0.25">
      <c r="B767" s="81"/>
      <c r="C767" s="81"/>
      <c r="D767" s="81"/>
      <c r="E767" s="81"/>
      <c r="F767" s="81"/>
      <c r="G767" s="81"/>
      <c r="H767" s="81"/>
      <c r="I767" s="81"/>
      <c r="J767" s="81"/>
      <c r="K767" s="81"/>
      <c r="L767" s="81"/>
      <c r="M767" s="81"/>
      <c r="N767" s="81"/>
      <c r="O767" s="81"/>
      <c r="P767" s="81"/>
      <c r="Q767" s="81"/>
      <c r="R767" s="81"/>
    </row>
    <row r="768" spans="2:18" x14ac:dyDescent="0.25">
      <c r="B768" s="81"/>
      <c r="C768" s="81"/>
      <c r="D768" s="81"/>
      <c r="E768" s="81"/>
      <c r="F768" s="81"/>
      <c r="G768" s="81"/>
      <c r="H768" s="81"/>
      <c r="I768" s="81"/>
      <c r="J768" s="81"/>
      <c r="K768" s="81"/>
      <c r="L768" s="81"/>
      <c r="M768" s="81"/>
      <c r="N768" s="81"/>
      <c r="O768" s="81"/>
      <c r="P768" s="81"/>
      <c r="Q768" s="81"/>
      <c r="R768" s="81"/>
    </row>
    <row r="769" spans="2:18" x14ac:dyDescent="0.25">
      <c r="B769" s="81"/>
      <c r="C769" s="81"/>
      <c r="D769" s="81"/>
      <c r="E769" s="81"/>
      <c r="F769" s="81"/>
      <c r="G769" s="81"/>
      <c r="H769" s="81"/>
      <c r="I769" s="81"/>
      <c r="J769" s="81"/>
      <c r="K769" s="81"/>
      <c r="L769" s="81"/>
      <c r="M769" s="81"/>
      <c r="N769" s="81"/>
      <c r="O769" s="81"/>
      <c r="P769" s="81"/>
      <c r="Q769" s="81"/>
      <c r="R769" s="81"/>
    </row>
    <row r="770" spans="2:18" x14ac:dyDescent="0.25">
      <c r="B770" s="81"/>
      <c r="C770" s="81"/>
      <c r="D770" s="81"/>
      <c r="E770" s="81"/>
      <c r="F770" s="81"/>
      <c r="G770" s="81"/>
      <c r="H770" s="81"/>
      <c r="I770" s="81"/>
      <c r="J770" s="81"/>
      <c r="K770" s="81"/>
      <c r="L770" s="81"/>
      <c r="M770" s="81"/>
      <c r="N770" s="81"/>
      <c r="O770" s="81"/>
      <c r="P770" s="81"/>
      <c r="Q770" s="81"/>
      <c r="R770" s="81"/>
    </row>
    <row r="771" spans="2:18" x14ac:dyDescent="0.25">
      <c r="B771" s="81"/>
      <c r="C771" s="81"/>
      <c r="D771" s="81"/>
      <c r="E771" s="81"/>
      <c r="F771" s="81"/>
      <c r="G771" s="81"/>
      <c r="H771" s="81"/>
      <c r="I771" s="81"/>
      <c r="J771" s="81"/>
      <c r="K771" s="81"/>
      <c r="L771" s="81"/>
      <c r="M771" s="81"/>
      <c r="N771" s="81"/>
      <c r="O771" s="81"/>
      <c r="P771" s="81"/>
      <c r="Q771" s="81"/>
      <c r="R771" s="81"/>
    </row>
    <row r="772" spans="2:18" x14ac:dyDescent="0.25">
      <c r="B772" s="81"/>
      <c r="C772" s="81"/>
      <c r="D772" s="81"/>
      <c r="E772" s="81"/>
      <c r="F772" s="81"/>
      <c r="G772" s="81"/>
      <c r="H772" s="81"/>
      <c r="I772" s="81"/>
      <c r="J772" s="81"/>
      <c r="K772" s="81"/>
      <c r="L772" s="81"/>
      <c r="M772" s="81"/>
      <c r="N772" s="81"/>
      <c r="O772" s="81"/>
      <c r="P772" s="81"/>
      <c r="Q772" s="81"/>
      <c r="R772" s="81"/>
    </row>
    <row r="773" spans="2:18" x14ac:dyDescent="0.25"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81"/>
      <c r="M773" s="81"/>
      <c r="N773" s="81"/>
      <c r="O773" s="81"/>
      <c r="P773" s="81"/>
      <c r="Q773" s="81"/>
      <c r="R773" s="81"/>
    </row>
    <row r="774" spans="2:18" x14ac:dyDescent="0.25">
      <c r="B774" s="81"/>
      <c r="C774" s="81"/>
      <c r="D774" s="81"/>
      <c r="E774" s="81"/>
      <c r="F774" s="81"/>
      <c r="G774" s="81"/>
      <c r="H774" s="81"/>
      <c r="I774" s="81"/>
      <c r="J774" s="81"/>
      <c r="K774" s="81"/>
      <c r="L774" s="81"/>
      <c r="M774" s="81"/>
      <c r="N774" s="81"/>
      <c r="O774" s="81"/>
      <c r="P774" s="81"/>
      <c r="Q774" s="81"/>
      <c r="R774" s="81"/>
    </row>
    <row r="775" spans="2:18" x14ac:dyDescent="0.25">
      <c r="B775" s="81"/>
      <c r="C775" s="81"/>
      <c r="D775" s="81"/>
      <c r="E775" s="81"/>
      <c r="F775" s="81"/>
      <c r="G775" s="81"/>
      <c r="H775" s="81"/>
      <c r="I775" s="81"/>
      <c r="J775" s="81"/>
      <c r="K775" s="81"/>
      <c r="L775" s="81"/>
      <c r="M775" s="81"/>
      <c r="N775" s="81"/>
      <c r="O775" s="81"/>
      <c r="P775" s="81"/>
      <c r="Q775" s="81"/>
      <c r="R775" s="81"/>
    </row>
    <row r="776" spans="2:18" x14ac:dyDescent="0.25">
      <c r="B776" s="81"/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1"/>
      <c r="N776" s="81"/>
      <c r="O776" s="81"/>
      <c r="P776" s="81"/>
      <c r="Q776" s="81"/>
      <c r="R776" s="81"/>
    </row>
    <row r="777" spans="2:18" x14ac:dyDescent="0.25">
      <c r="B777" s="81"/>
      <c r="C777" s="81"/>
      <c r="D777" s="81"/>
      <c r="E777" s="81"/>
      <c r="F777" s="81"/>
      <c r="G777" s="81"/>
      <c r="H777" s="81"/>
      <c r="I777" s="81"/>
      <c r="J777" s="81"/>
      <c r="K777" s="81"/>
      <c r="L777" s="81"/>
      <c r="M777" s="81"/>
      <c r="N777" s="81"/>
      <c r="O777" s="81"/>
      <c r="P777" s="81"/>
      <c r="Q777" s="81"/>
      <c r="R777" s="81"/>
    </row>
    <row r="778" spans="2:18" x14ac:dyDescent="0.25">
      <c r="B778" s="81"/>
      <c r="C778" s="81"/>
      <c r="D778" s="81"/>
      <c r="E778" s="81"/>
      <c r="F778" s="81"/>
      <c r="G778" s="81"/>
      <c r="H778" s="81"/>
      <c r="I778" s="81"/>
      <c r="J778" s="81"/>
      <c r="K778" s="81"/>
      <c r="L778" s="81"/>
      <c r="M778" s="81"/>
      <c r="N778" s="81"/>
      <c r="O778" s="81"/>
      <c r="P778" s="81"/>
      <c r="Q778" s="81"/>
      <c r="R778" s="81"/>
    </row>
    <row r="779" spans="2:18" x14ac:dyDescent="0.25">
      <c r="B779" s="81"/>
      <c r="C779" s="81"/>
      <c r="D779" s="81"/>
      <c r="E779" s="81"/>
      <c r="F779" s="81"/>
      <c r="G779" s="81"/>
      <c r="H779" s="81"/>
      <c r="I779" s="81"/>
      <c r="J779" s="81"/>
      <c r="K779" s="81"/>
      <c r="L779" s="81"/>
      <c r="M779" s="81"/>
      <c r="N779" s="81"/>
      <c r="O779" s="81"/>
      <c r="P779" s="81"/>
      <c r="Q779" s="81"/>
      <c r="R779" s="81"/>
    </row>
    <row r="780" spans="2:18" x14ac:dyDescent="0.25">
      <c r="B780" s="81"/>
      <c r="C780" s="81"/>
      <c r="D780" s="81"/>
      <c r="E780" s="81"/>
      <c r="F780" s="81"/>
      <c r="G780" s="81"/>
      <c r="H780" s="81"/>
      <c r="I780" s="81"/>
      <c r="J780" s="81"/>
      <c r="K780" s="81"/>
      <c r="L780" s="81"/>
      <c r="M780" s="81"/>
      <c r="N780" s="81"/>
      <c r="O780" s="81"/>
      <c r="P780" s="81"/>
      <c r="Q780" s="81"/>
      <c r="R780" s="81"/>
    </row>
    <row r="781" spans="2:18" x14ac:dyDescent="0.25">
      <c r="B781" s="81"/>
      <c r="C781" s="81"/>
      <c r="D781" s="81"/>
      <c r="E781" s="81"/>
      <c r="F781" s="81"/>
      <c r="G781" s="81"/>
      <c r="H781" s="81"/>
      <c r="I781" s="81"/>
      <c r="J781" s="81"/>
      <c r="K781" s="81"/>
      <c r="L781" s="81"/>
      <c r="M781" s="81"/>
      <c r="N781" s="81"/>
      <c r="O781" s="81"/>
      <c r="P781" s="81"/>
      <c r="Q781" s="81"/>
      <c r="R781" s="81"/>
    </row>
    <row r="782" spans="2:18" x14ac:dyDescent="0.25">
      <c r="B782" s="81"/>
      <c r="C782" s="81"/>
      <c r="D782" s="81"/>
      <c r="E782" s="81"/>
      <c r="F782" s="81"/>
      <c r="G782" s="81"/>
      <c r="H782" s="81"/>
      <c r="I782" s="81"/>
      <c r="J782" s="81"/>
      <c r="K782" s="81"/>
      <c r="L782" s="81"/>
      <c r="M782" s="81"/>
      <c r="N782" s="81"/>
      <c r="O782" s="81"/>
      <c r="P782" s="81"/>
      <c r="Q782" s="81"/>
      <c r="R782" s="81"/>
    </row>
    <row r="783" spans="2:18" x14ac:dyDescent="0.25">
      <c r="B783" s="81"/>
      <c r="C783" s="81"/>
      <c r="D783" s="81"/>
      <c r="E783" s="81"/>
      <c r="F783" s="81"/>
      <c r="G783" s="81"/>
      <c r="H783" s="81"/>
      <c r="I783" s="81"/>
      <c r="J783" s="81"/>
      <c r="K783" s="81"/>
      <c r="L783" s="81"/>
      <c r="M783" s="81"/>
      <c r="N783" s="81"/>
      <c r="O783" s="81"/>
      <c r="P783" s="81"/>
      <c r="Q783" s="81"/>
      <c r="R783" s="81"/>
    </row>
    <row r="784" spans="2:18" x14ac:dyDescent="0.25">
      <c r="B784" s="81"/>
      <c r="C784" s="81"/>
      <c r="D784" s="81"/>
      <c r="E784" s="81"/>
      <c r="F784" s="81"/>
      <c r="G784" s="81"/>
      <c r="H784" s="81"/>
      <c r="I784" s="81"/>
      <c r="J784" s="81"/>
      <c r="K784" s="81"/>
      <c r="L784" s="81"/>
      <c r="M784" s="81"/>
      <c r="N784" s="81"/>
      <c r="O784" s="81"/>
      <c r="P784" s="81"/>
      <c r="Q784" s="81"/>
      <c r="R784" s="81"/>
    </row>
    <row r="785" spans="2:18" x14ac:dyDescent="0.25">
      <c r="B785" s="81"/>
      <c r="C785" s="81"/>
      <c r="D785" s="81"/>
      <c r="E785" s="81"/>
      <c r="F785" s="81"/>
      <c r="G785" s="81"/>
      <c r="H785" s="81"/>
      <c r="I785" s="81"/>
      <c r="J785" s="81"/>
      <c r="K785" s="81"/>
      <c r="L785" s="81"/>
      <c r="M785" s="81"/>
      <c r="N785" s="81"/>
      <c r="O785" s="81"/>
      <c r="P785" s="81"/>
      <c r="Q785" s="81"/>
      <c r="R785" s="81"/>
    </row>
    <row r="786" spans="2:18" x14ac:dyDescent="0.25">
      <c r="B786" s="81"/>
      <c r="C786" s="81"/>
      <c r="D786" s="81"/>
      <c r="E786" s="81"/>
      <c r="F786" s="81"/>
      <c r="G786" s="81"/>
      <c r="H786" s="81"/>
      <c r="I786" s="81"/>
      <c r="J786" s="81"/>
      <c r="K786" s="81"/>
      <c r="L786" s="81"/>
      <c r="M786" s="81"/>
      <c r="N786" s="81"/>
      <c r="O786" s="81"/>
      <c r="P786" s="81"/>
      <c r="Q786" s="81"/>
      <c r="R786" s="81"/>
    </row>
    <row r="787" spans="2:18" x14ac:dyDescent="0.25">
      <c r="B787" s="81"/>
      <c r="C787" s="81"/>
      <c r="D787" s="81"/>
      <c r="E787" s="81"/>
      <c r="F787" s="81"/>
      <c r="G787" s="81"/>
      <c r="H787" s="81"/>
      <c r="I787" s="81"/>
      <c r="J787" s="81"/>
      <c r="K787" s="81"/>
      <c r="L787" s="81"/>
      <c r="M787" s="81"/>
      <c r="N787" s="81"/>
      <c r="O787" s="81"/>
      <c r="P787" s="81"/>
      <c r="Q787" s="81"/>
      <c r="R787" s="81"/>
    </row>
    <row r="788" spans="2:18" x14ac:dyDescent="0.25">
      <c r="B788" s="81"/>
      <c r="C788" s="81"/>
      <c r="D788" s="81"/>
      <c r="E788" s="81"/>
      <c r="F788" s="81"/>
      <c r="G788" s="81"/>
      <c r="H788" s="81"/>
      <c r="I788" s="81"/>
      <c r="J788" s="81"/>
      <c r="K788" s="81"/>
      <c r="L788" s="81"/>
      <c r="M788" s="81"/>
      <c r="N788" s="81"/>
      <c r="O788" s="81"/>
      <c r="P788" s="81"/>
      <c r="Q788" s="81"/>
      <c r="R788" s="81"/>
    </row>
    <row r="789" spans="2:18" x14ac:dyDescent="0.25">
      <c r="B789" s="81"/>
      <c r="C789" s="81"/>
      <c r="D789" s="81"/>
      <c r="E789" s="81"/>
      <c r="F789" s="81"/>
      <c r="G789" s="81"/>
      <c r="H789" s="81"/>
      <c r="I789" s="81"/>
      <c r="J789" s="81"/>
      <c r="K789" s="81"/>
      <c r="L789" s="81"/>
      <c r="M789" s="81"/>
      <c r="N789" s="81"/>
      <c r="O789" s="81"/>
      <c r="P789" s="81"/>
      <c r="Q789" s="81"/>
      <c r="R789" s="81"/>
    </row>
    <row r="790" spans="2:18" x14ac:dyDescent="0.25">
      <c r="B790" s="81"/>
      <c r="C790" s="81"/>
      <c r="D790" s="81"/>
      <c r="E790" s="81"/>
      <c r="F790" s="81"/>
      <c r="G790" s="81"/>
      <c r="H790" s="81"/>
      <c r="I790" s="81"/>
      <c r="J790" s="81"/>
      <c r="K790" s="81"/>
      <c r="L790" s="81"/>
      <c r="M790" s="81"/>
      <c r="N790" s="81"/>
      <c r="O790" s="81"/>
      <c r="P790" s="81"/>
      <c r="Q790" s="81"/>
      <c r="R790" s="81"/>
    </row>
    <row r="791" spans="2:18" x14ac:dyDescent="0.25">
      <c r="B791" s="81"/>
      <c r="C791" s="81"/>
      <c r="D791" s="81"/>
      <c r="E791" s="81"/>
      <c r="F791" s="81"/>
      <c r="G791" s="81"/>
      <c r="H791" s="81"/>
      <c r="I791" s="81"/>
      <c r="J791" s="81"/>
      <c r="K791" s="81"/>
      <c r="L791" s="81"/>
      <c r="M791" s="81"/>
      <c r="N791" s="81"/>
      <c r="O791" s="81"/>
      <c r="P791" s="81"/>
      <c r="Q791" s="81"/>
      <c r="R791" s="81"/>
    </row>
    <row r="792" spans="2:18" x14ac:dyDescent="0.25">
      <c r="B792" s="81"/>
      <c r="C792" s="81"/>
      <c r="D792" s="81"/>
      <c r="E792" s="81"/>
      <c r="F792" s="81"/>
      <c r="G792" s="81"/>
      <c r="H792" s="81"/>
      <c r="I792" s="81"/>
      <c r="J792" s="81"/>
      <c r="K792" s="81"/>
      <c r="L792" s="81"/>
      <c r="M792" s="81"/>
      <c r="N792" s="81"/>
      <c r="O792" s="81"/>
      <c r="P792" s="81"/>
      <c r="Q792" s="81"/>
      <c r="R792" s="81"/>
    </row>
    <row r="793" spans="2:18" x14ac:dyDescent="0.25">
      <c r="B793" s="81"/>
      <c r="C793" s="81"/>
      <c r="D793" s="81"/>
      <c r="E793" s="81"/>
      <c r="F793" s="81"/>
      <c r="G793" s="81"/>
      <c r="H793" s="81"/>
      <c r="I793" s="81"/>
      <c r="J793" s="81"/>
      <c r="K793" s="81"/>
      <c r="L793" s="81"/>
      <c r="M793" s="81"/>
      <c r="N793" s="81"/>
      <c r="O793" s="81"/>
      <c r="P793" s="81"/>
      <c r="Q793" s="81"/>
      <c r="R793" s="81"/>
    </row>
    <row r="794" spans="2:18" x14ac:dyDescent="0.25">
      <c r="B794" s="81"/>
      <c r="C794" s="81"/>
      <c r="D794" s="81"/>
      <c r="E794" s="81"/>
      <c r="F794" s="81"/>
      <c r="G794" s="81"/>
      <c r="H794" s="81"/>
      <c r="I794" s="81"/>
      <c r="J794" s="81"/>
      <c r="K794" s="81"/>
      <c r="L794" s="81"/>
      <c r="M794" s="81"/>
      <c r="N794" s="81"/>
      <c r="O794" s="81"/>
      <c r="P794" s="81"/>
      <c r="Q794" s="81"/>
      <c r="R794" s="81"/>
    </row>
    <row r="795" spans="2:18" x14ac:dyDescent="0.25">
      <c r="B795" s="81"/>
      <c r="C795" s="81"/>
      <c r="D795" s="81"/>
      <c r="E795" s="81"/>
      <c r="F795" s="81"/>
      <c r="G795" s="81"/>
      <c r="H795" s="81"/>
      <c r="I795" s="81"/>
      <c r="J795" s="81"/>
      <c r="K795" s="81"/>
      <c r="L795" s="81"/>
      <c r="M795" s="81"/>
      <c r="N795" s="81"/>
      <c r="O795" s="81"/>
      <c r="P795" s="81"/>
      <c r="Q795" s="81"/>
      <c r="R795" s="81"/>
    </row>
    <row r="796" spans="2:18" x14ac:dyDescent="0.25">
      <c r="B796" s="81"/>
      <c r="C796" s="81"/>
      <c r="D796" s="81"/>
      <c r="E796" s="81"/>
      <c r="F796" s="81"/>
      <c r="G796" s="81"/>
      <c r="H796" s="81"/>
      <c r="I796" s="81"/>
      <c r="J796" s="81"/>
      <c r="K796" s="81"/>
      <c r="L796" s="81"/>
      <c r="M796" s="81"/>
      <c r="N796" s="81"/>
      <c r="O796" s="81"/>
      <c r="P796" s="81"/>
      <c r="Q796" s="81"/>
      <c r="R796" s="81"/>
    </row>
    <row r="797" spans="2:18" x14ac:dyDescent="0.25">
      <c r="B797" s="81"/>
      <c r="C797" s="81"/>
      <c r="D797" s="81"/>
      <c r="E797" s="81"/>
      <c r="F797" s="81"/>
      <c r="G797" s="81"/>
      <c r="H797" s="81"/>
      <c r="I797" s="81"/>
      <c r="J797" s="81"/>
      <c r="K797" s="81"/>
      <c r="L797" s="81"/>
      <c r="M797" s="81"/>
      <c r="N797" s="81"/>
      <c r="O797" s="81"/>
      <c r="P797" s="81"/>
      <c r="Q797" s="81"/>
      <c r="R797" s="81"/>
    </row>
    <row r="798" spans="2:18" x14ac:dyDescent="0.25">
      <c r="B798" s="81"/>
      <c r="C798" s="81"/>
      <c r="D798" s="81"/>
      <c r="E798" s="81"/>
      <c r="F798" s="81"/>
      <c r="G798" s="81"/>
      <c r="H798" s="81"/>
      <c r="I798" s="81"/>
      <c r="J798" s="81"/>
      <c r="K798" s="81"/>
      <c r="L798" s="81"/>
      <c r="M798" s="81"/>
      <c r="N798" s="81"/>
      <c r="O798" s="81"/>
      <c r="P798" s="81"/>
      <c r="Q798" s="81"/>
      <c r="R798" s="81"/>
    </row>
    <row r="799" spans="2:18" x14ac:dyDescent="0.25">
      <c r="B799" s="81"/>
      <c r="C799" s="81"/>
      <c r="D799" s="81"/>
      <c r="E799" s="81"/>
      <c r="F799" s="81"/>
      <c r="G799" s="81"/>
      <c r="H799" s="81"/>
      <c r="I799" s="81"/>
      <c r="J799" s="81"/>
      <c r="K799" s="81"/>
      <c r="L799" s="81"/>
      <c r="M799" s="81"/>
      <c r="N799" s="81"/>
      <c r="O799" s="81"/>
      <c r="P799" s="81"/>
      <c r="Q799" s="81"/>
      <c r="R799" s="81"/>
    </row>
    <row r="800" spans="2:18" x14ac:dyDescent="0.25">
      <c r="B800" s="81"/>
      <c r="C800" s="81"/>
      <c r="D800" s="81"/>
      <c r="E800" s="81"/>
      <c r="F800" s="81"/>
      <c r="G800" s="81"/>
      <c r="H800" s="81"/>
      <c r="I800" s="81"/>
      <c r="J800" s="81"/>
      <c r="K800" s="81"/>
      <c r="L800" s="81"/>
      <c r="M800" s="81"/>
      <c r="N800" s="81"/>
      <c r="O800" s="81"/>
      <c r="P800" s="81"/>
      <c r="Q800" s="81"/>
      <c r="R800" s="81"/>
    </row>
    <row r="801" spans="2:18" x14ac:dyDescent="0.25">
      <c r="B801" s="81"/>
      <c r="C801" s="81"/>
      <c r="D801" s="81"/>
      <c r="E801" s="81"/>
      <c r="F801" s="81"/>
      <c r="G801" s="81"/>
      <c r="H801" s="81"/>
      <c r="I801" s="81"/>
      <c r="J801" s="81"/>
      <c r="K801" s="81"/>
      <c r="L801" s="81"/>
      <c r="M801" s="81"/>
      <c r="N801" s="81"/>
      <c r="O801" s="81"/>
      <c r="P801" s="81"/>
      <c r="Q801" s="81"/>
      <c r="R801" s="81"/>
    </row>
    <row r="802" spans="2:18" x14ac:dyDescent="0.25">
      <c r="B802" s="81"/>
      <c r="C802" s="81"/>
      <c r="D802" s="81"/>
      <c r="E802" s="81"/>
      <c r="F802" s="81"/>
      <c r="G802" s="81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1"/>
    </row>
    <row r="803" spans="2:18" x14ac:dyDescent="0.25">
      <c r="B803" s="81"/>
      <c r="C803" s="81"/>
      <c r="D803" s="81"/>
      <c r="E803" s="81"/>
      <c r="F803" s="81"/>
      <c r="G803" s="81"/>
      <c r="H803" s="81"/>
      <c r="I803" s="81"/>
      <c r="J803" s="81"/>
      <c r="K803" s="81"/>
      <c r="L803" s="81"/>
      <c r="M803" s="81"/>
      <c r="N803" s="81"/>
      <c r="O803" s="81"/>
      <c r="P803" s="81"/>
      <c r="Q803" s="81"/>
      <c r="R803" s="81"/>
    </row>
    <row r="804" spans="2:18" x14ac:dyDescent="0.25">
      <c r="B804" s="81"/>
      <c r="C804" s="81"/>
      <c r="D804" s="81"/>
      <c r="E804" s="81"/>
      <c r="F804" s="81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1"/>
    </row>
    <row r="805" spans="2:18" x14ac:dyDescent="0.25">
      <c r="B805" s="81"/>
      <c r="C805" s="81"/>
      <c r="D805" s="81"/>
      <c r="E805" s="81"/>
      <c r="F805" s="81"/>
      <c r="G805" s="81"/>
      <c r="H805" s="81"/>
      <c r="I805" s="81"/>
      <c r="J805" s="81"/>
      <c r="K805" s="81"/>
      <c r="L805" s="81"/>
      <c r="M805" s="81"/>
      <c r="N805" s="81"/>
      <c r="O805" s="81"/>
      <c r="P805" s="81"/>
      <c r="Q805" s="81"/>
      <c r="R805" s="81"/>
    </row>
    <row r="806" spans="2:18" x14ac:dyDescent="0.25">
      <c r="B806" s="81"/>
      <c r="C806" s="81"/>
      <c r="D806" s="81"/>
      <c r="E806" s="81"/>
      <c r="F806" s="81"/>
      <c r="G806" s="81"/>
      <c r="H806" s="81"/>
      <c r="I806" s="81"/>
      <c r="J806" s="81"/>
      <c r="K806" s="81"/>
      <c r="L806" s="81"/>
      <c r="M806" s="81"/>
      <c r="N806" s="81"/>
      <c r="O806" s="81"/>
      <c r="P806" s="81"/>
      <c r="Q806" s="81"/>
      <c r="R806" s="81"/>
    </row>
    <row r="807" spans="2:18" x14ac:dyDescent="0.25">
      <c r="B807" s="81"/>
      <c r="C807" s="81"/>
      <c r="D807" s="81"/>
      <c r="E807" s="81"/>
      <c r="F807" s="81"/>
      <c r="G807" s="81"/>
      <c r="H807" s="81"/>
      <c r="I807" s="81"/>
      <c r="J807" s="81"/>
      <c r="K807" s="81"/>
      <c r="L807" s="81"/>
      <c r="M807" s="81"/>
      <c r="N807" s="81"/>
      <c r="O807" s="81"/>
      <c r="P807" s="81"/>
      <c r="Q807" s="81"/>
      <c r="R807" s="81"/>
    </row>
    <row r="808" spans="2:18" x14ac:dyDescent="0.25">
      <c r="B808" s="81"/>
      <c r="C808" s="81"/>
      <c r="D808" s="81"/>
      <c r="E808" s="81"/>
      <c r="F808" s="81"/>
      <c r="G808" s="81"/>
      <c r="H808" s="81"/>
      <c r="I808" s="81"/>
      <c r="J808" s="81"/>
      <c r="K808" s="81"/>
      <c r="L808" s="81"/>
      <c r="M808" s="81"/>
      <c r="N808" s="81"/>
      <c r="O808" s="81"/>
      <c r="P808" s="81"/>
      <c r="Q808" s="81"/>
      <c r="R808" s="81"/>
    </row>
    <row r="809" spans="2:18" x14ac:dyDescent="0.25">
      <c r="B809" s="81"/>
      <c r="C809" s="81"/>
      <c r="D809" s="81"/>
      <c r="E809" s="81"/>
      <c r="F809" s="81"/>
      <c r="G809" s="81"/>
      <c r="H809" s="81"/>
      <c r="I809" s="81"/>
      <c r="J809" s="81"/>
      <c r="K809" s="81"/>
      <c r="L809" s="81"/>
      <c r="M809" s="81"/>
      <c r="N809" s="81"/>
      <c r="O809" s="81"/>
      <c r="P809" s="81"/>
      <c r="Q809" s="81"/>
      <c r="R809" s="81"/>
    </row>
    <row r="810" spans="2:18" x14ac:dyDescent="0.25">
      <c r="B810" s="81"/>
      <c r="C810" s="81"/>
      <c r="D810" s="81"/>
      <c r="E810" s="81"/>
      <c r="F810" s="81"/>
      <c r="G810" s="81"/>
      <c r="H810" s="81"/>
      <c r="I810" s="81"/>
      <c r="J810" s="81"/>
      <c r="K810" s="81"/>
      <c r="L810" s="81"/>
      <c r="M810" s="81"/>
      <c r="N810" s="81"/>
      <c r="O810" s="81"/>
      <c r="P810" s="81"/>
      <c r="Q810" s="81"/>
      <c r="R810" s="81"/>
    </row>
    <row r="811" spans="2:18" x14ac:dyDescent="0.25">
      <c r="B811" s="81"/>
      <c r="C811" s="81"/>
      <c r="D811" s="81"/>
      <c r="E811" s="81"/>
      <c r="F811" s="81"/>
      <c r="G811" s="81"/>
      <c r="H811" s="81"/>
      <c r="I811" s="81"/>
      <c r="J811" s="81"/>
      <c r="K811" s="81"/>
      <c r="L811" s="81"/>
      <c r="M811" s="81"/>
      <c r="N811" s="81"/>
      <c r="O811" s="81"/>
      <c r="P811" s="81"/>
      <c r="Q811" s="81"/>
      <c r="R811" s="81"/>
    </row>
    <row r="812" spans="2:18" x14ac:dyDescent="0.25">
      <c r="B812" s="81"/>
      <c r="C812" s="81"/>
      <c r="D812" s="81"/>
      <c r="E812" s="81"/>
      <c r="F812" s="81"/>
      <c r="G812" s="81"/>
      <c r="H812" s="81"/>
      <c r="I812" s="81"/>
      <c r="J812" s="81"/>
      <c r="K812" s="81"/>
      <c r="L812" s="81"/>
      <c r="M812" s="81"/>
      <c r="N812" s="81"/>
      <c r="O812" s="81"/>
      <c r="P812" s="81"/>
      <c r="Q812" s="81"/>
      <c r="R812" s="81"/>
    </row>
    <row r="813" spans="2:18" x14ac:dyDescent="0.25">
      <c r="B813" s="81"/>
      <c r="C813" s="81"/>
      <c r="D813" s="81"/>
      <c r="E813" s="81"/>
      <c r="F813" s="81"/>
      <c r="G813" s="81"/>
      <c r="H813" s="81"/>
      <c r="I813" s="81"/>
      <c r="J813" s="81"/>
      <c r="K813" s="81"/>
      <c r="L813" s="81"/>
      <c r="M813" s="81"/>
      <c r="N813" s="81"/>
      <c r="O813" s="81"/>
      <c r="P813" s="81"/>
      <c r="Q813" s="81"/>
      <c r="R813" s="81"/>
    </row>
    <row r="814" spans="2:18" x14ac:dyDescent="0.25">
      <c r="B814" s="81"/>
      <c r="C814" s="81"/>
      <c r="D814" s="81"/>
      <c r="E814" s="81"/>
      <c r="F814" s="81"/>
      <c r="G814" s="81"/>
      <c r="H814" s="81"/>
      <c r="I814" s="81"/>
      <c r="J814" s="81"/>
      <c r="K814" s="81"/>
      <c r="L814" s="81"/>
      <c r="M814" s="81"/>
      <c r="N814" s="81"/>
      <c r="O814" s="81"/>
      <c r="P814" s="81"/>
      <c r="Q814" s="81"/>
      <c r="R814" s="81"/>
    </row>
    <row r="815" spans="2:18" x14ac:dyDescent="0.25">
      <c r="B815" s="81"/>
      <c r="C815" s="81"/>
      <c r="D815" s="81"/>
      <c r="E815" s="81"/>
      <c r="F815" s="81"/>
      <c r="G815" s="81"/>
      <c r="H815" s="81"/>
      <c r="I815" s="81"/>
      <c r="J815" s="81"/>
      <c r="K815" s="81"/>
      <c r="L815" s="81"/>
      <c r="M815" s="81"/>
      <c r="N815" s="81"/>
      <c r="O815" s="81"/>
      <c r="P815" s="81"/>
      <c r="Q815" s="81"/>
      <c r="R815" s="81"/>
    </row>
    <row r="816" spans="2:18" x14ac:dyDescent="0.25"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81"/>
      <c r="M816" s="81"/>
      <c r="N816" s="81"/>
      <c r="O816" s="81"/>
      <c r="P816" s="81"/>
      <c r="Q816" s="81"/>
      <c r="R816" s="81"/>
    </row>
    <row r="817" spans="2:18" x14ac:dyDescent="0.25">
      <c r="B817" s="81"/>
      <c r="C817" s="81"/>
      <c r="D817" s="81"/>
      <c r="E817" s="81"/>
      <c r="F817" s="81"/>
      <c r="G817" s="81"/>
      <c r="H817" s="81"/>
      <c r="I817" s="81"/>
      <c r="J817" s="81"/>
      <c r="K817" s="81"/>
      <c r="L817" s="81"/>
      <c r="M817" s="81"/>
      <c r="N817" s="81"/>
      <c r="O817" s="81"/>
      <c r="P817" s="81"/>
      <c r="Q817" s="81"/>
      <c r="R817" s="81"/>
    </row>
    <row r="818" spans="2:18" x14ac:dyDescent="0.25">
      <c r="B818" s="81"/>
      <c r="C818" s="81"/>
      <c r="D818" s="81"/>
      <c r="E818" s="81"/>
      <c r="F818" s="81"/>
      <c r="G818" s="81"/>
      <c r="H818" s="81"/>
      <c r="I818" s="81"/>
      <c r="J818" s="81"/>
      <c r="K818" s="81"/>
      <c r="L818" s="81"/>
      <c r="M818" s="81"/>
      <c r="N818" s="81"/>
      <c r="O818" s="81"/>
      <c r="P818" s="81"/>
      <c r="Q818" s="81"/>
      <c r="R818" s="81"/>
    </row>
    <row r="819" spans="2:18" x14ac:dyDescent="0.25">
      <c r="B819" s="81"/>
      <c r="C819" s="81"/>
      <c r="D819" s="81"/>
      <c r="E819" s="81"/>
      <c r="F819" s="81"/>
      <c r="G819" s="81"/>
      <c r="H819" s="81"/>
      <c r="I819" s="81"/>
      <c r="J819" s="81"/>
      <c r="K819" s="81"/>
      <c r="L819" s="81"/>
      <c r="M819" s="81"/>
      <c r="N819" s="81"/>
      <c r="O819" s="81"/>
      <c r="P819" s="81"/>
      <c r="Q819" s="81"/>
      <c r="R819" s="81"/>
    </row>
    <row r="820" spans="2:18" x14ac:dyDescent="0.25">
      <c r="B820" s="81"/>
      <c r="C820" s="81"/>
      <c r="D820" s="81"/>
      <c r="E820" s="81"/>
      <c r="F820" s="81"/>
      <c r="G820" s="81"/>
      <c r="H820" s="81"/>
      <c r="I820" s="81"/>
      <c r="J820" s="81"/>
      <c r="K820" s="81"/>
      <c r="L820" s="81"/>
      <c r="M820" s="81"/>
      <c r="N820" s="81"/>
      <c r="O820" s="81"/>
      <c r="P820" s="81"/>
      <c r="Q820" s="81"/>
      <c r="R820" s="81"/>
    </row>
    <row r="821" spans="2:18" x14ac:dyDescent="0.25">
      <c r="B821" s="81"/>
      <c r="C821" s="81"/>
      <c r="D821" s="81"/>
      <c r="E821" s="81"/>
      <c r="F821" s="81"/>
      <c r="G821" s="81"/>
      <c r="H821" s="81"/>
      <c r="I821" s="81"/>
      <c r="J821" s="81"/>
      <c r="K821" s="81"/>
      <c r="L821" s="81"/>
      <c r="M821" s="81"/>
      <c r="N821" s="81"/>
      <c r="O821" s="81"/>
      <c r="P821" s="81"/>
      <c r="Q821" s="81"/>
      <c r="R821" s="81"/>
    </row>
    <row r="822" spans="2:18" x14ac:dyDescent="0.25">
      <c r="B822" s="81"/>
      <c r="C822" s="81"/>
      <c r="D822" s="81"/>
      <c r="E822" s="81"/>
      <c r="F822" s="81"/>
      <c r="G822" s="81"/>
      <c r="H822" s="81"/>
      <c r="I822" s="81"/>
      <c r="J822" s="81"/>
      <c r="K822" s="81"/>
      <c r="L822" s="81"/>
      <c r="M822" s="81"/>
      <c r="N822" s="81"/>
      <c r="O822" s="81"/>
      <c r="P822" s="81"/>
      <c r="Q822" s="81"/>
      <c r="R822" s="81"/>
    </row>
    <row r="823" spans="2:18" x14ac:dyDescent="0.25">
      <c r="B823" s="81"/>
      <c r="C823" s="81"/>
      <c r="D823" s="81"/>
      <c r="E823" s="81"/>
      <c r="F823" s="81"/>
      <c r="G823" s="81"/>
      <c r="H823" s="81"/>
      <c r="I823" s="81"/>
      <c r="J823" s="81"/>
      <c r="K823" s="81"/>
      <c r="L823" s="81"/>
      <c r="M823" s="81"/>
      <c r="N823" s="81"/>
      <c r="O823" s="81"/>
      <c r="P823" s="81"/>
      <c r="Q823" s="81"/>
      <c r="R823" s="81"/>
    </row>
    <row r="824" spans="2:18" x14ac:dyDescent="0.25">
      <c r="B824" s="81"/>
      <c r="C824" s="81"/>
      <c r="D824" s="81"/>
      <c r="E824" s="81"/>
      <c r="F824" s="81"/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</row>
    <row r="825" spans="2:18" x14ac:dyDescent="0.25">
      <c r="B825" s="81"/>
      <c r="C825" s="81"/>
      <c r="D825" s="81"/>
      <c r="E825" s="81"/>
      <c r="F825" s="81"/>
      <c r="G825" s="81"/>
      <c r="H825" s="81"/>
      <c r="I825" s="81"/>
      <c r="J825" s="81"/>
      <c r="K825" s="81"/>
      <c r="L825" s="81"/>
      <c r="M825" s="81"/>
      <c r="N825" s="81"/>
      <c r="O825" s="81"/>
      <c r="P825" s="81"/>
      <c r="Q825" s="81"/>
      <c r="R825" s="81"/>
    </row>
    <row r="826" spans="2:18" x14ac:dyDescent="0.25"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</row>
    <row r="827" spans="2:18" x14ac:dyDescent="0.25">
      <c r="B827" s="81"/>
      <c r="C827" s="81"/>
      <c r="D827" s="81"/>
      <c r="E827" s="81"/>
      <c r="F827" s="81"/>
      <c r="G827" s="81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</row>
    <row r="828" spans="2:18" x14ac:dyDescent="0.25">
      <c r="B828" s="81"/>
      <c r="C828" s="81"/>
      <c r="D828" s="81"/>
      <c r="E828" s="81"/>
      <c r="F828" s="81"/>
      <c r="G828" s="81"/>
      <c r="H828" s="81"/>
      <c r="I828" s="81"/>
      <c r="J828" s="81"/>
      <c r="K828" s="81"/>
      <c r="L828" s="81"/>
      <c r="M828" s="81"/>
      <c r="N828" s="81"/>
      <c r="O828" s="81"/>
      <c r="P828" s="81"/>
      <c r="Q828" s="81"/>
      <c r="R828" s="81"/>
    </row>
    <row r="829" spans="2:18" x14ac:dyDescent="0.25">
      <c r="B829" s="81"/>
      <c r="C829" s="81"/>
      <c r="D829" s="81"/>
      <c r="E829" s="81"/>
      <c r="F829" s="81"/>
      <c r="G829" s="81"/>
      <c r="H829" s="81"/>
      <c r="I829" s="81"/>
      <c r="J829" s="81"/>
      <c r="K829" s="81"/>
      <c r="L829" s="81"/>
      <c r="M829" s="81"/>
      <c r="N829" s="81"/>
      <c r="O829" s="81"/>
      <c r="P829" s="81"/>
      <c r="Q829" s="81"/>
      <c r="R829" s="81"/>
    </row>
    <row r="830" spans="2:18" x14ac:dyDescent="0.25">
      <c r="B830" s="81"/>
      <c r="C830" s="81"/>
      <c r="D830" s="81"/>
      <c r="E830" s="81"/>
      <c r="F830" s="81"/>
      <c r="G830" s="81"/>
      <c r="H830" s="81"/>
      <c r="I830" s="81"/>
      <c r="J830" s="81"/>
      <c r="K830" s="81"/>
      <c r="L830" s="81"/>
      <c r="M830" s="81"/>
      <c r="N830" s="81"/>
      <c r="O830" s="81"/>
      <c r="P830" s="81"/>
      <c r="Q830" s="81"/>
      <c r="R830" s="81"/>
    </row>
    <row r="831" spans="2:18" x14ac:dyDescent="0.25">
      <c r="B831" s="81"/>
      <c r="C831" s="81"/>
      <c r="D831" s="81"/>
      <c r="E831" s="81"/>
      <c r="F831" s="81"/>
      <c r="G831" s="81"/>
      <c r="H831" s="81"/>
      <c r="I831" s="81"/>
      <c r="J831" s="81"/>
      <c r="K831" s="81"/>
      <c r="L831" s="81"/>
      <c r="M831" s="81"/>
      <c r="N831" s="81"/>
      <c r="O831" s="81"/>
      <c r="P831" s="81"/>
      <c r="Q831" s="81"/>
      <c r="R831" s="81"/>
    </row>
    <row r="832" spans="2:18" x14ac:dyDescent="0.25">
      <c r="B832" s="81"/>
      <c r="C832" s="81"/>
      <c r="D832" s="81"/>
      <c r="E832" s="81"/>
      <c r="F832" s="81"/>
      <c r="G832" s="81"/>
      <c r="H832" s="81"/>
      <c r="I832" s="81"/>
      <c r="J832" s="81"/>
      <c r="K832" s="81"/>
      <c r="L832" s="81"/>
      <c r="M832" s="81"/>
      <c r="N832" s="81"/>
      <c r="O832" s="81"/>
      <c r="P832" s="81"/>
      <c r="Q832" s="81"/>
      <c r="R832" s="81"/>
    </row>
    <row r="833" spans="2:18" x14ac:dyDescent="0.25">
      <c r="B833" s="81"/>
      <c r="C833" s="81"/>
      <c r="D833" s="81"/>
      <c r="E833" s="81"/>
      <c r="F833" s="81"/>
      <c r="G833" s="81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</row>
    <row r="834" spans="2:18" x14ac:dyDescent="0.25">
      <c r="B834" s="81"/>
      <c r="C834" s="81"/>
      <c r="D834" s="81"/>
      <c r="E834" s="81"/>
      <c r="F834" s="81"/>
      <c r="G834" s="81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</row>
    <row r="835" spans="2:18" x14ac:dyDescent="0.25">
      <c r="B835" s="81"/>
      <c r="C835" s="81"/>
      <c r="D835" s="81"/>
      <c r="E835" s="81"/>
      <c r="F835" s="81"/>
      <c r="G835" s="81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</row>
    <row r="836" spans="2:18" x14ac:dyDescent="0.25"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</row>
    <row r="837" spans="2:18" x14ac:dyDescent="0.25">
      <c r="B837" s="81"/>
      <c r="C837" s="81"/>
      <c r="D837" s="81"/>
      <c r="E837" s="81"/>
      <c r="F837" s="81"/>
      <c r="G837" s="81"/>
      <c r="H837" s="81"/>
      <c r="I837" s="81"/>
      <c r="J837" s="81"/>
      <c r="K837" s="81"/>
      <c r="L837" s="81"/>
      <c r="M837" s="81"/>
      <c r="N837" s="81"/>
      <c r="O837" s="81"/>
      <c r="P837" s="81"/>
      <c r="Q837" s="81"/>
      <c r="R837" s="81"/>
    </row>
    <row r="838" spans="2:18" x14ac:dyDescent="0.25">
      <c r="B838" s="81"/>
      <c r="C838" s="81"/>
      <c r="D838" s="81"/>
      <c r="E838" s="81"/>
      <c r="F838" s="81"/>
      <c r="G838" s="81"/>
      <c r="H838" s="81"/>
      <c r="I838" s="81"/>
      <c r="J838" s="81"/>
      <c r="K838" s="81"/>
      <c r="L838" s="81"/>
      <c r="M838" s="81"/>
      <c r="N838" s="81"/>
      <c r="O838" s="81"/>
      <c r="P838" s="81"/>
      <c r="Q838" s="81"/>
      <c r="R838" s="81"/>
    </row>
    <row r="839" spans="2:18" x14ac:dyDescent="0.25">
      <c r="B839" s="81"/>
      <c r="C839" s="81"/>
      <c r="D839" s="81"/>
      <c r="E839" s="81"/>
      <c r="F839" s="81"/>
      <c r="G839" s="81"/>
      <c r="H839" s="81"/>
      <c r="I839" s="81"/>
      <c r="J839" s="81"/>
      <c r="K839" s="81"/>
      <c r="L839" s="81"/>
      <c r="M839" s="81"/>
      <c r="N839" s="81"/>
      <c r="O839" s="81"/>
      <c r="P839" s="81"/>
      <c r="Q839" s="81"/>
      <c r="R839" s="81"/>
    </row>
    <row r="840" spans="2:18" x14ac:dyDescent="0.25">
      <c r="B840" s="81"/>
      <c r="C840" s="81"/>
      <c r="D840" s="81"/>
      <c r="E840" s="81"/>
      <c r="F840" s="81"/>
      <c r="G840" s="81"/>
      <c r="H840" s="81"/>
      <c r="I840" s="81"/>
      <c r="J840" s="81"/>
      <c r="K840" s="81"/>
      <c r="L840" s="81"/>
      <c r="M840" s="81"/>
      <c r="N840" s="81"/>
      <c r="O840" s="81"/>
      <c r="P840" s="81"/>
      <c r="Q840" s="81"/>
      <c r="R840" s="81"/>
    </row>
    <row r="841" spans="2:18" x14ac:dyDescent="0.25">
      <c r="B841" s="81"/>
      <c r="C841" s="81"/>
      <c r="D841" s="81"/>
      <c r="E841" s="81"/>
      <c r="F841" s="81"/>
      <c r="G841" s="81"/>
      <c r="H841" s="81"/>
      <c r="I841" s="81"/>
      <c r="J841" s="81"/>
      <c r="K841" s="81"/>
      <c r="L841" s="81"/>
      <c r="M841" s="81"/>
      <c r="N841" s="81"/>
      <c r="O841" s="81"/>
      <c r="P841" s="81"/>
      <c r="Q841" s="81"/>
      <c r="R841" s="81"/>
    </row>
    <row r="842" spans="2:18" x14ac:dyDescent="0.25">
      <c r="B842" s="81"/>
      <c r="C842" s="81"/>
      <c r="D842" s="81"/>
      <c r="E842" s="81"/>
      <c r="F842" s="81"/>
      <c r="G842" s="81"/>
      <c r="H842" s="81"/>
      <c r="I842" s="81"/>
      <c r="J842" s="81"/>
      <c r="K842" s="81"/>
      <c r="L842" s="81"/>
      <c r="M842" s="81"/>
      <c r="N842" s="81"/>
      <c r="O842" s="81"/>
      <c r="P842" s="81"/>
      <c r="Q842" s="81"/>
      <c r="R842" s="81"/>
    </row>
    <row r="843" spans="2:18" x14ac:dyDescent="0.25">
      <c r="B843" s="81"/>
      <c r="C843" s="81"/>
      <c r="D843" s="81"/>
      <c r="E843" s="81"/>
      <c r="F843" s="81"/>
      <c r="G843" s="81"/>
      <c r="H843" s="81"/>
      <c r="I843" s="81"/>
      <c r="J843" s="81"/>
      <c r="K843" s="81"/>
      <c r="L843" s="81"/>
      <c r="M843" s="81"/>
      <c r="N843" s="81"/>
      <c r="O843" s="81"/>
      <c r="P843" s="81"/>
      <c r="Q843" s="81"/>
      <c r="R843" s="81"/>
    </row>
    <row r="844" spans="2:18" x14ac:dyDescent="0.25">
      <c r="B844" s="81"/>
      <c r="C844" s="81"/>
      <c r="D844" s="81"/>
      <c r="E844" s="81"/>
      <c r="F844" s="81"/>
      <c r="G844" s="81"/>
      <c r="H844" s="81"/>
      <c r="I844" s="81"/>
      <c r="J844" s="81"/>
      <c r="K844" s="81"/>
      <c r="L844" s="81"/>
      <c r="M844" s="81"/>
      <c r="N844" s="81"/>
      <c r="O844" s="81"/>
      <c r="P844" s="81"/>
      <c r="Q844" s="81"/>
      <c r="R844" s="81"/>
    </row>
    <row r="845" spans="2:18" x14ac:dyDescent="0.25">
      <c r="B845" s="81"/>
      <c r="C845" s="81"/>
      <c r="D845" s="81"/>
      <c r="E845" s="81"/>
      <c r="F845" s="81"/>
      <c r="G845" s="81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1"/>
    </row>
    <row r="846" spans="2:18" x14ac:dyDescent="0.25">
      <c r="B846" s="81"/>
      <c r="C846" s="81"/>
      <c r="D846" s="81"/>
      <c r="E846" s="81"/>
      <c r="F846" s="81"/>
      <c r="G846" s="81"/>
      <c r="H846" s="81"/>
      <c r="I846" s="81"/>
      <c r="J846" s="81"/>
      <c r="K846" s="81"/>
      <c r="L846" s="81"/>
      <c r="M846" s="81"/>
      <c r="N846" s="81"/>
      <c r="O846" s="81"/>
      <c r="P846" s="81"/>
      <c r="Q846" s="81"/>
      <c r="R846" s="81"/>
    </row>
    <row r="847" spans="2:18" x14ac:dyDescent="0.25">
      <c r="B847" s="81"/>
      <c r="C847" s="81"/>
      <c r="D847" s="81"/>
      <c r="E847" s="81"/>
      <c r="F847" s="81"/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1"/>
    </row>
    <row r="848" spans="2:18" x14ac:dyDescent="0.25">
      <c r="B848" s="81"/>
      <c r="C848" s="81"/>
      <c r="D848" s="81"/>
      <c r="E848" s="81"/>
      <c r="F848" s="81"/>
      <c r="G848" s="81"/>
      <c r="H848" s="81"/>
      <c r="I848" s="81"/>
      <c r="J848" s="81"/>
      <c r="K848" s="81"/>
      <c r="L848" s="81"/>
      <c r="M848" s="81"/>
      <c r="N848" s="81"/>
      <c r="O848" s="81"/>
      <c r="P848" s="81"/>
      <c r="Q848" s="81"/>
      <c r="R848" s="81"/>
    </row>
    <row r="849" spans="2:18" x14ac:dyDescent="0.25">
      <c r="B849" s="81"/>
      <c r="C849" s="81"/>
      <c r="D849" s="81"/>
      <c r="E849" s="81"/>
      <c r="F849" s="81"/>
      <c r="G849" s="81"/>
      <c r="H849" s="81"/>
      <c r="I849" s="81"/>
      <c r="J849" s="81"/>
      <c r="K849" s="81"/>
      <c r="L849" s="81"/>
      <c r="M849" s="81"/>
      <c r="N849" s="81"/>
      <c r="O849" s="81"/>
      <c r="P849" s="81"/>
      <c r="Q849" s="81"/>
      <c r="R849" s="81"/>
    </row>
    <row r="850" spans="2:18" x14ac:dyDescent="0.25">
      <c r="B850" s="81"/>
      <c r="C850" s="81"/>
      <c r="D850" s="81"/>
      <c r="E850" s="81"/>
      <c r="F850" s="81"/>
      <c r="G850" s="81"/>
      <c r="H850" s="81"/>
      <c r="I850" s="81"/>
      <c r="J850" s="81"/>
      <c r="K850" s="81"/>
      <c r="L850" s="81"/>
      <c r="M850" s="81"/>
      <c r="N850" s="81"/>
      <c r="O850" s="81"/>
      <c r="P850" s="81"/>
      <c r="Q850" s="81"/>
      <c r="R850" s="81"/>
    </row>
    <row r="851" spans="2:18" x14ac:dyDescent="0.25">
      <c r="B851" s="81"/>
      <c r="C851" s="81"/>
      <c r="D851" s="81"/>
      <c r="E851" s="81"/>
      <c r="F851" s="81"/>
      <c r="G851" s="81"/>
      <c r="H851" s="81"/>
      <c r="I851" s="81"/>
      <c r="J851" s="81"/>
      <c r="K851" s="81"/>
      <c r="L851" s="81"/>
      <c r="M851" s="81"/>
      <c r="N851" s="81"/>
      <c r="O851" s="81"/>
      <c r="P851" s="81"/>
      <c r="Q851" s="81"/>
      <c r="R851" s="81"/>
    </row>
    <row r="852" spans="2:18" x14ac:dyDescent="0.25">
      <c r="B852" s="81"/>
      <c r="C852" s="81"/>
      <c r="D852" s="81"/>
      <c r="E852" s="81"/>
      <c r="F852" s="81"/>
      <c r="G852" s="81"/>
      <c r="H852" s="81"/>
      <c r="I852" s="81"/>
      <c r="J852" s="81"/>
      <c r="K852" s="81"/>
      <c r="L852" s="81"/>
      <c r="M852" s="81"/>
      <c r="N852" s="81"/>
      <c r="O852" s="81"/>
      <c r="P852" s="81"/>
      <c r="Q852" s="81"/>
      <c r="R852" s="81"/>
    </row>
    <row r="853" spans="2:18" x14ac:dyDescent="0.25">
      <c r="B853" s="81"/>
      <c r="C853" s="81"/>
      <c r="D853" s="81"/>
      <c r="E853" s="81"/>
      <c r="F853" s="81"/>
      <c r="G853" s="81"/>
      <c r="H853" s="81"/>
      <c r="I853" s="81"/>
      <c r="J853" s="81"/>
      <c r="K853" s="81"/>
      <c r="L853" s="81"/>
      <c r="M853" s="81"/>
      <c r="N853" s="81"/>
      <c r="O853" s="81"/>
      <c r="P853" s="81"/>
      <c r="Q853" s="81"/>
      <c r="R853" s="81"/>
    </row>
    <row r="854" spans="2:18" x14ac:dyDescent="0.25">
      <c r="B854" s="81"/>
      <c r="C854" s="81"/>
      <c r="D854" s="81"/>
      <c r="E854" s="81"/>
      <c r="F854" s="81"/>
      <c r="G854" s="81"/>
      <c r="H854" s="81"/>
      <c r="I854" s="81"/>
      <c r="J854" s="81"/>
      <c r="K854" s="81"/>
      <c r="L854" s="81"/>
      <c r="M854" s="81"/>
      <c r="N854" s="81"/>
      <c r="O854" s="81"/>
      <c r="P854" s="81"/>
      <c r="Q854" s="81"/>
      <c r="R854" s="81"/>
    </row>
    <row r="855" spans="2:18" x14ac:dyDescent="0.25">
      <c r="B855" s="81"/>
      <c r="C855" s="81"/>
      <c r="D855" s="81"/>
      <c r="E855" s="81"/>
      <c r="F855" s="81"/>
      <c r="G855" s="81"/>
      <c r="H855" s="81"/>
      <c r="I855" s="81"/>
      <c r="J855" s="81"/>
      <c r="K855" s="81"/>
      <c r="L855" s="81"/>
      <c r="M855" s="81"/>
      <c r="N855" s="81"/>
      <c r="O855" s="81"/>
      <c r="P855" s="81"/>
      <c r="Q855" s="81"/>
      <c r="R855" s="81"/>
    </row>
    <row r="856" spans="2:18" x14ac:dyDescent="0.25">
      <c r="B856" s="81"/>
      <c r="C856" s="81"/>
      <c r="D856" s="81"/>
      <c r="E856" s="81"/>
      <c r="F856" s="81"/>
      <c r="G856" s="81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</row>
    <row r="857" spans="2:18" x14ac:dyDescent="0.25">
      <c r="B857" s="81"/>
      <c r="C857" s="81"/>
      <c r="D857" s="81"/>
      <c r="E857" s="81"/>
      <c r="F857" s="81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</row>
    <row r="858" spans="2:18" x14ac:dyDescent="0.25">
      <c r="B858" s="81"/>
      <c r="C858" s="81"/>
      <c r="D858" s="81"/>
      <c r="E858" s="81"/>
      <c r="F858" s="81"/>
      <c r="G858" s="81"/>
      <c r="H858" s="81"/>
      <c r="I858" s="81"/>
      <c r="J858" s="81"/>
      <c r="K858" s="81"/>
      <c r="L858" s="81"/>
      <c r="M858" s="81"/>
      <c r="N858" s="81"/>
      <c r="O858" s="81"/>
      <c r="P858" s="81"/>
      <c r="Q858" s="81"/>
      <c r="R858" s="81"/>
    </row>
    <row r="859" spans="2:18" x14ac:dyDescent="0.25">
      <c r="B859" s="81"/>
      <c r="C859" s="81"/>
      <c r="D859" s="81"/>
      <c r="E859" s="81"/>
      <c r="F859" s="81"/>
      <c r="G859" s="81"/>
      <c r="H859" s="81"/>
      <c r="I859" s="81"/>
      <c r="J859" s="81"/>
      <c r="K859" s="81"/>
      <c r="L859" s="81"/>
      <c r="M859" s="81"/>
      <c r="N859" s="81"/>
      <c r="O859" s="81"/>
      <c r="P859" s="81"/>
      <c r="Q859" s="81"/>
      <c r="R859" s="81"/>
    </row>
    <row r="860" spans="2:18" x14ac:dyDescent="0.25">
      <c r="B860" s="81"/>
      <c r="C860" s="81"/>
      <c r="D860" s="81"/>
      <c r="E860" s="81"/>
      <c r="F860" s="81"/>
      <c r="G860" s="81"/>
      <c r="H860" s="81"/>
      <c r="I860" s="81"/>
      <c r="J860" s="81"/>
      <c r="K860" s="81"/>
      <c r="L860" s="81"/>
      <c r="M860" s="81"/>
      <c r="N860" s="81"/>
      <c r="O860" s="81"/>
      <c r="P860" s="81"/>
      <c r="Q860" s="81"/>
      <c r="R860" s="81"/>
    </row>
    <row r="861" spans="2:18" x14ac:dyDescent="0.25">
      <c r="B861" s="81"/>
      <c r="C861" s="81"/>
      <c r="D861" s="81"/>
      <c r="E861" s="81"/>
      <c r="F861" s="81"/>
      <c r="G861" s="81"/>
      <c r="H861" s="81"/>
      <c r="I861" s="81"/>
      <c r="J861" s="81"/>
      <c r="K861" s="81"/>
      <c r="L861" s="81"/>
      <c r="M861" s="81"/>
      <c r="N861" s="81"/>
      <c r="O861" s="81"/>
      <c r="P861" s="81"/>
      <c r="Q861" s="81"/>
      <c r="R861" s="81"/>
    </row>
    <row r="862" spans="2:18" x14ac:dyDescent="0.25">
      <c r="B862" s="81"/>
      <c r="C862" s="81"/>
      <c r="D862" s="81"/>
      <c r="E862" s="81"/>
      <c r="F862" s="81"/>
      <c r="G862" s="81"/>
      <c r="H862" s="81"/>
      <c r="I862" s="81"/>
      <c r="J862" s="81"/>
      <c r="K862" s="81"/>
      <c r="L862" s="81"/>
      <c r="M862" s="81"/>
      <c r="N862" s="81"/>
      <c r="O862" s="81"/>
      <c r="P862" s="81"/>
      <c r="Q862" s="81"/>
      <c r="R862" s="81"/>
    </row>
    <row r="863" spans="2:18" x14ac:dyDescent="0.25">
      <c r="B863" s="81"/>
      <c r="C863" s="81"/>
      <c r="D863" s="81"/>
      <c r="E863" s="81"/>
      <c r="F863" s="81"/>
      <c r="G863" s="81"/>
      <c r="H863" s="81"/>
      <c r="I863" s="81"/>
      <c r="J863" s="81"/>
      <c r="K863" s="81"/>
      <c r="L863" s="81"/>
      <c r="M863" s="81"/>
      <c r="N863" s="81"/>
      <c r="O863" s="81"/>
      <c r="P863" s="81"/>
      <c r="Q863" s="81"/>
      <c r="R863" s="81"/>
    </row>
    <row r="864" spans="2:18" x14ac:dyDescent="0.25">
      <c r="B864" s="81"/>
      <c r="C864" s="81"/>
      <c r="D864" s="81"/>
      <c r="E864" s="81"/>
      <c r="F864" s="81"/>
      <c r="G864" s="81"/>
      <c r="H864" s="81"/>
      <c r="I864" s="81"/>
      <c r="J864" s="81"/>
      <c r="K864" s="81"/>
      <c r="L864" s="81"/>
      <c r="M864" s="81"/>
      <c r="N864" s="81"/>
      <c r="O864" s="81"/>
      <c r="P864" s="81"/>
      <c r="Q864" s="81"/>
      <c r="R864" s="81"/>
    </row>
    <row r="865" spans="2:18" x14ac:dyDescent="0.25">
      <c r="B865" s="81"/>
      <c r="C865" s="81"/>
      <c r="D865" s="81"/>
      <c r="E865" s="81"/>
      <c r="F865" s="81"/>
      <c r="G865" s="81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</row>
    <row r="866" spans="2:18" x14ac:dyDescent="0.25">
      <c r="B866" s="81"/>
      <c r="C866" s="81"/>
      <c r="D866" s="81"/>
      <c r="E866" s="81"/>
      <c r="F866" s="81"/>
      <c r="G866" s="81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</row>
    <row r="867" spans="2:18" x14ac:dyDescent="0.25">
      <c r="B867" s="81"/>
      <c r="C867" s="81"/>
      <c r="D867" s="81"/>
      <c r="E867" s="81"/>
      <c r="F867" s="81"/>
      <c r="G867" s="81"/>
      <c r="H867" s="81"/>
      <c r="I867" s="81"/>
      <c r="J867" s="81"/>
      <c r="K867" s="81"/>
      <c r="L867" s="81"/>
      <c r="M867" s="81"/>
      <c r="N867" s="81"/>
      <c r="O867" s="81"/>
      <c r="P867" s="81"/>
      <c r="Q867" s="81"/>
      <c r="R867" s="81"/>
    </row>
    <row r="868" spans="2:18" x14ac:dyDescent="0.25">
      <c r="B868" s="81"/>
      <c r="C868" s="81"/>
      <c r="D868" s="81"/>
      <c r="E868" s="81"/>
      <c r="F868" s="81"/>
      <c r="G868" s="81"/>
      <c r="H868" s="81"/>
      <c r="I868" s="81"/>
      <c r="J868" s="81"/>
      <c r="K868" s="81"/>
      <c r="L868" s="81"/>
      <c r="M868" s="81"/>
      <c r="N868" s="81"/>
      <c r="O868" s="81"/>
      <c r="P868" s="81"/>
      <c r="Q868" s="81"/>
      <c r="R868" s="81"/>
    </row>
    <row r="869" spans="2:18" x14ac:dyDescent="0.25">
      <c r="B869" s="81"/>
      <c r="C869" s="81"/>
      <c r="D869" s="81"/>
      <c r="E869" s="81"/>
      <c r="F869" s="81"/>
      <c r="G869" s="81"/>
      <c r="H869" s="81"/>
      <c r="I869" s="81"/>
      <c r="J869" s="81"/>
      <c r="K869" s="81"/>
      <c r="L869" s="81"/>
      <c r="M869" s="81"/>
      <c r="N869" s="81"/>
      <c r="O869" s="81"/>
      <c r="P869" s="81"/>
      <c r="Q869" s="81"/>
      <c r="R869" s="81"/>
    </row>
    <row r="870" spans="2:18" x14ac:dyDescent="0.25">
      <c r="B870" s="81"/>
      <c r="C870" s="81"/>
      <c r="D870" s="81"/>
      <c r="E870" s="81"/>
      <c r="F870" s="81"/>
      <c r="G870" s="81"/>
      <c r="H870" s="81"/>
      <c r="I870" s="81"/>
      <c r="J870" s="81"/>
      <c r="K870" s="81"/>
      <c r="L870" s="81"/>
      <c r="M870" s="81"/>
      <c r="N870" s="81"/>
      <c r="O870" s="81"/>
      <c r="P870" s="81"/>
      <c r="Q870" s="81"/>
      <c r="R870" s="81"/>
    </row>
    <row r="871" spans="2:18" x14ac:dyDescent="0.25"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81"/>
      <c r="M871" s="81"/>
      <c r="N871" s="81"/>
      <c r="O871" s="81"/>
      <c r="P871" s="81"/>
      <c r="Q871" s="81"/>
      <c r="R871" s="81"/>
    </row>
    <row r="872" spans="2:18" x14ac:dyDescent="0.25">
      <c r="B872" s="81"/>
      <c r="C872" s="81"/>
      <c r="D872" s="81"/>
      <c r="E872" s="81"/>
      <c r="F872" s="81"/>
      <c r="G872" s="81"/>
      <c r="H872" s="81"/>
      <c r="I872" s="81"/>
      <c r="J872" s="81"/>
      <c r="K872" s="81"/>
      <c r="L872" s="81"/>
      <c r="M872" s="81"/>
      <c r="N872" s="81"/>
      <c r="O872" s="81"/>
      <c r="P872" s="81"/>
      <c r="Q872" s="81"/>
      <c r="R872" s="81"/>
    </row>
    <row r="873" spans="2:18" x14ac:dyDescent="0.25">
      <c r="B873" s="81"/>
      <c r="C873" s="81"/>
      <c r="D873" s="81"/>
      <c r="E873" s="81"/>
      <c r="F873" s="81"/>
      <c r="G873" s="81"/>
      <c r="H873" s="81"/>
      <c r="I873" s="81"/>
      <c r="J873" s="81"/>
      <c r="K873" s="81"/>
      <c r="L873" s="81"/>
      <c r="M873" s="81"/>
      <c r="N873" s="81"/>
      <c r="O873" s="81"/>
      <c r="P873" s="81"/>
      <c r="Q873" s="81"/>
      <c r="R873" s="81"/>
    </row>
    <row r="874" spans="2:18" x14ac:dyDescent="0.25">
      <c r="B874" s="81"/>
      <c r="C874" s="81"/>
      <c r="D874" s="81"/>
      <c r="E874" s="81"/>
      <c r="F874" s="81"/>
      <c r="G874" s="81"/>
      <c r="H874" s="81"/>
      <c r="I874" s="81"/>
      <c r="J874" s="81"/>
      <c r="K874" s="81"/>
      <c r="L874" s="81"/>
      <c r="M874" s="81"/>
      <c r="N874" s="81"/>
      <c r="O874" s="81"/>
      <c r="P874" s="81"/>
      <c r="Q874" s="81"/>
      <c r="R874" s="81"/>
    </row>
    <row r="875" spans="2:18" x14ac:dyDescent="0.25">
      <c r="B875" s="81"/>
      <c r="C875" s="81"/>
      <c r="D875" s="81"/>
      <c r="E875" s="81"/>
      <c r="F875" s="81"/>
      <c r="G875" s="81"/>
      <c r="H875" s="81"/>
      <c r="I875" s="81"/>
      <c r="J875" s="81"/>
      <c r="K875" s="81"/>
      <c r="L875" s="81"/>
      <c r="M875" s="81"/>
      <c r="N875" s="81"/>
      <c r="O875" s="81"/>
      <c r="P875" s="81"/>
      <c r="Q875" s="81"/>
      <c r="R875" s="81"/>
    </row>
    <row r="876" spans="2:18" x14ac:dyDescent="0.25">
      <c r="B876" s="81"/>
      <c r="C876" s="81"/>
      <c r="D876" s="81"/>
      <c r="E876" s="81"/>
      <c r="F876" s="81"/>
      <c r="G876" s="81"/>
      <c r="H876" s="81"/>
      <c r="I876" s="81"/>
      <c r="J876" s="81"/>
      <c r="K876" s="81"/>
      <c r="L876" s="81"/>
      <c r="M876" s="81"/>
      <c r="N876" s="81"/>
      <c r="O876" s="81"/>
      <c r="P876" s="81"/>
      <c r="Q876" s="81"/>
      <c r="R876" s="81"/>
    </row>
    <row r="877" spans="2:18" x14ac:dyDescent="0.25">
      <c r="B877" s="81"/>
      <c r="C877" s="81"/>
      <c r="D877" s="81"/>
      <c r="E877" s="81"/>
      <c r="F877" s="81"/>
      <c r="G877" s="81"/>
      <c r="H877" s="81"/>
      <c r="I877" s="81"/>
      <c r="J877" s="81"/>
      <c r="K877" s="81"/>
      <c r="L877" s="81"/>
      <c r="M877" s="81"/>
      <c r="N877" s="81"/>
      <c r="O877" s="81"/>
      <c r="P877" s="81"/>
      <c r="Q877" s="81"/>
      <c r="R877" s="81"/>
    </row>
    <row r="878" spans="2:18" x14ac:dyDescent="0.25">
      <c r="B878" s="81"/>
      <c r="C878" s="81"/>
      <c r="D878" s="81"/>
      <c r="E878" s="81"/>
      <c r="F878" s="81"/>
      <c r="G878" s="81"/>
      <c r="H878" s="81"/>
      <c r="I878" s="81"/>
      <c r="J878" s="81"/>
      <c r="K878" s="81"/>
      <c r="L878" s="81"/>
      <c r="M878" s="81"/>
      <c r="N878" s="81"/>
      <c r="O878" s="81"/>
      <c r="P878" s="81"/>
      <c r="Q878" s="81"/>
      <c r="R878" s="81"/>
    </row>
    <row r="879" spans="2:18" x14ac:dyDescent="0.25">
      <c r="B879" s="81"/>
      <c r="C879" s="81"/>
      <c r="D879" s="81"/>
      <c r="E879" s="81"/>
      <c r="F879" s="81"/>
      <c r="G879" s="81"/>
      <c r="H879" s="81"/>
      <c r="I879" s="81"/>
      <c r="J879" s="81"/>
      <c r="K879" s="81"/>
      <c r="L879" s="81"/>
      <c r="M879" s="81"/>
      <c r="N879" s="81"/>
      <c r="O879" s="81"/>
      <c r="P879" s="81"/>
      <c r="Q879" s="81"/>
      <c r="R879" s="81"/>
    </row>
    <row r="880" spans="2:18" x14ac:dyDescent="0.25">
      <c r="B880" s="81"/>
      <c r="C880" s="81"/>
      <c r="D880" s="81"/>
      <c r="E880" s="81"/>
      <c r="F880" s="81"/>
      <c r="G880" s="81"/>
      <c r="H880" s="81"/>
      <c r="I880" s="81"/>
      <c r="J880" s="81"/>
      <c r="K880" s="81"/>
      <c r="L880" s="81"/>
      <c r="M880" s="81"/>
      <c r="N880" s="81"/>
      <c r="O880" s="81"/>
      <c r="P880" s="81"/>
      <c r="Q880" s="81"/>
      <c r="R880" s="81"/>
    </row>
    <row r="881" spans="2:18" x14ac:dyDescent="0.25"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81"/>
      <c r="M881" s="81"/>
      <c r="N881" s="81"/>
      <c r="O881" s="81"/>
      <c r="P881" s="81"/>
      <c r="Q881" s="81"/>
      <c r="R881" s="81"/>
    </row>
    <row r="882" spans="2:18" x14ac:dyDescent="0.25">
      <c r="B882" s="81"/>
      <c r="C882" s="81"/>
      <c r="D882" s="81"/>
      <c r="E882" s="81"/>
      <c r="F882" s="81"/>
      <c r="G882" s="81"/>
      <c r="H882" s="81"/>
      <c r="I882" s="81"/>
      <c r="J882" s="81"/>
      <c r="K882" s="81"/>
      <c r="L882" s="81"/>
      <c r="M882" s="81"/>
      <c r="N882" s="81"/>
      <c r="O882" s="81"/>
      <c r="P882" s="81"/>
      <c r="Q882" s="81"/>
      <c r="R882" s="81"/>
    </row>
    <row r="883" spans="2:18" x14ac:dyDescent="0.25">
      <c r="B883" s="81"/>
      <c r="C883" s="81"/>
      <c r="D883" s="81"/>
      <c r="E883" s="81"/>
      <c r="F883" s="81"/>
      <c r="G883" s="81"/>
      <c r="H883" s="81"/>
      <c r="I883" s="81"/>
      <c r="J883" s="81"/>
      <c r="K883" s="81"/>
      <c r="L883" s="81"/>
      <c r="M883" s="81"/>
      <c r="N883" s="81"/>
      <c r="O883" s="81"/>
      <c r="P883" s="81"/>
      <c r="Q883" s="81"/>
      <c r="R883" s="81"/>
    </row>
    <row r="884" spans="2:18" x14ac:dyDescent="0.25">
      <c r="B884" s="81"/>
      <c r="C884" s="81"/>
      <c r="D884" s="81"/>
      <c r="E884" s="81"/>
      <c r="F884" s="81"/>
      <c r="G884" s="81"/>
      <c r="H884" s="81"/>
      <c r="I884" s="81"/>
      <c r="J884" s="81"/>
      <c r="K884" s="81"/>
      <c r="L884" s="81"/>
      <c r="M884" s="81"/>
      <c r="N884" s="81"/>
      <c r="O884" s="81"/>
      <c r="P884" s="81"/>
      <c r="Q884" s="81"/>
      <c r="R884" s="81"/>
    </row>
    <row r="885" spans="2:18" x14ac:dyDescent="0.25">
      <c r="B885" s="81"/>
      <c r="C885" s="81"/>
      <c r="D885" s="81"/>
      <c r="E885" s="81"/>
      <c r="F885" s="81"/>
      <c r="G885" s="81"/>
      <c r="H885" s="81"/>
      <c r="I885" s="81"/>
      <c r="J885" s="81"/>
      <c r="K885" s="81"/>
      <c r="L885" s="81"/>
      <c r="M885" s="81"/>
      <c r="N885" s="81"/>
      <c r="O885" s="81"/>
      <c r="P885" s="81"/>
      <c r="Q885" s="81"/>
      <c r="R885" s="81"/>
    </row>
    <row r="886" spans="2:18" x14ac:dyDescent="0.25">
      <c r="B886" s="81"/>
      <c r="C886" s="81"/>
      <c r="D886" s="81"/>
      <c r="E886" s="81"/>
      <c r="F886" s="81"/>
      <c r="G886" s="81"/>
      <c r="H886" s="81"/>
      <c r="I886" s="81"/>
      <c r="J886" s="81"/>
      <c r="K886" s="81"/>
      <c r="L886" s="81"/>
      <c r="M886" s="81"/>
      <c r="N886" s="81"/>
      <c r="O886" s="81"/>
      <c r="P886" s="81"/>
      <c r="Q886" s="81"/>
      <c r="R886" s="81"/>
    </row>
    <row r="887" spans="2:18" x14ac:dyDescent="0.25">
      <c r="B887" s="81"/>
      <c r="C887" s="81"/>
      <c r="D887" s="81"/>
      <c r="E887" s="81"/>
      <c r="F887" s="81"/>
      <c r="G887" s="81"/>
      <c r="H887" s="81"/>
      <c r="I887" s="81"/>
      <c r="J887" s="81"/>
      <c r="K887" s="81"/>
      <c r="L887" s="81"/>
      <c r="M887" s="81"/>
      <c r="N887" s="81"/>
      <c r="O887" s="81"/>
      <c r="P887" s="81"/>
      <c r="Q887" s="81"/>
      <c r="R887" s="81"/>
    </row>
    <row r="888" spans="2:18" x14ac:dyDescent="0.25">
      <c r="B888" s="81"/>
      <c r="C888" s="81"/>
      <c r="D888" s="81"/>
      <c r="E888" s="81"/>
      <c r="F888" s="81"/>
      <c r="G888" s="81"/>
      <c r="H888" s="81"/>
      <c r="I888" s="81"/>
      <c r="J888" s="81"/>
      <c r="K888" s="81"/>
      <c r="L888" s="81"/>
      <c r="M888" s="81"/>
      <c r="N888" s="81"/>
      <c r="O888" s="81"/>
      <c r="P888" s="81"/>
      <c r="Q888" s="81"/>
      <c r="R888" s="81"/>
    </row>
    <row r="889" spans="2:18" x14ac:dyDescent="0.25">
      <c r="B889" s="81"/>
      <c r="C889" s="81"/>
      <c r="D889" s="81"/>
      <c r="E889" s="81"/>
      <c r="F889" s="81"/>
      <c r="G889" s="81"/>
      <c r="H889" s="81"/>
      <c r="I889" s="81"/>
      <c r="J889" s="81"/>
      <c r="K889" s="81"/>
      <c r="L889" s="81"/>
      <c r="M889" s="81"/>
      <c r="N889" s="81"/>
      <c r="O889" s="81"/>
      <c r="P889" s="81"/>
      <c r="Q889" s="81"/>
      <c r="R889" s="81"/>
    </row>
    <row r="890" spans="2:18" x14ac:dyDescent="0.25">
      <c r="B890" s="81"/>
      <c r="C890" s="81"/>
      <c r="D890" s="81"/>
      <c r="E890" s="81"/>
      <c r="F890" s="81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1"/>
    </row>
    <row r="891" spans="2:18" x14ac:dyDescent="0.25"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81"/>
      <c r="M891" s="81"/>
      <c r="N891" s="81"/>
      <c r="O891" s="81"/>
      <c r="P891" s="81"/>
      <c r="Q891" s="81"/>
      <c r="R891" s="81"/>
    </row>
    <row r="892" spans="2:18" x14ac:dyDescent="0.25">
      <c r="B892" s="81"/>
      <c r="C892" s="81"/>
      <c r="D892" s="81"/>
      <c r="E892" s="81"/>
      <c r="F892" s="81"/>
      <c r="G892" s="81"/>
      <c r="H892" s="81"/>
      <c r="I892" s="81"/>
      <c r="J892" s="81"/>
      <c r="K892" s="81"/>
      <c r="L892" s="81"/>
      <c r="M892" s="81"/>
      <c r="N892" s="81"/>
      <c r="O892" s="81"/>
      <c r="P892" s="81"/>
      <c r="Q892" s="81"/>
      <c r="R892" s="81"/>
    </row>
    <row r="893" spans="2:18" x14ac:dyDescent="0.25">
      <c r="B893" s="81"/>
      <c r="C893" s="81"/>
      <c r="D893" s="81"/>
      <c r="E893" s="81"/>
      <c r="F893" s="81"/>
      <c r="G893" s="81"/>
      <c r="H893" s="81"/>
      <c r="I893" s="81"/>
      <c r="J893" s="81"/>
      <c r="K893" s="81"/>
      <c r="L893" s="81"/>
      <c r="M893" s="81"/>
      <c r="N893" s="81"/>
      <c r="O893" s="81"/>
      <c r="P893" s="81"/>
      <c r="Q893" s="81"/>
      <c r="R893" s="81"/>
    </row>
    <row r="894" spans="2:18" x14ac:dyDescent="0.25">
      <c r="B894" s="81"/>
      <c r="C894" s="81"/>
      <c r="D894" s="81"/>
      <c r="E894" s="81"/>
      <c r="F894" s="81"/>
      <c r="G894" s="81"/>
      <c r="H894" s="81"/>
      <c r="I894" s="81"/>
      <c r="J894" s="81"/>
      <c r="K894" s="81"/>
      <c r="L894" s="81"/>
      <c r="M894" s="81"/>
      <c r="N894" s="81"/>
      <c r="O894" s="81"/>
      <c r="P894" s="81"/>
      <c r="Q894" s="81"/>
      <c r="R894" s="81"/>
    </row>
    <row r="895" spans="2:18" x14ac:dyDescent="0.25">
      <c r="B895" s="81"/>
      <c r="C895" s="81"/>
      <c r="D895" s="81"/>
      <c r="E895" s="81"/>
      <c r="F895" s="81"/>
      <c r="G895" s="81"/>
      <c r="H895" s="81"/>
      <c r="I895" s="81"/>
      <c r="J895" s="81"/>
      <c r="K895" s="81"/>
      <c r="L895" s="81"/>
      <c r="M895" s="81"/>
      <c r="N895" s="81"/>
      <c r="O895" s="81"/>
      <c r="P895" s="81"/>
      <c r="Q895" s="81"/>
      <c r="R895" s="81"/>
    </row>
    <row r="896" spans="2:18" x14ac:dyDescent="0.25">
      <c r="B896" s="81"/>
      <c r="C896" s="81"/>
      <c r="D896" s="81"/>
      <c r="E896" s="81"/>
      <c r="F896" s="81"/>
      <c r="G896" s="81"/>
      <c r="H896" s="81"/>
      <c r="I896" s="81"/>
      <c r="J896" s="81"/>
      <c r="K896" s="81"/>
      <c r="L896" s="81"/>
      <c r="M896" s="81"/>
      <c r="N896" s="81"/>
      <c r="O896" s="81"/>
      <c r="P896" s="81"/>
      <c r="Q896" s="81"/>
      <c r="R896" s="81"/>
    </row>
    <row r="897" spans="2:18" x14ac:dyDescent="0.25">
      <c r="B897" s="81"/>
      <c r="C897" s="81"/>
      <c r="D897" s="81"/>
      <c r="E897" s="81"/>
      <c r="F897" s="81"/>
      <c r="G897" s="81"/>
      <c r="H897" s="81"/>
      <c r="I897" s="81"/>
      <c r="J897" s="81"/>
      <c r="K897" s="81"/>
      <c r="L897" s="81"/>
      <c r="M897" s="81"/>
      <c r="N897" s="81"/>
      <c r="O897" s="81"/>
      <c r="P897" s="81"/>
      <c r="Q897" s="81"/>
      <c r="R897" s="81"/>
    </row>
    <row r="898" spans="2:18" x14ac:dyDescent="0.25">
      <c r="B898" s="81"/>
      <c r="C898" s="81"/>
      <c r="D898" s="81"/>
      <c r="E898" s="81"/>
      <c r="F898" s="81"/>
      <c r="G898" s="81"/>
      <c r="H898" s="81"/>
      <c r="I898" s="81"/>
      <c r="J898" s="81"/>
      <c r="K898" s="81"/>
      <c r="L898" s="81"/>
      <c r="M898" s="81"/>
      <c r="N898" s="81"/>
      <c r="O898" s="81"/>
      <c r="P898" s="81"/>
      <c r="Q898" s="81"/>
      <c r="R898" s="81"/>
    </row>
    <row r="899" spans="2:18" x14ac:dyDescent="0.25">
      <c r="B899" s="81"/>
      <c r="C899" s="81"/>
      <c r="D899" s="81"/>
      <c r="E899" s="81"/>
      <c r="F899" s="81"/>
      <c r="G899" s="81"/>
      <c r="H899" s="81"/>
      <c r="I899" s="81"/>
      <c r="J899" s="81"/>
      <c r="K899" s="81"/>
      <c r="L899" s="81"/>
      <c r="M899" s="81"/>
      <c r="N899" s="81"/>
      <c r="O899" s="81"/>
      <c r="P899" s="81"/>
      <c r="Q899" s="81"/>
      <c r="R899" s="81"/>
    </row>
    <row r="900" spans="2:18" x14ac:dyDescent="0.25">
      <c r="B900" s="81"/>
      <c r="C900" s="81"/>
      <c r="D900" s="81"/>
      <c r="E900" s="81"/>
      <c r="F900" s="81"/>
      <c r="G900" s="81"/>
      <c r="H900" s="81"/>
      <c r="I900" s="81"/>
      <c r="J900" s="81"/>
      <c r="K900" s="81"/>
      <c r="L900" s="81"/>
      <c r="M900" s="81"/>
      <c r="N900" s="81"/>
      <c r="O900" s="81"/>
      <c r="P900" s="81"/>
      <c r="Q900" s="81"/>
      <c r="R900" s="81"/>
    </row>
    <row r="901" spans="2:18" x14ac:dyDescent="0.25">
      <c r="B901" s="81"/>
      <c r="C901" s="81"/>
      <c r="D901" s="81"/>
      <c r="E901" s="81"/>
      <c r="F901" s="81"/>
      <c r="G901" s="81"/>
      <c r="H901" s="81"/>
      <c r="I901" s="81"/>
      <c r="J901" s="81"/>
      <c r="K901" s="81"/>
      <c r="L901" s="81"/>
      <c r="M901" s="81"/>
      <c r="N901" s="81"/>
      <c r="O901" s="81"/>
      <c r="P901" s="81"/>
      <c r="Q901" s="81"/>
      <c r="R901" s="81"/>
    </row>
    <row r="902" spans="2:18" x14ac:dyDescent="0.25">
      <c r="B902" s="81"/>
      <c r="C902" s="81"/>
      <c r="D902" s="81"/>
      <c r="E902" s="81"/>
      <c r="F902" s="81"/>
      <c r="G902" s="81"/>
      <c r="H902" s="81"/>
      <c r="I902" s="81"/>
      <c r="J902" s="81"/>
      <c r="K902" s="81"/>
      <c r="L902" s="81"/>
      <c r="M902" s="81"/>
      <c r="N902" s="81"/>
      <c r="O902" s="81"/>
      <c r="P902" s="81"/>
      <c r="Q902" s="81"/>
      <c r="R902" s="81"/>
    </row>
    <row r="903" spans="2:18" x14ac:dyDescent="0.25">
      <c r="B903" s="81"/>
      <c r="C903" s="81"/>
      <c r="D903" s="81"/>
      <c r="E903" s="81"/>
      <c r="F903" s="81"/>
      <c r="G903" s="81"/>
      <c r="H903" s="81"/>
      <c r="I903" s="81"/>
      <c r="J903" s="81"/>
      <c r="K903" s="81"/>
      <c r="L903" s="81"/>
      <c r="M903" s="81"/>
      <c r="N903" s="81"/>
      <c r="O903" s="81"/>
      <c r="P903" s="81"/>
      <c r="Q903" s="81"/>
      <c r="R903" s="81"/>
    </row>
    <row r="904" spans="2:18" x14ac:dyDescent="0.25">
      <c r="B904" s="81"/>
      <c r="C904" s="81"/>
      <c r="D904" s="81"/>
      <c r="E904" s="81"/>
      <c r="F904" s="81"/>
      <c r="G904" s="81"/>
      <c r="H904" s="81"/>
      <c r="I904" s="81"/>
      <c r="J904" s="81"/>
      <c r="K904" s="81"/>
      <c r="L904" s="81"/>
      <c r="M904" s="81"/>
      <c r="N904" s="81"/>
      <c r="O904" s="81"/>
      <c r="P904" s="81"/>
      <c r="Q904" s="81"/>
      <c r="R904" s="81"/>
    </row>
    <row r="905" spans="2:18" x14ac:dyDescent="0.25">
      <c r="B905" s="81"/>
      <c r="C905" s="81"/>
      <c r="D905" s="81"/>
      <c r="E905" s="81"/>
      <c r="F905" s="81"/>
      <c r="G905" s="81"/>
      <c r="H905" s="81"/>
      <c r="I905" s="81"/>
      <c r="J905" s="81"/>
      <c r="K905" s="81"/>
      <c r="L905" s="81"/>
      <c r="M905" s="81"/>
      <c r="N905" s="81"/>
      <c r="O905" s="81"/>
      <c r="P905" s="81"/>
      <c r="Q905" s="81"/>
      <c r="R905" s="81"/>
    </row>
    <row r="906" spans="2:18" x14ac:dyDescent="0.25">
      <c r="B906" s="81"/>
      <c r="C906" s="81"/>
      <c r="D906" s="81"/>
      <c r="E906" s="81"/>
      <c r="F906" s="81"/>
      <c r="G906" s="81"/>
      <c r="H906" s="81"/>
      <c r="I906" s="81"/>
      <c r="J906" s="81"/>
      <c r="K906" s="81"/>
      <c r="L906" s="81"/>
      <c r="M906" s="81"/>
      <c r="N906" s="81"/>
      <c r="O906" s="81"/>
      <c r="P906" s="81"/>
      <c r="Q906" s="81"/>
      <c r="R906" s="81"/>
    </row>
    <row r="907" spans="2:18" x14ac:dyDescent="0.25">
      <c r="B907" s="81"/>
      <c r="C907" s="81"/>
      <c r="D907" s="81"/>
      <c r="E907" s="81"/>
      <c r="F907" s="81"/>
      <c r="G907" s="81"/>
      <c r="H907" s="81"/>
      <c r="I907" s="81"/>
      <c r="J907" s="81"/>
      <c r="K907" s="81"/>
      <c r="L907" s="81"/>
      <c r="M907" s="81"/>
      <c r="N907" s="81"/>
      <c r="O907" s="81"/>
      <c r="P907" s="81"/>
      <c r="Q907" s="81"/>
      <c r="R907" s="81"/>
    </row>
    <row r="908" spans="2:18" x14ac:dyDescent="0.25">
      <c r="B908" s="81"/>
      <c r="C908" s="81"/>
      <c r="D908" s="81"/>
      <c r="E908" s="81"/>
      <c r="F908" s="81"/>
      <c r="G908" s="81"/>
      <c r="H908" s="81"/>
      <c r="I908" s="81"/>
      <c r="J908" s="81"/>
      <c r="K908" s="81"/>
      <c r="L908" s="81"/>
      <c r="M908" s="81"/>
      <c r="N908" s="81"/>
      <c r="O908" s="81"/>
      <c r="P908" s="81"/>
      <c r="Q908" s="81"/>
      <c r="R908" s="81"/>
    </row>
    <row r="909" spans="2:18" x14ac:dyDescent="0.25">
      <c r="B909" s="81"/>
      <c r="C909" s="81"/>
      <c r="D909" s="81"/>
      <c r="E909" s="81"/>
      <c r="F909" s="81"/>
      <c r="G909" s="81"/>
      <c r="H909" s="81"/>
      <c r="I909" s="81"/>
      <c r="J909" s="81"/>
      <c r="K909" s="81"/>
      <c r="L909" s="81"/>
      <c r="M909" s="81"/>
      <c r="N909" s="81"/>
      <c r="O909" s="81"/>
      <c r="P909" s="81"/>
      <c r="Q909" s="81"/>
      <c r="R909" s="81"/>
    </row>
    <row r="910" spans="2:18" x14ac:dyDescent="0.25">
      <c r="B910" s="81"/>
      <c r="C910" s="81"/>
      <c r="D910" s="81"/>
      <c r="E910" s="81"/>
      <c r="F910" s="81"/>
      <c r="G910" s="81"/>
      <c r="H910" s="81"/>
      <c r="I910" s="81"/>
      <c r="J910" s="81"/>
      <c r="K910" s="81"/>
      <c r="L910" s="81"/>
      <c r="M910" s="81"/>
      <c r="N910" s="81"/>
      <c r="O910" s="81"/>
      <c r="P910" s="81"/>
      <c r="Q910" s="81"/>
      <c r="R910" s="81"/>
    </row>
    <row r="911" spans="2:18" x14ac:dyDescent="0.25">
      <c r="B911" s="81"/>
      <c r="C911" s="81"/>
      <c r="D911" s="81"/>
      <c r="E911" s="81"/>
      <c r="F911" s="81"/>
      <c r="G911" s="81"/>
      <c r="H911" s="81"/>
      <c r="I911" s="81"/>
      <c r="J911" s="81"/>
      <c r="K911" s="81"/>
      <c r="L911" s="81"/>
      <c r="M911" s="81"/>
      <c r="N911" s="81"/>
      <c r="O911" s="81"/>
      <c r="P911" s="81"/>
      <c r="Q911" s="81"/>
      <c r="R911" s="81"/>
    </row>
    <row r="912" spans="2:18" x14ac:dyDescent="0.25">
      <c r="B912" s="81"/>
      <c r="C912" s="81"/>
      <c r="D912" s="81"/>
      <c r="E912" s="81"/>
      <c r="F912" s="81"/>
      <c r="G912" s="81"/>
      <c r="H912" s="81"/>
      <c r="I912" s="81"/>
      <c r="J912" s="81"/>
      <c r="K912" s="81"/>
      <c r="L912" s="81"/>
      <c r="M912" s="81"/>
      <c r="N912" s="81"/>
      <c r="O912" s="81"/>
      <c r="P912" s="81"/>
      <c r="Q912" s="81"/>
      <c r="R912" s="81"/>
    </row>
    <row r="913" spans="2:18" x14ac:dyDescent="0.25">
      <c r="B913" s="81"/>
      <c r="C913" s="81"/>
      <c r="D913" s="81"/>
      <c r="E913" s="81"/>
      <c r="F913" s="81"/>
      <c r="G913" s="81"/>
      <c r="H913" s="81"/>
      <c r="I913" s="81"/>
      <c r="J913" s="81"/>
      <c r="K913" s="81"/>
      <c r="L913" s="81"/>
      <c r="M913" s="81"/>
      <c r="N913" s="81"/>
      <c r="O913" s="81"/>
      <c r="P913" s="81"/>
      <c r="Q913" s="81"/>
      <c r="R913" s="81"/>
    </row>
    <row r="914" spans="2:18" x14ac:dyDescent="0.25">
      <c r="B914" s="81"/>
      <c r="C914" s="81"/>
      <c r="D914" s="81"/>
      <c r="E914" s="81"/>
      <c r="F914" s="81"/>
      <c r="G914" s="81"/>
      <c r="H914" s="81"/>
      <c r="I914" s="81"/>
      <c r="J914" s="81"/>
      <c r="K914" s="81"/>
      <c r="L914" s="81"/>
      <c r="M914" s="81"/>
      <c r="N914" s="81"/>
      <c r="O914" s="81"/>
      <c r="P914" s="81"/>
      <c r="Q914" s="81"/>
      <c r="R914" s="81"/>
    </row>
    <row r="915" spans="2:18" x14ac:dyDescent="0.25">
      <c r="B915" s="81"/>
      <c r="C915" s="81"/>
      <c r="D915" s="81"/>
      <c r="E915" s="81"/>
      <c r="F915" s="81"/>
      <c r="G915" s="81"/>
      <c r="H915" s="81"/>
      <c r="I915" s="81"/>
      <c r="J915" s="81"/>
      <c r="K915" s="81"/>
      <c r="L915" s="81"/>
      <c r="M915" s="81"/>
      <c r="N915" s="81"/>
      <c r="O915" s="81"/>
      <c r="P915" s="81"/>
      <c r="Q915" s="81"/>
      <c r="R915" s="81"/>
    </row>
    <row r="916" spans="2:18" x14ac:dyDescent="0.25">
      <c r="B916" s="81"/>
      <c r="C916" s="81"/>
      <c r="D916" s="81"/>
      <c r="E916" s="81"/>
      <c r="F916" s="81"/>
      <c r="G916" s="81"/>
      <c r="H916" s="81"/>
      <c r="I916" s="81"/>
      <c r="J916" s="81"/>
      <c r="K916" s="81"/>
      <c r="L916" s="81"/>
      <c r="M916" s="81"/>
      <c r="N916" s="81"/>
      <c r="O916" s="81"/>
      <c r="P916" s="81"/>
      <c r="Q916" s="81"/>
      <c r="R916" s="81"/>
    </row>
    <row r="917" spans="2:18" x14ac:dyDescent="0.25">
      <c r="B917" s="81"/>
      <c r="C917" s="81"/>
      <c r="D917" s="81"/>
      <c r="E917" s="81"/>
      <c r="F917" s="81"/>
      <c r="G917" s="81"/>
      <c r="H917" s="81"/>
      <c r="I917" s="81"/>
      <c r="J917" s="81"/>
      <c r="K917" s="81"/>
      <c r="L917" s="81"/>
      <c r="M917" s="81"/>
      <c r="N917" s="81"/>
      <c r="O917" s="81"/>
      <c r="P917" s="81"/>
      <c r="Q917" s="81"/>
      <c r="R917" s="81"/>
    </row>
    <row r="918" spans="2:18" x14ac:dyDescent="0.25">
      <c r="B918" s="81"/>
      <c r="C918" s="81"/>
      <c r="D918" s="81"/>
      <c r="E918" s="81"/>
      <c r="F918" s="81"/>
      <c r="G918" s="81"/>
      <c r="H918" s="81"/>
      <c r="I918" s="81"/>
      <c r="J918" s="81"/>
      <c r="K918" s="81"/>
      <c r="L918" s="81"/>
      <c r="M918" s="81"/>
      <c r="N918" s="81"/>
      <c r="O918" s="81"/>
      <c r="P918" s="81"/>
      <c r="Q918" s="81"/>
      <c r="R918" s="81"/>
    </row>
    <row r="919" spans="2:18" x14ac:dyDescent="0.25">
      <c r="B919" s="81"/>
      <c r="C919" s="81"/>
      <c r="D919" s="81"/>
      <c r="E919" s="81"/>
      <c r="F919" s="81"/>
      <c r="G919" s="81"/>
      <c r="H919" s="81"/>
      <c r="I919" s="81"/>
      <c r="J919" s="81"/>
      <c r="K919" s="81"/>
      <c r="L919" s="81"/>
      <c r="M919" s="81"/>
      <c r="N919" s="81"/>
      <c r="O919" s="81"/>
      <c r="P919" s="81"/>
      <c r="Q919" s="81"/>
      <c r="R919" s="81"/>
    </row>
    <row r="920" spans="2:18" x14ac:dyDescent="0.25">
      <c r="B920" s="81"/>
      <c r="C920" s="81"/>
      <c r="D920" s="81"/>
      <c r="E920" s="81"/>
      <c r="F920" s="81"/>
      <c r="G920" s="81"/>
      <c r="H920" s="81"/>
      <c r="I920" s="81"/>
      <c r="J920" s="81"/>
      <c r="K920" s="81"/>
      <c r="L920" s="81"/>
      <c r="M920" s="81"/>
      <c r="N920" s="81"/>
      <c r="O920" s="81"/>
      <c r="P920" s="81"/>
      <c r="Q920" s="81"/>
      <c r="R920" s="81"/>
    </row>
    <row r="921" spans="2:18" x14ac:dyDescent="0.25">
      <c r="B921" s="81"/>
      <c r="C921" s="81"/>
      <c r="D921" s="81"/>
      <c r="E921" s="81"/>
      <c r="F921" s="81"/>
      <c r="G921" s="81"/>
      <c r="H921" s="81"/>
      <c r="I921" s="81"/>
      <c r="J921" s="81"/>
      <c r="K921" s="81"/>
      <c r="L921" s="81"/>
      <c r="M921" s="81"/>
      <c r="N921" s="81"/>
      <c r="O921" s="81"/>
      <c r="P921" s="81"/>
      <c r="Q921" s="81"/>
      <c r="R921" s="81"/>
    </row>
    <row r="922" spans="2:18" x14ac:dyDescent="0.25">
      <c r="B922" s="81"/>
      <c r="C922" s="81"/>
      <c r="D922" s="81"/>
      <c r="E922" s="81"/>
      <c r="F922" s="81"/>
      <c r="G922" s="81"/>
      <c r="H922" s="81"/>
      <c r="I922" s="81"/>
      <c r="J922" s="81"/>
      <c r="K922" s="81"/>
      <c r="L922" s="81"/>
      <c r="M922" s="81"/>
      <c r="N922" s="81"/>
      <c r="O922" s="81"/>
      <c r="P922" s="81"/>
      <c r="Q922" s="81"/>
      <c r="R922" s="81"/>
    </row>
    <row r="923" spans="2:18" x14ac:dyDescent="0.25">
      <c r="B923" s="81"/>
      <c r="C923" s="81"/>
      <c r="D923" s="81"/>
      <c r="E923" s="81"/>
      <c r="F923" s="81"/>
      <c r="G923" s="81"/>
      <c r="H923" s="81"/>
      <c r="I923" s="81"/>
      <c r="J923" s="81"/>
      <c r="K923" s="81"/>
      <c r="L923" s="81"/>
      <c r="M923" s="81"/>
      <c r="N923" s="81"/>
      <c r="O923" s="81"/>
      <c r="P923" s="81"/>
      <c r="Q923" s="81"/>
      <c r="R923" s="81"/>
    </row>
    <row r="924" spans="2:18" x14ac:dyDescent="0.25">
      <c r="B924" s="81"/>
      <c r="C924" s="81"/>
      <c r="D924" s="81"/>
      <c r="E924" s="81"/>
      <c r="F924" s="81"/>
      <c r="G924" s="81"/>
      <c r="H924" s="81"/>
      <c r="I924" s="81"/>
      <c r="J924" s="81"/>
      <c r="K924" s="81"/>
      <c r="L924" s="81"/>
      <c r="M924" s="81"/>
      <c r="N924" s="81"/>
      <c r="O924" s="81"/>
      <c r="P924" s="81"/>
      <c r="Q924" s="81"/>
      <c r="R924" s="81"/>
    </row>
    <row r="925" spans="2:18" x14ac:dyDescent="0.25">
      <c r="B925" s="81"/>
      <c r="C925" s="81"/>
      <c r="D925" s="81"/>
      <c r="E925" s="81"/>
      <c r="F925" s="81"/>
      <c r="G925" s="81"/>
      <c r="H925" s="81"/>
      <c r="I925" s="81"/>
      <c r="J925" s="81"/>
      <c r="K925" s="81"/>
      <c r="L925" s="81"/>
      <c r="M925" s="81"/>
      <c r="N925" s="81"/>
      <c r="O925" s="81"/>
      <c r="P925" s="81"/>
      <c r="Q925" s="81"/>
      <c r="R925" s="81"/>
    </row>
    <row r="926" spans="2:18" x14ac:dyDescent="0.25">
      <c r="B926" s="81"/>
      <c r="C926" s="81"/>
      <c r="D926" s="81"/>
      <c r="E926" s="81"/>
      <c r="F926" s="81"/>
      <c r="G926" s="81"/>
      <c r="H926" s="81"/>
      <c r="I926" s="81"/>
      <c r="J926" s="81"/>
      <c r="K926" s="81"/>
      <c r="L926" s="81"/>
      <c r="M926" s="81"/>
      <c r="N926" s="81"/>
      <c r="O926" s="81"/>
      <c r="P926" s="81"/>
      <c r="Q926" s="81"/>
      <c r="R926" s="81"/>
    </row>
    <row r="927" spans="2:18" x14ac:dyDescent="0.25">
      <c r="B927" s="81"/>
      <c r="C927" s="81"/>
      <c r="D927" s="81"/>
      <c r="E927" s="81"/>
      <c r="F927" s="81"/>
      <c r="G927" s="81"/>
      <c r="H927" s="81"/>
      <c r="I927" s="81"/>
      <c r="J927" s="81"/>
      <c r="K927" s="81"/>
      <c r="L927" s="81"/>
      <c r="M927" s="81"/>
      <c r="N927" s="81"/>
      <c r="O927" s="81"/>
      <c r="P927" s="81"/>
      <c r="Q927" s="81"/>
      <c r="R927" s="81"/>
    </row>
    <row r="928" spans="2:18" x14ac:dyDescent="0.25">
      <c r="B928" s="81"/>
      <c r="C928" s="81"/>
      <c r="D928" s="81"/>
      <c r="E928" s="81"/>
      <c r="F928" s="81"/>
      <c r="G928" s="81"/>
      <c r="H928" s="81"/>
      <c r="I928" s="81"/>
      <c r="J928" s="81"/>
      <c r="K928" s="81"/>
      <c r="L928" s="81"/>
      <c r="M928" s="81"/>
      <c r="N928" s="81"/>
      <c r="O928" s="81"/>
      <c r="P928" s="81"/>
      <c r="Q928" s="81"/>
      <c r="R928" s="81"/>
    </row>
    <row r="929" spans="2:18" x14ac:dyDescent="0.25">
      <c r="B929" s="81"/>
      <c r="C929" s="81"/>
      <c r="D929" s="81"/>
      <c r="E929" s="81"/>
      <c r="F929" s="81"/>
      <c r="G929" s="81"/>
      <c r="H929" s="81"/>
      <c r="I929" s="81"/>
      <c r="J929" s="81"/>
      <c r="K929" s="81"/>
      <c r="L929" s="81"/>
      <c r="M929" s="81"/>
      <c r="N929" s="81"/>
      <c r="O929" s="81"/>
      <c r="P929" s="81"/>
      <c r="Q929" s="81"/>
      <c r="R929" s="81"/>
    </row>
    <row r="930" spans="2:18" x14ac:dyDescent="0.25">
      <c r="B930" s="81"/>
      <c r="C930" s="81"/>
      <c r="D930" s="81"/>
      <c r="E930" s="81"/>
      <c r="F930" s="81"/>
      <c r="G930" s="81"/>
      <c r="H930" s="81"/>
      <c r="I930" s="81"/>
      <c r="J930" s="81"/>
      <c r="K930" s="81"/>
      <c r="L930" s="81"/>
      <c r="M930" s="81"/>
      <c r="N930" s="81"/>
      <c r="O930" s="81"/>
      <c r="P930" s="81"/>
      <c r="Q930" s="81"/>
      <c r="R930" s="81"/>
    </row>
    <row r="931" spans="2:18" x14ac:dyDescent="0.25">
      <c r="B931" s="81"/>
      <c r="C931" s="81"/>
      <c r="D931" s="81"/>
      <c r="E931" s="81"/>
      <c r="F931" s="81"/>
      <c r="G931" s="81"/>
      <c r="H931" s="81"/>
      <c r="I931" s="81"/>
      <c r="J931" s="81"/>
      <c r="K931" s="81"/>
      <c r="L931" s="81"/>
      <c r="M931" s="81"/>
      <c r="N931" s="81"/>
      <c r="O931" s="81"/>
      <c r="P931" s="81"/>
      <c r="Q931" s="81"/>
      <c r="R931" s="81"/>
    </row>
    <row r="932" spans="2:18" x14ac:dyDescent="0.25">
      <c r="B932" s="81"/>
      <c r="C932" s="81"/>
      <c r="D932" s="81"/>
      <c r="E932" s="81"/>
      <c r="F932" s="81"/>
      <c r="G932" s="81"/>
      <c r="H932" s="81"/>
      <c r="I932" s="81"/>
      <c r="J932" s="81"/>
      <c r="K932" s="81"/>
      <c r="L932" s="81"/>
      <c r="M932" s="81"/>
      <c r="N932" s="81"/>
      <c r="O932" s="81"/>
      <c r="P932" s="81"/>
      <c r="Q932" s="81"/>
      <c r="R932" s="81"/>
    </row>
    <row r="933" spans="2:18" x14ac:dyDescent="0.25">
      <c r="B933" s="81"/>
      <c r="C933" s="81"/>
      <c r="D933" s="81"/>
      <c r="E933" s="81"/>
      <c r="F933" s="81"/>
      <c r="G933" s="81"/>
      <c r="H933" s="81"/>
      <c r="I933" s="81"/>
      <c r="J933" s="81"/>
      <c r="K933" s="81"/>
      <c r="L933" s="81"/>
      <c r="M933" s="81"/>
      <c r="N933" s="81"/>
      <c r="O933" s="81"/>
      <c r="P933" s="81"/>
      <c r="Q933" s="81"/>
      <c r="R933" s="81"/>
    </row>
    <row r="934" spans="2:18" x14ac:dyDescent="0.25">
      <c r="B934" s="81"/>
      <c r="C934" s="81"/>
      <c r="D934" s="81"/>
      <c r="E934" s="81"/>
      <c r="F934" s="81"/>
      <c r="G934" s="81"/>
      <c r="H934" s="81"/>
      <c r="I934" s="81"/>
      <c r="J934" s="81"/>
      <c r="K934" s="81"/>
      <c r="L934" s="81"/>
      <c r="M934" s="81"/>
      <c r="N934" s="81"/>
      <c r="O934" s="81"/>
      <c r="P934" s="81"/>
      <c r="Q934" s="81"/>
      <c r="R934" s="81"/>
    </row>
    <row r="935" spans="2:18" x14ac:dyDescent="0.25">
      <c r="B935" s="81"/>
      <c r="C935" s="81"/>
      <c r="D935" s="81"/>
      <c r="E935" s="81"/>
      <c r="F935" s="81"/>
      <c r="G935" s="81"/>
      <c r="H935" s="81"/>
      <c r="I935" s="81"/>
      <c r="J935" s="81"/>
      <c r="K935" s="81"/>
      <c r="L935" s="81"/>
      <c r="M935" s="81"/>
      <c r="N935" s="81"/>
      <c r="O935" s="81"/>
      <c r="P935" s="81"/>
      <c r="Q935" s="81"/>
      <c r="R935" s="81"/>
    </row>
    <row r="936" spans="2:18" x14ac:dyDescent="0.25">
      <c r="B936" s="81"/>
      <c r="C936" s="81"/>
      <c r="D936" s="81"/>
      <c r="E936" s="81"/>
      <c r="F936" s="81"/>
      <c r="G936" s="81"/>
      <c r="H936" s="81"/>
      <c r="I936" s="81"/>
      <c r="J936" s="81"/>
      <c r="K936" s="81"/>
      <c r="L936" s="81"/>
      <c r="M936" s="81"/>
      <c r="N936" s="81"/>
      <c r="O936" s="81"/>
      <c r="P936" s="81"/>
      <c r="Q936" s="81"/>
      <c r="R936" s="81"/>
    </row>
    <row r="937" spans="2:18" x14ac:dyDescent="0.25">
      <c r="B937" s="81"/>
      <c r="C937" s="81"/>
      <c r="D937" s="81"/>
      <c r="E937" s="81"/>
      <c r="F937" s="81"/>
      <c r="G937" s="81"/>
      <c r="H937" s="81"/>
      <c r="I937" s="81"/>
      <c r="J937" s="81"/>
      <c r="K937" s="81"/>
      <c r="L937" s="81"/>
      <c r="M937" s="81"/>
      <c r="N937" s="81"/>
      <c r="O937" s="81"/>
      <c r="P937" s="81"/>
      <c r="Q937" s="81"/>
      <c r="R937" s="81"/>
    </row>
    <row r="938" spans="2:18" x14ac:dyDescent="0.25">
      <c r="B938" s="81"/>
      <c r="C938" s="81"/>
      <c r="D938" s="81"/>
      <c r="E938" s="81"/>
      <c r="F938" s="81"/>
      <c r="G938" s="81"/>
      <c r="H938" s="81"/>
      <c r="I938" s="81"/>
      <c r="J938" s="81"/>
      <c r="K938" s="81"/>
      <c r="L938" s="81"/>
      <c r="M938" s="81"/>
      <c r="N938" s="81"/>
      <c r="O938" s="81"/>
      <c r="P938" s="81"/>
      <c r="Q938" s="81"/>
      <c r="R938" s="81"/>
    </row>
    <row r="939" spans="2:18" x14ac:dyDescent="0.25">
      <c r="B939" s="81"/>
      <c r="C939" s="81"/>
      <c r="D939" s="81"/>
      <c r="E939" s="81"/>
      <c r="F939" s="81"/>
      <c r="G939" s="81"/>
      <c r="H939" s="81"/>
      <c r="I939" s="81"/>
      <c r="J939" s="81"/>
      <c r="K939" s="81"/>
      <c r="L939" s="81"/>
      <c r="M939" s="81"/>
      <c r="N939" s="81"/>
      <c r="O939" s="81"/>
      <c r="P939" s="81"/>
      <c r="Q939" s="81"/>
      <c r="R939" s="81"/>
    </row>
    <row r="940" spans="2:18" x14ac:dyDescent="0.25">
      <c r="B940" s="81"/>
      <c r="C940" s="81"/>
      <c r="D940" s="81"/>
      <c r="E940" s="81"/>
      <c r="F940" s="81"/>
      <c r="G940" s="81"/>
      <c r="H940" s="81"/>
      <c r="I940" s="81"/>
      <c r="J940" s="81"/>
      <c r="K940" s="81"/>
      <c r="L940" s="81"/>
      <c r="M940" s="81"/>
      <c r="N940" s="81"/>
      <c r="O940" s="81"/>
      <c r="P940" s="81"/>
      <c r="Q940" s="81"/>
      <c r="R940" s="81"/>
    </row>
    <row r="941" spans="2:18" x14ac:dyDescent="0.25">
      <c r="B941" s="81"/>
      <c r="C941" s="81"/>
      <c r="D941" s="81"/>
      <c r="E941" s="81"/>
      <c r="F941" s="81"/>
      <c r="G941" s="81"/>
      <c r="H941" s="81"/>
      <c r="I941" s="81"/>
      <c r="J941" s="81"/>
      <c r="K941" s="81"/>
      <c r="L941" s="81"/>
      <c r="M941" s="81"/>
      <c r="N941" s="81"/>
      <c r="O941" s="81"/>
      <c r="P941" s="81"/>
      <c r="Q941" s="81"/>
      <c r="R941" s="81"/>
    </row>
    <row r="942" spans="2:18" x14ac:dyDescent="0.25">
      <c r="B942" s="81"/>
      <c r="C942" s="81"/>
      <c r="D942" s="81"/>
      <c r="E942" s="81"/>
      <c r="F942" s="81"/>
      <c r="G942" s="81"/>
      <c r="H942" s="81"/>
      <c r="I942" s="81"/>
      <c r="J942" s="81"/>
      <c r="K942" s="81"/>
      <c r="L942" s="81"/>
      <c r="M942" s="81"/>
      <c r="N942" s="81"/>
      <c r="O942" s="81"/>
      <c r="P942" s="81"/>
      <c r="Q942" s="81"/>
      <c r="R942" s="81"/>
    </row>
    <row r="943" spans="2:18" x14ac:dyDescent="0.25">
      <c r="B943" s="81"/>
      <c r="C943" s="81"/>
      <c r="D943" s="81"/>
      <c r="E943" s="81"/>
      <c r="F943" s="81"/>
      <c r="G943" s="81"/>
      <c r="H943" s="81"/>
      <c r="I943" s="81"/>
      <c r="J943" s="81"/>
      <c r="K943" s="81"/>
      <c r="L943" s="81"/>
      <c r="M943" s="81"/>
      <c r="N943" s="81"/>
      <c r="O943" s="81"/>
      <c r="P943" s="81"/>
      <c r="Q943" s="81"/>
      <c r="R943" s="81"/>
    </row>
    <row r="944" spans="2:18" x14ac:dyDescent="0.25">
      <c r="B944" s="81"/>
      <c r="C944" s="81"/>
      <c r="D944" s="81"/>
      <c r="E944" s="81"/>
      <c r="F944" s="81"/>
      <c r="G944" s="81"/>
      <c r="H944" s="81"/>
      <c r="I944" s="81"/>
      <c r="J944" s="81"/>
      <c r="K944" s="81"/>
      <c r="L944" s="81"/>
      <c r="M944" s="81"/>
      <c r="N944" s="81"/>
      <c r="O944" s="81"/>
      <c r="P944" s="81"/>
      <c r="Q944" s="81"/>
      <c r="R944" s="81"/>
    </row>
    <row r="945" spans="2:18" x14ac:dyDescent="0.25">
      <c r="B945" s="81"/>
      <c r="C945" s="81"/>
      <c r="D945" s="81"/>
      <c r="E945" s="81"/>
      <c r="F945" s="81"/>
      <c r="G945" s="81"/>
      <c r="H945" s="81"/>
      <c r="I945" s="81"/>
      <c r="J945" s="81"/>
      <c r="K945" s="81"/>
      <c r="L945" s="81"/>
      <c r="M945" s="81"/>
      <c r="N945" s="81"/>
      <c r="O945" s="81"/>
      <c r="P945" s="81"/>
      <c r="Q945" s="81"/>
      <c r="R945" s="81"/>
    </row>
    <row r="946" spans="2:18" x14ac:dyDescent="0.25">
      <c r="B946" s="81"/>
      <c r="C946" s="81"/>
      <c r="D946" s="81"/>
      <c r="E946" s="81"/>
      <c r="F946" s="81"/>
      <c r="G946" s="81"/>
      <c r="H946" s="81"/>
      <c r="I946" s="81"/>
      <c r="J946" s="81"/>
      <c r="K946" s="81"/>
      <c r="L946" s="81"/>
      <c r="M946" s="81"/>
      <c r="N946" s="81"/>
      <c r="O946" s="81"/>
      <c r="P946" s="81"/>
      <c r="Q946" s="81"/>
      <c r="R946" s="81"/>
    </row>
    <row r="947" spans="2:18" x14ac:dyDescent="0.25">
      <c r="B947" s="81"/>
      <c r="C947" s="81"/>
      <c r="D947" s="81"/>
      <c r="E947" s="81"/>
      <c r="F947" s="81"/>
      <c r="G947" s="81"/>
      <c r="H947" s="81"/>
      <c r="I947" s="81"/>
      <c r="J947" s="81"/>
      <c r="K947" s="81"/>
      <c r="L947" s="81"/>
      <c r="M947" s="81"/>
      <c r="N947" s="81"/>
      <c r="O947" s="81"/>
      <c r="P947" s="81"/>
      <c r="Q947" s="81"/>
      <c r="R947" s="81"/>
    </row>
    <row r="948" spans="2:18" x14ac:dyDescent="0.25">
      <c r="B948" s="81"/>
      <c r="C948" s="81"/>
      <c r="D948" s="81"/>
      <c r="E948" s="81"/>
      <c r="F948" s="81"/>
      <c r="G948" s="81"/>
      <c r="H948" s="81"/>
      <c r="I948" s="81"/>
      <c r="J948" s="81"/>
      <c r="K948" s="81"/>
      <c r="L948" s="81"/>
      <c r="M948" s="81"/>
      <c r="N948" s="81"/>
      <c r="O948" s="81"/>
      <c r="P948" s="81"/>
      <c r="Q948" s="81"/>
      <c r="R948" s="81"/>
    </row>
    <row r="949" spans="2:18" x14ac:dyDescent="0.25">
      <c r="B949" s="81"/>
      <c r="C949" s="81"/>
      <c r="D949" s="81"/>
      <c r="E949" s="81"/>
      <c r="F949" s="81"/>
      <c r="G949" s="81"/>
      <c r="H949" s="81"/>
      <c r="I949" s="81"/>
      <c r="J949" s="81"/>
      <c r="K949" s="81"/>
      <c r="L949" s="81"/>
      <c r="M949" s="81"/>
      <c r="N949" s="81"/>
      <c r="O949" s="81"/>
      <c r="P949" s="81"/>
      <c r="Q949" s="81"/>
      <c r="R949" s="81"/>
    </row>
    <row r="950" spans="2:18" x14ac:dyDescent="0.25">
      <c r="B950" s="81"/>
      <c r="C950" s="81"/>
      <c r="D950" s="81"/>
      <c r="E950" s="81"/>
      <c r="F950" s="81"/>
      <c r="G950" s="81"/>
      <c r="H950" s="81"/>
      <c r="I950" s="81"/>
      <c r="J950" s="81"/>
      <c r="K950" s="81"/>
      <c r="L950" s="81"/>
      <c r="M950" s="81"/>
      <c r="N950" s="81"/>
      <c r="O950" s="81"/>
      <c r="P950" s="81"/>
      <c r="Q950" s="81"/>
      <c r="R950" s="81"/>
    </row>
    <row r="951" spans="2:18" x14ac:dyDescent="0.25">
      <c r="B951" s="81"/>
      <c r="C951" s="81"/>
      <c r="D951" s="81"/>
      <c r="E951" s="81"/>
      <c r="F951" s="81"/>
      <c r="G951" s="81"/>
      <c r="H951" s="81"/>
      <c r="I951" s="81"/>
      <c r="J951" s="81"/>
      <c r="K951" s="81"/>
      <c r="L951" s="81"/>
      <c r="M951" s="81"/>
      <c r="N951" s="81"/>
      <c r="O951" s="81"/>
      <c r="P951" s="81"/>
      <c r="Q951" s="81"/>
      <c r="R951" s="81"/>
    </row>
    <row r="952" spans="2:18" x14ac:dyDescent="0.25">
      <c r="B952" s="81"/>
      <c r="C952" s="81"/>
      <c r="D952" s="81"/>
      <c r="E952" s="81"/>
      <c r="F952" s="81"/>
      <c r="G952" s="81"/>
      <c r="H952" s="81"/>
      <c r="I952" s="81"/>
      <c r="J952" s="81"/>
      <c r="K952" s="81"/>
      <c r="L952" s="81"/>
      <c r="M952" s="81"/>
      <c r="N952" s="81"/>
      <c r="O952" s="81"/>
      <c r="P952" s="81"/>
      <c r="Q952" s="81"/>
      <c r="R952" s="81"/>
    </row>
    <row r="953" spans="2:18" x14ac:dyDescent="0.25">
      <c r="B953" s="81"/>
      <c r="C953" s="81"/>
      <c r="D953" s="81"/>
      <c r="E953" s="81"/>
      <c r="F953" s="81"/>
      <c r="G953" s="81"/>
      <c r="H953" s="81"/>
      <c r="I953" s="81"/>
      <c r="J953" s="81"/>
      <c r="K953" s="81"/>
      <c r="L953" s="81"/>
      <c r="M953" s="81"/>
      <c r="N953" s="81"/>
      <c r="O953" s="81"/>
      <c r="P953" s="81"/>
      <c r="Q953" s="81"/>
      <c r="R953" s="81"/>
    </row>
    <row r="954" spans="2:18" x14ac:dyDescent="0.25">
      <c r="B954" s="81"/>
      <c r="C954" s="81"/>
      <c r="D954" s="81"/>
      <c r="E954" s="81"/>
      <c r="F954" s="81"/>
      <c r="G954" s="81"/>
      <c r="H954" s="81"/>
      <c r="I954" s="81"/>
      <c r="J954" s="81"/>
      <c r="K954" s="81"/>
      <c r="L954" s="81"/>
      <c r="M954" s="81"/>
      <c r="N954" s="81"/>
      <c r="O954" s="81"/>
      <c r="P954" s="81"/>
      <c r="Q954" s="81"/>
      <c r="R954" s="81"/>
    </row>
    <row r="955" spans="2:18" x14ac:dyDescent="0.25">
      <c r="B955" s="81"/>
      <c r="C955" s="81"/>
      <c r="D955" s="81"/>
      <c r="E955" s="81"/>
      <c r="F955" s="81"/>
      <c r="G955" s="81"/>
      <c r="H955" s="81"/>
      <c r="I955" s="81"/>
      <c r="J955" s="81"/>
      <c r="K955" s="81"/>
      <c r="L955" s="81"/>
      <c r="M955" s="81"/>
      <c r="N955" s="81"/>
      <c r="O955" s="81"/>
      <c r="P955" s="81"/>
      <c r="Q955" s="81"/>
      <c r="R955" s="81"/>
    </row>
    <row r="956" spans="2:18" x14ac:dyDescent="0.25">
      <c r="B956" s="81"/>
      <c r="C956" s="81"/>
      <c r="D956" s="81"/>
      <c r="E956" s="81"/>
      <c r="F956" s="81"/>
      <c r="G956" s="81"/>
      <c r="H956" s="81"/>
      <c r="I956" s="81"/>
      <c r="J956" s="81"/>
      <c r="K956" s="81"/>
      <c r="L956" s="81"/>
      <c r="M956" s="81"/>
      <c r="N956" s="81"/>
      <c r="O956" s="81"/>
      <c r="P956" s="81"/>
      <c r="Q956" s="81"/>
      <c r="R956" s="81"/>
    </row>
    <row r="957" spans="2:18" x14ac:dyDescent="0.25">
      <c r="B957" s="81"/>
      <c r="C957" s="81"/>
      <c r="D957" s="81"/>
      <c r="E957" s="81"/>
      <c r="F957" s="81"/>
      <c r="G957" s="81"/>
      <c r="H957" s="81"/>
      <c r="I957" s="81"/>
      <c r="J957" s="81"/>
      <c r="K957" s="81"/>
      <c r="L957" s="81"/>
      <c r="M957" s="81"/>
      <c r="N957" s="81"/>
      <c r="O957" s="81"/>
      <c r="P957" s="81"/>
      <c r="Q957" s="81"/>
      <c r="R957" s="81"/>
    </row>
    <row r="958" spans="2:18" x14ac:dyDescent="0.25">
      <c r="B958" s="81"/>
      <c r="C958" s="81"/>
      <c r="D958" s="81"/>
      <c r="E958" s="81"/>
      <c r="F958" s="81"/>
      <c r="G958" s="81"/>
      <c r="H958" s="81"/>
      <c r="I958" s="81"/>
      <c r="J958" s="81"/>
      <c r="K958" s="81"/>
      <c r="L958" s="81"/>
      <c r="M958" s="81"/>
      <c r="N958" s="81"/>
      <c r="O958" s="81"/>
      <c r="P958" s="81"/>
      <c r="Q958" s="81"/>
      <c r="R958" s="81"/>
    </row>
    <row r="959" spans="2:18" x14ac:dyDescent="0.25">
      <c r="B959" s="81"/>
      <c r="C959" s="81"/>
      <c r="D959" s="81"/>
      <c r="E959" s="81"/>
      <c r="F959" s="81"/>
      <c r="G959" s="81"/>
      <c r="H959" s="81"/>
      <c r="I959" s="81"/>
      <c r="J959" s="81"/>
      <c r="K959" s="81"/>
      <c r="L959" s="81"/>
      <c r="M959" s="81"/>
      <c r="N959" s="81"/>
      <c r="O959" s="81"/>
      <c r="P959" s="81"/>
      <c r="Q959" s="81"/>
      <c r="R959" s="81"/>
    </row>
    <row r="960" spans="2:18" x14ac:dyDescent="0.25">
      <c r="B960" s="81"/>
      <c r="C960" s="81"/>
      <c r="D960" s="81"/>
      <c r="E960" s="81"/>
      <c r="F960" s="81"/>
      <c r="G960" s="81"/>
      <c r="H960" s="81"/>
      <c r="I960" s="81"/>
      <c r="J960" s="81"/>
      <c r="K960" s="81"/>
      <c r="L960" s="81"/>
      <c r="M960" s="81"/>
      <c r="N960" s="81"/>
      <c r="O960" s="81"/>
      <c r="P960" s="81"/>
      <c r="Q960" s="81"/>
      <c r="R960" s="81"/>
    </row>
    <row r="961" spans="2:18" x14ac:dyDescent="0.25">
      <c r="B961" s="81"/>
      <c r="C961" s="81"/>
      <c r="D961" s="81"/>
      <c r="E961" s="81"/>
      <c r="F961" s="81"/>
      <c r="G961" s="81"/>
      <c r="H961" s="81"/>
      <c r="I961" s="81"/>
      <c r="J961" s="81"/>
      <c r="K961" s="81"/>
      <c r="L961" s="81"/>
      <c r="M961" s="81"/>
      <c r="N961" s="81"/>
      <c r="O961" s="81"/>
      <c r="P961" s="81"/>
      <c r="Q961" s="81"/>
      <c r="R961" s="81"/>
    </row>
    <row r="962" spans="2:18" x14ac:dyDescent="0.25">
      <c r="B962" s="81"/>
      <c r="C962" s="81"/>
      <c r="D962" s="81"/>
      <c r="E962" s="81"/>
      <c r="F962" s="81"/>
      <c r="G962" s="81"/>
      <c r="H962" s="81"/>
      <c r="I962" s="81"/>
      <c r="J962" s="81"/>
      <c r="K962" s="81"/>
      <c r="L962" s="81"/>
      <c r="M962" s="81"/>
      <c r="N962" s="81"/>
      <c r="O962" s="81"/>
      <c r="P962" s="81"/>
      <c r="Q962" s="81"/>
      <c r="R962" s="81"/>
    </row>
    <row r="963" spans="2:18" x14ac:dyDescent="0.25">
      <c r="B963" s="81"/>
      <c r="C963" s="81"/>
      <c r="D963" s="81"/>
      <c r="E963" s="81"/>
      <c r="F963" s="81"/>
      <c r="G963" s="81"/>
      <c r="H963" s="81"/>
      <c r="I963" s="81"/>
      <c r="J963" s="81"/>
      <c r="K963" s="81"/>
      <c r="L963" s="81"/>
      <c r="M963" s="81"/>
      <c r="N963" s="81"/>
      <c r="O963" s="81"/>
      <c r="P963" s="81"/>
      <c r="Q963" s="81"/>
      <c r="R963" s="81"/>
    </row>
    <row r="964" spans="2:18" x14ac:dyDescent="0.25">
      <c r="B964" s="81"/>
      <c r="C964" s="81"/>
      <c r="D964" s="81"/>
      <c r="E964" s="81"/>
      <c r="F964" s="81"/>
      <c r="G964" s="81"/>
      <c r="H964" s="81"/>
      <c r="I964" s="81"/>
      <c r="J964" s="81"/>
      <c r="K964" s="81"/>
      <c r="L964" s="81"/>
      <c r="M964" s="81"/>
      <c r="N964" s="81"/>
      <c r="O964" s="81"/>
      <c r="P964" s="81"/>
      <c r="Q964" s="81"/>
      <c r="R964" s="81"/>
    </row>
    <row r="965" spans="2:18" x14ac:dyDescent="0.25">
      <c r="B965" s="81"/>
      <c r="C965" s="81"/>
      <c r="D965" s="81"/>
      <c r="E965" s="81"/>
      <c r="F965" s="81"/>
      <c r="G965" s="81"/>
      <c r="H965" s="81"/>
      <c r="I965" s="81"/>
      <c r="J965" s="81"/>
      <c r="K965" s="81"/>
      <c r="L965" s="81"/>
      <c r="M965" s="81"/>
      <c r="N965" s="81"/>
      <c r="O965" s="81"/>
      <c r="P965" s="81"/>
      <c r="Q965" s="81"/>
      <c r="R965" s="81"/>
    </row>
    <row r="966" spans="2:18" x14ac:dyDescent="0.25">
      <c r="B966" s="81"/>
      <c r="C966" s="81"/>
      <c r="D966" s="81"/>
      <c r="E966" s="81"/>
      <c r="F966" s="81"/>
      <c r="G966" s="81"/>
      <c r="H966" s="81"/>
      <c r="I966" s="81"/>
      <c r="J966" s="81"/>
      <c r="K966" s="81"/>
      <c r="L966" s="81"/>
      <c r="M966" s="81"/>
      <c r="N966" s="81"/>
      <c r="O966" s="81"/>
      <c r="P966" s="81"/>
      <c r="Q966" s="81"/>
      <c r="R966" s="81"/>
    </row>
    <row r="967" spans="2:18" x14ac:dyDescent="0.25">
      <c r="B967" s="81"/>
      <c r="C967" s="81"/>
      <c r="D967" s="81"/>
      <c r="E967" s="81"/>
      <c r="F967" s="81"/>
      <c r="G967" s="81"/>
      <c r="H967" s="81"/>
      <c r="I967" s="81"/>
      <c r="J967" s="81"/>
      <c r="K967" s="81"/>
      <c r="L967" s="81"/>
      <c r="M967" s="81"/>
      <c r="N967" s="81"/>
      <c r="O967" s="81"/>
      <c r="P967" s="81"/>
      <c r="Q967" s="81"/>
      <c r="R967" s="81"/>
    </row>
    <row r="968" spans="2:18" x14ac:dyDescent="0.25">
      <c r="B968" s="81"/>
      <c r="C968" s="81"/>
      <c r="D968" s="81"/>
      <c r="E968" s="81"/>
      <c r="F968" s="81"/>
      <c r="G968" s="81"/>
      <c r="H968" s="81"/>
      <c r="I968" s="81"/>
      <c r="J968" s="81"/>
      <c r="K968" s="81"/>
      <c r="L968" s="81"/>
      <c r="M968" s="81"/>
      <c r="N968" s="81"/>
      <c r="O968" s="81"/>
      <c r="P968" s="81"/>
      <c r="Q968" s="81"/>
      <c r="R968" s="81"/>
    </row>
    <row r="969" spans="2:18" x14ac:dyDescent="0.25">
      <c r="B969" s="81"/>
      <c r="C969" s="81"/>
      <c r="D969" s="81"/>
      <c r="E969" s="81"/>
      <c r="F969" s="81"/>
      <c r="G969" s="81"/>
      <c r="H969" s="81"/>
      <c r="I969" s="81"/>
      <c r="J969" s="81"/>
      <c r="K969" s="81"/>
      <c r="L969" s="81"/>
      <c r="M969" s="81"/>
      <c r="N969" s="81"/>
      <c r="O969" s="81"/>
      <c r="P969" s="81"/>
      <c r="Q969" s="81"/>
      <c r="R969" s="81"/>
    </row>
    <row r="970" spans="2:18" x14ac:dyDescent="0.25">
      <c r="B970" s="81"/>
      <c r="C970" s="81"/>
      <c r="D970" s="81"/>
      <c r="E970" s="81"/>
      <c r="F970" s="81"/>
      <c r="G970" s="81"/>
      <c r="H970" s="81"/>
      <c r="I970" s="81"/>
      <c r="J970" s="81"/>
      <c r="K970" s="81"/>
      <c r="L970" s="81"/>
      <c r="M970" s="81"/>
      <c r="N970" s="81"/>
      <c r="O970" s="81"/>
      <c r="P970" s="81"/>
      <c r="Q970" s="81"/>
      <c r="R970" s="81"/>
    </row>
    <row r="971" spans="2:18" x14ac:dyDescent="0.25">
      <c r="B971" s="81"/>
      <c r="C971" s="81"/>
      <c r="D971" s="81"/>
      <c r="E971" s="81"/>
      <c r="F971" s="81"/>
      <c r="G971" s="81"/>
      <c r="H971" s="81"/>
      <c r="I971" s="81"/>
      <c r="J971" s="81"/>
      <c r="K971" s="81"/>
      <c r="L971" s="81"/>
      <c r="M971" s="81"/>
      <c r="N971" s="81"/>
      <c r="O971" s="81"/>
      <c r="P971" s="81"/>
      <c r="Q971" s="81"/>
      <c r="R971" s="81"/>
    </row>
    <row r="972" spans="2:18" x14ac:dyDescent="0.25">
      <c r="B972" s="81"/>
      <c r="C972" s="81"/>
      <c r="D972" s="81"/>
      <c r="E972" s="81"/>
      <c r="F972" s="81"/>
      <c r="G972" s="81"/>
      <c r="H972" s="81"/>
      <c r="I972" s="81"/>
      <c r="J972" s="81"/>
      <c r="K972" s="81"/>
      <c r="L972" s="81"/>
      <c r="M972" s="81"/>
      <c r="N972" s="81"/>
      <c r="O972" s="81"/>
      <c r="P972" s="81"/>
      <c r="Q972" s="81"/>
      <c r="R972" s="81"/>
    </row>
    <row r="973" spans="2:18" x14ac:dyDescent="0.25">
      <c r="B973" s="81"/>
      <c r="C973" s="81"/>
      <c r="D973" s="81"/>
      <c r="E973" s="81"/>
      <c r="F973" s="81"/>
      <c r="G973" s="81"/>
      <c r="H973" s="81"/>
      <c r="I973" s="81"/>
      <c r="J973" s="81"/>
      <c r="K973" s="81"/>
      <c r="L973" s="81"/>
      <c r="M973" s="81"/>
      <c r="N973" s="81"/>
      <c r="O973" s="81"/>
      <c r="P973" s="81"/>
      <c r="Q973" s="81"/>
      <c r="R973" s="81"/>
    </row>
    <row r="974" spans="2:18" x14ac:dyDescent="0.25">
      <c r="B974" s="81"/>
      <c r="C974" s="81"/>
      <c r="D974" s="81"/>
      <c r="E974" s="81"/>
      <c r="F974" s="81"/>
      <c r="G974" s="81"/>
      <c r="H974" s="81"/>
      <c r="I974" s="81"/>
      <c r="J974" s="81"/>
      <c r="K974" s="81"/>
      <c r="L974" s="81"/>
      <c r="M974" s="81"/>
      <c r="N974" s="81"/>
      <c r="O974" s="81"/>
      <c r="P974" s="81"/>
      <c r="Q974" s="81"/>
      <c r="R974" s="81"/>
    </row>
    <row r="975" spans="2:18" x14ac:dyDescent="0.25">
      <c r="B975" s="81"/>
      <c r="C975" s="81"/>
      <c r="D975" s="81"/>
      <c r="E975" s="81"/>
      <c r="F975" s="81"/>
      <c r="G975" s="81"/>
      <c r="H975" s="81"/>
      <c r="I975" s="81"/>
      <c r="J975" s="81"/>
      <c r="K975" s="81"/>
      <c r="L975" s="81"/>
      <c r="M975" s="81"/>
      <c r="N975" s="81"/>
      <c r="O975" s="81"/>
      <c r="P975" s="81"/>
      <c r="Q975" s="81"/>
      <c r="R975" s="81"/>
    </row>
    <row r="976" spans="2:18" x14ac:dyDescent="0.25">
      <c r="B976" s="81"/>
      <c r="C976" s="81"/>
      <c r="D976" s="81"/>
      <c r="E976" s="81"/>
      <c r="F976" s="81"/>
      <c r="G976" s="81"/>
      <c r="H976" s="81"/>
      <c r="I976" s="81"/>
      <c r="J976" s="81"/>
      <c r="K976" s="81"/>
      <c r="L976" s="81"/>
      <c r="M976" s="81"/>
      <c r="N976" s="81"/>
      <c r="O976" s="81"/>
      <c r="P976" s="81"/>
      <c r="Q976" s="81"/>
      <c r="R976" s="81"/>
    </row>
    <row r="977" spans="2:18" x14ac:dyDescent="0.25">
      <c r="B977" s="81"/>
      <c r="C977" s="81"/>
      <c r="D977" s="81"/>
      <c r="E977" s="81"/>
      <c r="F977" s="81"/>
      <c r="G977" s="81"/>
      <c r="H977" s="81"/>
      <c r="I977" s="81"/>
      <c r="J977" s="81"/>
      <c r="K977" s="81"/>
      <c r="L977" s="81"/>
      <c r="M977" s="81"/>
      <c r="N977" s="81"/>
      <c r="O977" s="81"/>
      <c r="P977" s="81"/>
      <c r="Q977" s="81"/>
      <c r="R977" s="81"/>
    </row>
    <row r="978" spans="2:18" x14ac:dyDescent="0.25">
      <c r="B978" s="81"/>
      <c r="C978" s="81"/>
      <c r="D978" s="81"/>
      <c r="E978" s="81"/>
      <c r="F978" s="81"/>
      <c r="G978" s="81"/>
      <c r="H978" s="81"/>
      <c r="I978" s="81"/>
      <c r="J978" s="81"/>
      <c r="K978" s="81"/>
      <c r="L978" s="81"/>
      <c r="M978" s="81"/>
      <c r="N978" s="81"/>
      <c r="O978" s="81"/>
      <c r="P978" s="81"/>
      <c r="Q978" s="81"/>
      <c r="R978" s="81"/>
    </row>
    <row r="979" spans="2:18" x14ac:dyDescent="0.25">
      <c r="B979" s="81"/>
      <c r="C979" s="81"/>
      <c r="D979" s="81"/>
      <c r="E979" s="81"/>
      <c r="F979" s="81"/>
      <c r="G979" s="81"/>
      <c r="H979" s="81"/>
      <c r="I979" s="81"/>
      <c r="J979" s="81"/>
      <c r="K979" s="81"/>
      <c r="L979" s="81"/>
      <c r="M979" s="81"/>
      <c r="N979" s="81"/>
      <c r="O979" s="81"/>
      <c r="P979" s="81"/>
      <c r="Q979" s="81"/>
      <c r="R979" s="81"/>
    </row>
    <row r="980" spans="2:18" x14ac:dyDescent="0.25">
      <c r="B980" s="81"/>
      <c r="C980" s="81"/>
      <c r="D980" s="81"/>
      <c r="E980" s="81"/>
      <c r="F980" s="81"/>
      <c r="G980" s="81"/>
      <c r="H980" s="81"/>
      <c r="I980" s="81"/>
      <c r="J980" s="81"/>
      <c r="K980" s="81"/>
      <c r="L980" s="81"/>
      <c r="M980" s="81"/>
      <c r="N980" s="81"/>
      <c r="O980" s="81"/>
      <c r="P980" s="81"/>
      <c r="Q980" s="81"/>
      <c r="R980" s="81"/>
    </row>
    <row r="981" spans="2:18" x14ac:dyDescent="0.25">
      <c r="B981" s="81"/>
      <c r="C981" s="81"/>
      <c r="D981" s="81"/>
      <c r="E981" s="81"/>
      <c r="F981" s="81"/>
      <c r="G981" s="81"/>
      <c r="H981" s="81"/>
      <c r="I981" s="81"/>
      <c r="J981" s="81"/>
      <c r="K981" s="81"/>
      <c r="L981" s="81"/>
      <c r="M981" s="81"/>
      <c r="N981" s="81"/>
      <c r="O981" s="81"/>
      <c r="P981" s="81"/>
      <c r="Q981" s="81"/>
      <c r="R981" s="81"/>
    </row>
    <row r="982" spans="2:18" x14ac:dyDescent="0.25">
      <c r="B982" s="81"/>
      <c r="C982" s="81"/>
      <c r="D982" s="81"/>
      <c r="E982" s="81"/>
      <c r="F982" s="81"/>
      <c r="G982" s="81"/>
      <c r="H982" s="81"/>
      <c r="I982" s="81"/>
      <c r="J982" s="81"/>
      <c r="K982" s="81"/>
      <c r="L982" s="81"/>
      <c r="M982" s="81"/>
      <c r="N982" s="81"/>
      <c r="O982" s="81"/>
      <c r="P982" s="81"/>
      <c r="Q982" s="81"/>
      <c r="R982" s="81"/>
    </row>
    <row r="983" spans="2:18" x14ac:dyDescent="0.25">
      <c r="B983" s="81"/>
      <c r="C983" s="81"/>
      <c r="D983" s="81"/>
      <c r="E983" s="81"/>
      <c r="F983" s="81"/>
      <c r="G983" s="81"/>
      <c r="H983" s="81"/>
      <c r="I983" s="81"/>
      <c r="J983" s="81"/>
      <c r="K983" s="81"/>
      <c r="L983" s="81"/>
      <c r="M983" s="81"/>
      <c r="N983" s="81"/>
      <c r="O983" s="81"/>
      <c r="P983" s="81"/>
      <c r="Q983" s="81"/>
      <c r="R983" s="81"/>
    </row>
    <row r="984" spans="2:18" x14ac:dyDescent="0.25">
      <c r="B984" s="81"/>
      <c r="C984" s="81"/>
      <c r="D984" s="81"/>
      <c r="E984" s="81"/>
      <c r="F984" s="81"/>
      <c r="G984" s="81"/>
      <c r="H984" s="81"/>
      <c r="I984" s="81"/>
      <c r="J984" s="81"/>
      <c r="K984" s="81"/>
      <c r="L984" s="81"/>
      <c r="M984" s="81"/>
      <c r="N984" s="81"/>
      <c r="O984" s="81"/>
      <c r="P984" s="81"/>
      <c r="Q984" s="81"/>
      <c r="R984" s="81"/>
    </row>
    <row r="985" spans="2:18" x14ac:dyDescent="0.25">
      <c r="B985" s="81"/>
      <c r="C985" s="81"/>
      <c r="D985" s="81"/>
      <c r="E985" s="81"/>
      <c r="F985" s="81"/>
      <c r="G985" s="81"/>
      <c r="H985" s="81"/>
      <c r="I985" s="81"/>
      <c r="J985" s="81"/>
      <c r="K985" s="81"/>
      <c r="L985" s="81"/>
      <c r="M985" s="81"/>
      <c r="N985" s="81"/>
      <c r="O985" s="81"/>
      <c r="P985" s="81"/>
      <c r="Q985" s="81"/>
      <c r="R985" s="81"/>
    </row>
    <row r="986" spans="2:18" x14ac:dyDescent="0.25">
      <c r="B986" s="81"/>
      <c r="C986" s="81"/>
      <c r="D986" s="81"/>
      <c r="E986" s="81"/>
      <c r="F986" s="81"/>
      <c r="G986" s="81"/>
      <c r="H986" s="81"/>
      <c r="I986" s="81"/>
      <c r="J986" s="81"/>
      <c r="K986" s="81"/>
      <c r="L986" s="81"/>
      <c r="M986" s="81"/>
      <c r="N986" s="81"/>
      <c r="O986" s="81"/>
      <c r="P986" s="81"/>
      <c r="Q986" s="81"/>
      <c r="R986" s="81"/>
    </row>
    <row r="987" spans="2:18" x14ac:dyDescent="0.25">
      <c r="B987" s="81"/>
      <c r="C987" s="81"/>
      <c r="D987" s="81"/>
      <c r="E987" s="81"/>
      <c r="F987" s="81"/>
      <c r="G987" s="81"/>
      <c r="H987" s="81"/>
      <c r="I987" s="81"/>
      <c r="J987" s="81"/>
      <c r="K987" s="81"/>
      <c r="L987" s="81"/>
      <c r="M987" s="81"/>
      <c r="N987" s="81"/>
      <c r="O987" s="81"/>
      <c r="P987" s="81"/>
      <c r="Q987" s="81"/>
      <c r="R987" s="81"/>
    </row>
    <row r="988" spans="2:18" x14ac:dyDescent="0.25">
      <c r="B988" s="81"/>
      <c r="C988" s="81"/>
      <c r="D988" s="81"/>
      <c r="E988" s="81"/>
      <c r="F988" s="81"/>
      <c r="G988" s="81"/>
      <c r="H988" s="81"/>
      <c r="I988" s="81"/>
      <c r="J988" s="81"/>
      <c r="K988" s="81"/>
      <c r="L988" s="81"/>
      <c r="M988" s="81"/>
      <c r="N988" s="81"/>
      <c r="O988" s="81"/>
      <c r="P988" s="81"/>
      <c r="Q988" s="81"/>
      <c r="R988" s="81"/>
    </row>
    <row r="989" spans="2:18" x14ac:dyDescent="0.25">
      <c r="B989" s="81"/>
      <c r="C989" s="81"/>
      <c r="D989" s="81"/>
      <c r="E989" s="81"/>
      <c r="F989" s="81"/>
      <c r="G989" s="81"/>
      <c r="H989" s="81"/>
      <c r="I989" s="81"/>
      <c r="J989" s="81"/>
      <c r="K989" s="81"/>
      <c r="L989" s="81"/>
      <c r="M989" s="81"/>
      <c r="N989" s="81"/>
      <c r="O989" s="81"/>
      <c r="P989" s="81"/>
      <c r="Q989" s="81"/>
      <c r="R989" s="81"/>
    </row>
    <row r="990" spans="2:18" x14ac:dyDescent="0.25">
      <c r="B990" s="81"/>
      <c r="C990" s="81"/>
      <c r="D990" s="81"/>
      <c r="E990" s="81"/>
      <c r="F990" s="81"/>
      <c r="G990" s="81"/>
      <c r="H990" s="81"/>
      <c r="I990" s="81"/>
      <c r="J990" s="81"/>
      <c r="K990" s="81"/>
      <c r="L990" s="81"/>
      <c r="M990" s="81"/>
      <c r="N990" s="81"/>
      <c r="O990" s="81"/>
      <c r="P990" s="81"/>
      <c r="Q990" s="81"/>
      <c r="R990" s="81"/>
    </row>
    <row r="991" spans="2:18" x14ac:dyDescent="0.25">
      <c r="B991" s="81"/>
      <c r="C991" s="81"/>
      <c r="D991" s="81"/>
      <c r="E991" s="81"/>
      <c r="F991" s="81"/>
      <c r="G991" s="81"/>
      <c r="H991" s="81"/>
      <c r="I991" s="81"/>
      <c r="J991" s="81"/>
      <c r="K991" s="81"/>
      <c r="L991" s="81"/>
      <c r="M991" s="81"/>
      <c r="N991" s="81"/>
      <c r="O991" s="81"/>
      <c r="P991" s="81"/>
      <c r="Q991" s="81"/>
      <c r="R991" s="81"/>
    </row>
    <row r="992" spans="2:18" x14ac:dyDescent="0.25">
      <c r="B992" s="81"/>
      <c r="C992" s="81"/>
      <c r="D992" s="81"/>
      <c r="E992" s="81"/>
      <c r="F992" s="81"/>
      <c r="G992" s="81"/>
      <c r="H992" s="81"/>
      <c r="I992" s="81"/>
      <c r="J992" s="81"/>
      <c r="K992" s="81"/>
      <c r="L992" s="81"/>
      <c r="M992" s="81"/>
      <c r="N992" s="81"/>
      <c r="O992" s="81"/>
      <c r="P992" s="81"/>
      <c r="Q992" s="81"/>
      <c r="R992" s="81"/>
    </row>
    <row r="993" spans="2:18" x14ac:dyDescent="0.25">
      <c r="B993" s="81"/>
      <c r="C993" s="81"/>
      <c r="D993" s="81"/>
      <c r="E993" s="81"/>
      <c r="F993" s="81"/>
      <c r="G993" s="81"/>
      <c r="H993" s="81"/>
      <c r="I993" s="81"/>
      <c r="J993" s="81"/>
      <c r="K993" s="81"/>
      <c r="L993" s="81"/>
      <c r="M993" s="81"/>
      <c r="N993" s="81"/>
      <c r="O993" s="81"/>
      <c r="P993" s="81"/>
      <c r="Q993" s="81"/>
      <c r="R993" s="81"/>
    </row>
    <row r="994" spans="2:18" x14ac:dyDescent="0.25">
      <c r="B994" s="81"/>
      <c r="C994" s="81"/>
      <c r="D994" s="81"/>
      <c r="E994" s="81"/>
      <c r="F994" s="81"/>
      <c r="G994" s="81"/>
      <c r="H994" s="81"/>
      <c r="I994" s="81"/>
      <c r="J994" s="81"/>
      <c r="K994" s="81"/>
      <c r="L994" s="81"/>
      <c r="M994" s="81"/>
      <c r="N994" s="81"/>
      <c r="O994" s="81"/>
      <c r="P994" s="81"/>
      <c r="Q994" s="81"/>
      <c r="R994" s="81"/>
    </row>
    <row r="995" spans="2:18" x14ac:dyDescent="0.25">
      <c r="B995" s="81"/>
      <c r="C995" s="81"/>
      <c r="D995" s="81"/>
      <c r="E995" s="81"/>
      <c r="F995" s="81"/>
      <c r="G995" s="81"/>
      <c r="H995" s="81"/>
      <c r="I995" s="81"/>
      <c r="J995" s="81"/>
      <c r="K995" s="81"/>
      <c r="L995" s="81"/>
      <c r="M995" s="81"/>
      <c r="N995" s="81"/>
      <c r="O995" s="81"/>
      <c r="P995" s="81"/>
      <c r="Q995" s="81"/>
      <c r="R995" s="81"/>
    </row>
    <row r="996" spans="2:18" x14ac:dyDescent="0.25">
      <c r="B996" s="81"/>
      <c r="C996" s="81"/>
      <c r="D996" s="81"/>
      <c r="E996" s="81"/>
      <c r="F996" s="81"/>
      <c r="G996" s="81"/>
      <c r="H996" s="81"/>
      <c r="I996" s="81"/>
      <c r="J996" s="81"/>
      <c r="K996" s="81"/>
      <c r="L996" s="81"/>
      <c r="M996" s="81"/>
      <c r="N996" s="81"/>
      <c r="O996" s="81"/>
      <c r="P996" s="81"/>
      <c r="Q996" s="81"/>
      <c r="R996" s="81"/>
    </row>
    <row r="997" spans="2:18" x14ac:dyDescent="0.25">
      <c r="B997" s="81"/>
      <c r="C997" s="81"/>
      <c r="D997" s="81"/>
      <c r="E997" s="81"/>
      <c r="F997" s="81"/>
      <c r="G997" s="81"/>
      <c r="H997" s="81"/>
      <c r="I997" s="81"/>
      <c r="J997" s="81"/>
      <c r="K997" s="81"/>
      <c r="L997" s="81"/>
      <c r="M997" s="81"/>
      <c r="N997" s="81"/>
      <c r="O997" s="81"/>
      <c r="P997" s="81"/>
      <c r="Q997" s="81"/>
      <c r="R997" s="81"/>
    </row>
    <row r="998" spans="2:18" x14ac:dyDescent="0.25">
      <c r="B998" s="81"/>
      <c r="C998" s="81"/>
      <c r="D998" s="81"/>
      <c r="E998" s="81"/>
      <c r="F998" s="81"/>
      <c r="G998" s="81"/>
      <c r="H998" s="81"/>
      <c r="I998" s="81"/>
      <c r="J998" s="81"/>
      <c r="K998" s="81"/>
      <c r="L998" s="81"/>
      <c r="M998" s="81"/>
      <c r="N998" s="81"/>
      <c r="O998" s="81"/>
      <c r="P998" s="81"/>
      <c r="Q998" s="81"/>
      <c r="R998" s="81"/>
    </row>
    <row r="999" spans="2:18" x14ac:dyDescent="0.25">
      <c r="B999" s="81"/>
      <c r="C999" s="81"/>
      <c r="D999" s="81"/>
      <c r="E999" s="81"/>
      <c r="F999" s="81"/>
      <c r="G999" s="81"/>
      <c r="H999" s="81"/>
      <c r="I999" s="81"/>
      <c r="J999" s="81"/>
      <c r="K999" s="81"/>
      <c r="L999" s="81"/>
      <c r="M999" s="81"/>
      <c r="N999" s="81"/>
      <c r="O999" s="81"/>
      <c r="P999" s="81"/>
      <c r="Q999" s="81"/>
      <c r="R999" s="81"/>
    </row>
    <row r="1000" spans="2:18" x14ac:dyDescent="0.25">
      <c r="B1000" s="81"/>
      <c r="C1000" s="81"/>
      <c r="D1000" s="81"/>
      <c r="E1000" s="81"/>
      <c r="F1000" s="81"/>
      <c r="G1000" s="81"/>
      <c r="H1000" s="81"/>
      <c r="I1000" s="81"/>
      <c r="J1000" s="81"/>
      <c r="K1000" s="81"/>
      <c r="L1000" s="81"/>
      <c r="M1000" s="81"/>
      <c r="N1000" s="81"/>
      <c r="O1000" s="81"/>
      <c r="P1000" s="81"/>
      <c r="Q1000" s="81"/>
      <c r="R1000" s="81"/>
    </row>
    <row r="1001" spans="2:18" x14ac:dyDescent="0.25">
      <c r="B1001" s="81"/>
      <c r="C1001" s="81"/>
      <c r="D1001" s="81"/>
      <c r="E1001" s="81"/>
      <c r="F1001" s="81"/>
      <c r="G1001" s="81"/>
      <c r="H1001" s="81"/>
      <c r="I1001" s="81"/>
      <c r="J1001" s="81"/>
      <c r="K1001" s="81"/>
      <c r="L1001" s="81"/>
      <c r="M1001" s="81"/>
      <c r="N1001" s="81"/>
      <c r="O1001" s="81"/>
      <c r="P1001" s="81"/>
      <c r="Q1001" s="81"/>
      <c r="R1001" s="81"/>
    </row>
    <row r="1002" spans="2:18" x14ac:dyDescent="0.25">
      <c r="B1002" s="81"/>
      <c r="C1002" s="81"/>
      <c r="D1002" s="81"/>
      <c r="E1002" s="81"/>
      <c r="F1002" s="81"/>
      <c r="G1002" s="81"/>
      <c r="H1002" s="81"/>
      <c r="I1002" s="81"/>
      <c r="J1002" s="81"/>
      <c r="K1002" s="81"/>
      <c r="L1002" s="81"/>
      <c r="M1002" s="81"/>
      <c r="N1002" s="81"/>
      <c r="O1002" s="81"/>
      <c r="P1002" s="81"/>
      <c r="Q1002" s="81"/>
      <c r="R1002" s="81"/>
    </row>
    <row r="1003" spans="2:18" x14ac:dyDescent="0.25">
      <c r="B1003" s="81"/>
      <c r="C1003" s="81"/>
      <c r="D1003" s="81"/>
      <c r="E1003" s="81"/>
      <c r="F1003" s="81"/>
      <c r="G1003" s="81"/>
      <c r="H1003" s="81"/>
      <c r="I1003" s="81"/>
      <c r="J1003" s="81"/>
      <c r="K1003" s="81"/>
      <c r="L1003" s="81"/>
      <c r="M1003" s="81"/>
      <c r="N1003" s="81"/>
      <c r="O1003" s="81"/>
      <c r="P1003" s="81"/>
      <c r="Q1003" s="81"/>
      <c r="R1003" s="81"/>
    </row>
    <row r="1004" spans="2:18" x14ac:dyDescent="0.25">
      <c r="B1004" s="81"/>
      <c r="C1004" s="81"/>
      <c r="D1004" s="81"/>
      <c r="E1004" s="81"/>
      <c r="F1004" s="81"/>
      <c r="G1004" s="81"/>
      <c r="H1004" s="81"/>
      <c r="I1004" s="81"/>
      <c r="J1004" s="81"/>
      <c r="K1004" s="81"/>
      <c r="L1004" s="81"/>
      <c r="M1004" s="81"/>
      <c r="N1004" s="81"/>
      <c r="O1004" s="81"/>
      <c r="P1004" s="81"/>
      <c r="Q1004" s="81"/>
      <c r="R1004" s="81"/>
    </row>
    <row r="1005" spans="2:18" x14ac:dyDescent="0.25">
      <c r="B1005" s="81"/>
      <c r="C1005" s="81"/>
      <c r="D1005" s="81"/>
      <c r="E1005" s="81"/>
      <c r="F1005" s="81"/>
      <c r="G1005" s="81"/>
      <c r="H1005" s="81"/>
      <c r="I1005" s="81"/>
      <c r="J1005" s="81"/>
      <c r="K1005" s="81"/>
      <c r="L1005" s="81"/>
      <c r="M1005" s="81"/>
      <c r="N1005" s="81"/>
      <c r="O1005" s="81"/>
      <c r="P1005" s="81"/>
      <c r="Q1005" s="81"/>
      <c r="R1005" s="81"/>
    </row>
    <row r="1006" spans="2:18" x14ac:dyDescent="0.25">
      <c r="B1006" s="81"/>
      <c r="C1006" s="81"/>
      <c r="D1006" s="81"/>
      <c r="E1006" s="81"/>
      <c r="F1006" s="81"/>
      <c r="G1006" s="81"/>
      <c r="H1006" s="81"/>
      <c r="I1006" s="81"/>
      <c r="J1006" s="81"/>
      <c r="K1006" s="81"/>
      <c r="L1006" s="81"/>
      <c r="M1006" s="81"/>
      <c r="N1006" s="81"/>
      <c r="O1006" s="81"/>
      <c r="P1006" s="81"/>
      <c r="Q1006" s="81"/>
      <c r="R1006" s="81"/>
    </row>
    <row r="1007" spans="2:18" x14ac:dyDescent="0.25">
      <c r="B1007" s="81"/>
      <c r="C1007" s="81"/>
      <c r="D1007" s="81"/>
      <c r="E1007" s="81"/>
      <c r="F1007" s="81"/>
      <c r="G1007" s="81"/>
      <c r="H1007" s="81"/>
      <c r="I1007" s="81"/>
      <c r="J1007" s="81"/>
      <c r="K1007" s="81"/>
      <c r="L1007" s="81"/>
      <c r="M1007" s="81"/>
      <c r="N1007" s="81"/>
      <c r="O1007" s="81"/>
      <c r="P1007" s="81"/>
      <c r="Q1007" s="81"/>
      <c r="R1007" s="81"/>
    </row>
    <row r="1008" spans="2:18" x14ac:dyDescent="0.25">
      <c r="B1008" s="81"/>
      <c r="C1008" s="81"/>
      <c r="D1008" s="81"/>
      <c r="E1008" s="81"/>
      <c r="F1008" s="81"/>
      <c r="G1008" s="81"/>
      <c r="H1008" s="81"/>
      <c r="I1008" s="81"/>
      <c r="J1008" s="81"/>
      <c r="K1008" s="81"/>
      <c r="L1008" s="81"/>
      <c r="M1008" s="81"/>
      <c r="N1008" s="81"/>
      <c r="O1008" s="81"/>
      <c r="P1008" s="81"/>
      <c r="Q1008" s="81"/>
      <c r="R1008" s="81"/>
    </row>
    <row r="1009" spans="2:18" x14ac:dyDescent="0.25">
      <c r="B1009" s="81"/>
      <c r="C1009" s="81"/>
      <c r="D1009" s="81"/>
      <c r="E1009" s="81"/>
      <c r="F1009" s="81"/>
      <c r="G1009" s="81"/>
      <c r="H1009" s="81"/>
      <c r="I1009" s="81"/>
      <c r="J1009" s="81"/>
      <c r="K1009" s="81"/>
      <c r="L1009" s="81"/>
      <c r="M1009" s="81"/>
      <c r="N1009" s="81"/>
      <c r="O1009" s="81"/>
      <c r="P1009" s="81"/>
      <c r="Q1009" s="81"/>
      <c r="R1009" s="81"/>
    </row>
    <row r="1010" spans="2:18" x14ac:dyDescent="0.25">
      <c r="B1010" s="81"/>
      <c r="C1010" s="81"/>
      <c r="D1010" s="81"/>
      <c r="E1010" s="81"/>
      <c r="F1010" s="81"/>
      <c r="G1010" s="81"/>
      <c r="H1010" s="81"/>
      <c r="I1010" s="81"/>
      <c r="J1010" s="81"/>
      <c r="K1010" s="81"/>
      <c r="L1010" s="81"/>
      <c r="M1010" s="81"/>
      <c r="N1010" s="81"/>
      <c r="O1010" s="81"/>
      <c r="P1010" s="81"/>
      <c r="Q1010" s="81"/>
      <c r="R1010" s="81"/>
    </row>
    <row r="1011" spans="2:18" x14ac:dyDescent="0.25">
      <c r="B1011" s="81"/>
      <c r="C1011" s="81"/>
      <c r="D1011" s="81"/>
      <c r="E1011" s="81"/>
      <c r="F1011" s="81"/>
      <c r="G1011" s="81"/>
      <c r="H1011" s="81"/>
      <c r="I1011" s="81"/>
      <c r="J1011" s="81"/>
      <c r="K1011" s="81"/>
      <c r="L1011" s="81"/>
      <c r="M1011" s="81"/>
      <c r="N1011" s="81"/>
      <c r="O1011" s="81"/>
      <c r="P1011" s="81"/>
      <c r="Q1011" s="81"/>
      <c r="R1011" s="81"/>
    </row>
    <row r="1012" spans="2:18" x14ac:dyDescent="0.25">
      <c r="B1012" s="81"/>
      <c r="C1012" s="81"/>
      <c r="D1012" s="81"/>
      <c r="E1012" s="81"/>
      <c r="F1012" s="81"/>
      <c r="G1012" s="81"/>
      <c r="H1012" s="81"/>
      <c r="I1012" s="81"/>
      <c r="J1012" s="81"/>
      <c r="K1012" s="81"/>
      <c r="L1012" s="81"/>
      <c r="M1012" s="81"/>
      <c r="N1012" s="81"/>
      <c r="O1012" s="81"/>
      <c r="P1012" s="81"/>
      <c r="Q1012" s="81"/>
      <c r="R1012" s="81"/>
    </row>
    <row r="1013" spans="2:18" x14ac:dyDescent="0.25">
      <c r="B1013" s="81"/>
      <c r="C1013" s="81"/>
      <c r="D1013" s="81"/>
      <c r="E1013" s="81"/>
      <c r="F1013" s="81"/>
      <c r="G1013" s="81"/>
      <c r="H1013" s="81"/>
      <c r="I1013" s="81"/>
      <c r="J1013" s="81"/>
      <c r="K1013" s="81"/>
      <c r="L1013" s="81"/>
      <c r="M1013" s="81"/>
      <c r="N1013" s="81"/>
      <c r="O1013" s="81"/>
      <c r="P1013" s="81"/>
      <c r="Q1013" s="81"/>
      <c r="R1013" s="81"/>
    </row>
    <row r="1014" spans="2:18" x14ac:dyDescent="0.25">
      <c r="B1014" s="81"/>
      <c r="C1014" s="81"/>
      <c r="D1014" s="81"/>
      <c r="E1014" s="81"/>
      <c r="F1014" s="81"/>
      <c r="G1014" s="81"/>
      <c r="H1014" s="81"/>
      <c r="I1014" s="81"/>
      <c r="J1014" s="81"/>
      <c r="K1014" s="81"/>
      <c r="L1014" s="81"/>
      <c r="M1014" s="81"/>
      <c r="N1014" s="81"/>
      <c r="O1014" s="81"/>
      <c r="P1014" s="81"/>
      <c r="Q1014" s="81"/>
      <c r="R1014" s="81"/>
    </row>
    <row r="1015" spans="2:18" x14ac:dyDescent="0.25">
      <c r="B1015" s="81"/>
      <c r="C1015" s="81"/>
      <c r="D1015" s="81"/>
      <c r="E1015" s="81"/>
      <c r="F1015" s="81"/>
      <c r="G1015" s="81"/>
      <c r="H1015" s="81"/>
      <c r="I1015" s="81"/>
      <c r="J1015" s="81"/>
      <c r="K1015" s="81"/>
      <c r="L1015" s="81"/>
      <c r="M1015" s="81"/>
      <c r="N1015" s="81"/>
      <c r="O1015" s="81"/>
      <c r="P1015" s="81"/>
      <c r="Q1015" s="81"/>
      <c r="R1015" s="81"/>
    </row>
    <row r="1016" spans="2:18" x14ac:dyDescent="0.25">
      <c r="B1016" s="81"/>
      <c r="C1016" s="81"/>
      <c r="D1016" s="81"/>
      <c r="E1016" s="81"/>
      <c r="F1016" s="81"/>
      <c r="G1016" s="81"/>
      <c r="H1016" s="81"/>
      <c r="I1016" s="81"/>
      <c r="J1016" s="81"/>
      <c r="K1016" s="81"/>
      <c r="L1016" s="81"/>
      <c r="M1016" s="81"/>
      <c r="N1016" s="81"/>
      <c r="O1016" s="81"/>
      <c r="P1016" s="81"/>
      <c r="Q1016" s="81"/>
      <c r="R1016" s="81"/>
    </row>
    <row r="1017" spans="2:18" x14ac:dyDescent="0.25">
      <c r="B1017" s="81"/>
      <c r="C1017" s="81"/>
      <c r="D1017" s="81"/>
      <c r="E1017" s="81"/>
      <c r="F1017" s="81"/>
      <c r="G1017" s="81"/>
      <c r="H1017" s="81"/>
      <c r="I1017" s="81"/>
      <c r="J1017" s="81"/>
      <c r="K1017" s="81"/>
      <c r="L1017" s="81"/>
      <c r="M1017" s="81"/>
      <c r="N1017" s="81"/>
      <c r="O1017" s="81"/>
      <c r="P1017" s="81"/>
      <c r="Q1017" s="81"/>
      <c r="R1017" s="81"/>
    </row>
    <row r="1018" spans="2:18" x14ac:dyDescent="0.25">
      <c r="B1018" s="81"/>
      <c r="C1018" s="81"/>
      <c r="D1018" s="81"/>
      <c r="E1018" s="81"/>
      <c r="F1018" s="81"/>
      <c r="G1018" s="81"/>
      <c r="H1018" s="81"/>
      <c r="I1018" s="81"/>
      <c r="J1018" s="81"/>
      <c r="K1018" s="81"/>
      <c r="L1018" s="81"/>
      <c r="M1018" s="81"/>
      <c r="N1018" s="81"/>
      <c r="O1018" s="81"/>
      <c r="P1018" s="81"/>
      <c r="Q1018" s="81"/>
      <c r="R1018" s="81"/>
    </row>
    <row r="1019" spans="2:18" x14ac:dyDescent="0.25">
      <c r="B1019" s="81"/>
      <c r="C1019" s="81"/>
      <c r="D1019" s="81"/>
      <c r="E1019" s="81"/>
      <c r="F1019" s="81"/>
      <c r="G1019" s="81"/>
      <c r="H1019" s="81"/>
      <c r="I1019" s="81"/>
      <c r="J1019" s="81"/>
      <c r="K1019" s="81"/>
      <c r="L1019" s="81"/>
      <c r="M1019" s="81"/>
      <c r="N1019" s="81"/>
      <c r="O1019" s="81"/>
      <c r="P1019" s="81"/>
      <c r="Q1019" s="81"/>
      <c r="R1019" s="81"/>
    </row>
    <row r="1020" spans="2:18" x14ac:dyDescent="0.25">
      <c r="B1020" s="81"/>
      <c r="C1020" s="81"/>
      <c r="D1020" s="81"/>
      <c r="E1020" s="81"/>
      <c r="F1020" s="81"/>
      <c r="G1020" s="81"/>
      <c r="H1020" s="81"/>
      <c r="I1020" s="81"/>
      <c r="J1020" s="81"/>
      <c r="K1020" s="81"/>
      <c r="L1020" s="81"/>
      <c r="M1020" s="81"/>
      <c r="N1020" s="81"/>
      <c r="O1020" s="81"/>
      <c r="P1020" s="81"/>
      <c r="Q1020" s="81"/>
      <c r="R1020" s="81"/>
    </row>
    <row r="1021" spans="2:18" x14ac:dyDescent="0.25">
      <c r="B1021" s="81"/>
      <c r="C1021" s="81"/>
      <c r="D1021" s="81"/>
      <c r="E1021" s="81"/>
      <c r="F1021" s="81"/>
      <c r="G1021" s="81"/>
      <c r="H1021" s="81"/>
      <c r="I1021" s="81"/>
      <c r="J1021" s="81"/>
      <c r="K1021" s="81"/>
      <c r="L1021" s="81"/>
      <c r="M1021" s="81"/>
      <c r="N1021" s="81"/>
      <c r="O1021" s="81"/>
      <c r="P1021" s="81"/>
      <c r="Q1021" s="81"/>
      <c r="R1021" s="81"/>
    </row>
    <row r="1022" spans="2:18" x14ac:dyDescent="0.25">
      <c r="B1022" s="81"/>
      <c r="C1022" s="81"/>
      <c r="D1022" s="81"/>
      <c r="E1022" s="81"/>
      <c r="F1022" s="81"/>
      <c r="G1022" s="81"/>
      <c r="H1022" s="81"/>
      <c r="I1022" s="81"/>
      <c r="J1022" s="81"/>
      <c r="K1022" s="81"/>
      <c r="L1022" s="81"/>
      <c r="M1022" s="81"/>
      <c r="N1022" s="81"/>
      <c r="O1022" s="81"/>
      <c r="P1022" s="81"/>
      <c r="Q1022" s="81"/>
      <c r="R1022" s="81"/>
    </row>
    <row r="1023" spans="2:18" x14ac:dyDescent="0.25">
      <c r="B1023" s="81"/>
      <c r="C1023" s="81"/>
      <c r="D1023" s="81"/>
      <c r="E1023" s="81"/>
      <c r="F1023" s="81"/>
      <c r="G1023" s="81"/>
      <c r="H1023" s="81"/>
      <c r="I1023" s="81"/>
      <c r="J1023" s="81"/>
      <c r="K1023" s="81"/>
      <c r="L1023" s="81"/>
      <c r="M1023" s="81"/>
      <c r="N1023" s="81"/>
      <c r="O1023" s="81"/>
      <c r="P1023" s="81"/>
      <c r="Q1023" s="81"/>
      <c r="R1023" s="81"/>
    </row>
    <row r="1024" spans="2:18" x14ac:dyDescent="0.25">
      <c r="B1024" s="81"/>
      <c r="C1024" s="81"/>
      <c r="D1024" s="81"/>
      <c r="E1024" s="81"/>
      <c r="F1024" s="81"/>
      <c r="G1024" s="81"/>
      <c r="H1024" s="81"/>
      <c r="I1024" s="81"/>
      <c r="J1024" s="81"/>
      <c r="K1024" s="81"/>
      <c r="L1024" s="81"/>
      <c r="M1024" s="81"/>
      <c r="N1024" s="81"/>
      <c r="O1024" s="81"/>
      <c r="P1024" s="81"/>
      <c r="Q1024" s="81"/>
      <c r="R1024" s="81"/>
    </row>
    <row r="1025" spans="2:18" x14ac:dyDescent="0.25">
      <c r="B1025" s="81"/>
      <c r="C1025" s="81"/>
      <c r="D1025" s="81"/>
      <c r="E1025" s="81"/>
      <c r="F1025" s="81"/>
      <c r="G1025" s="81"/>
      <c r="H1025" s="81"/>
      <c r="I1025" s="81"/>
      <c r="J1025" s="81"/>
      <c r="K1025" s="81"/>
      <c r="L1025" s="81"/>
      <c r="M1025" s="81"/>
      <c r="N1025" s="81"/>
      <c r="O1025" s="81"/>
      <c r="P1025" s="81"/>
      <c r="Q1025" s="81"/>
      <c r="R1025" s="81"/>
    </row>
    <row r="1026" spans="2:18" x14ac:dyDescent="0.25">
      <c r="B1026" s="81"/>
      <c r="C1026" s="81"/>
      <c r="D1026" s="81"/>
      <c r="E1026" s="81"/>
      <c r="F1026" s="81"/>
      <c r="G1026" s="81"/>
      <c r="H1026" s="81"/>
      <c r="I1026" s="81"/>
      <c r="J1026" s="81"/>
      <c r="K1026" s="81"/>
      <c r="L1026" s="81"/>
      <c r="M1026" s="81"/>
      <c r="N1026" s="81"/>
      <c r="O1026" s="81"/>
      <c r="P1026" s="81"/>
      <c r="Q1026" s="81"/>
      <c r="R1026" s="81"/>
    </row>
    <row r="1027" spans="2:18" x14ac:dyDescent="0.25">
      <c r="B1027" s="81"/>
      <c r="C1027" s="81"/>
      <c r="D1027" s="81"/>
      <c r="E1027" s="81"/>
      <c r="F1027" s="81"/>
      <c r="G1027" s="81"/>
      <c r="H1027" s="81"/>
      <c r="I1027" s="81"/>
      <c r="J1027" s="81"/>
      <c r="K1027" s="81"/>
      <c r="L1027" s="81"/>
      <c r="M1027" s="81"/>
      <c r="N1027" s="81"/>
      <c r="O1027" s="81"/>
      <c r="P1027" s="81"/>
      <c r="Q1027" s="81"/>
      <c r="R1027" s="81"/>
    </row>
    <row r="1028" spans="2:18" x14ac:dyDescent="0.25">
      <c r="B1028" s="81"/>
      <c r="C1028" s="81"/>
      <c r="D1028" s="81"/>
      <c r="E1028" s="81"/>
      <c r="F1028" s="81"/>
      <c r="G1028" s="81"/>
      <c r="H1028" s="81"/>
      <c r="I1028" s="81"/>
      <c r="J1028" s="81"/>
      <c r="K1028" s="81"/>
      <c r="L1028" s="81"/>
      <c r="M1028" s="81"/>
      <c r="N1028" s="81"/>
      <c r="O1028" s="81"/>
      <c r="P1028" s="81"/>
      <c r="Q1028" s="81"/>
      <c r="R1028" s="81"/>
    </row>
    <row r="1029" spans="2:18" x14ac:dyDescent="0.25">
      <c r="B1029" s="81"/>
      <c r="C1029" s="81"/>
      <c r="D1029" s="81"/>
      <c r="E1029" s="81"/>
      <c r="F1029" s="81"/>
      <c r="G1029" s="81"/>
      <c r="H1029" s="81"/>
      <c r="I1029" s="81"/>
      <c r="J1029" s="81"/>
      <c r="K1029" s="81"/>
      <c r="L1029" s="81"/>
      <c r="M1029" s="81"/>
      <c r="N1029" s="81"/>
      <c r="O1029" s="81"/>
      <c r="P1029" s="81"/>
      <c r="Q1029" s="81"/>
      <c r="R1029" s="81"/>
    </row>
    <row r="1030" spans="2:18" x14ac:dyDescent="0.25">
      <c r="B1030" s="81"/>
      <c r="C1030" s="81"/>
      <c r="D1030" s="81"/>
      <c r="E1030" s="81"/>
      <c r="F1030" s="81"/>
      <c r="G1030" s="81"/>
      <c r="H1030" s="81"/>
      <c r="I1030" s="81"/>
      <c r="J1030" s="81"/>
      <c r="K1030" s="81"/>
      <c r="L1030" s="81"/>
      <c r="M1030" s="81"/>
      <c r="N1030" s="81"/>
      <c r="O1030" s="81"/>
      <c r="P1030" s="81"/>
      <c r="Q1030" s="81"/>
      <c r="R1030" s="81"/>
    </row>
    <row r="1031" spans="2:18" x14ac:dyDescent="0.25">
      <c r="B1031" s="81"/>
      <c r="C1031" s="81"/>
      <c r="D1031" s="81"/>
      <c r="E1031" s="81"/>
      <c r="F1031" s="81"/>
      <c r="G1031" s="81"/>
      <c r="H1031" s="81"/>
      <c r="I1031" s="81"/>
      <c r="J1031" s="81"/>
      <c r="K1031" s="81"/>
      <c r="L1031" s="81"/>
      <c r="M1031" s="81"/>
      <c r="N1031" s="81"/>
      <c r="O1031" s="81"/>
      <c r="P1031" s="81"/>
      <c r="Q1031" s="81"/>
      <c r="R1031" s="81"/>
    </row>
    <row r="1032" spans="2:18" x14ac:dyDescent="0.25">
      <c r="B1032" s="81"/>
      <c r="C1032" s="81"/>
      <c r="D1032" s="81"/>
      <c r="E1032" s="81"/>
      <c r="F1032" s="81"/>
      <c r="G1032" s="81"/>
      <c r="H1032" s="81"/>
      <c r="I1032" s="81"/>
      <c r="J1032" s="81"/>
      <c r="K1032" s="81"/>
      <c r="L1032" s="81"/>
      <c r="M1032" s="81"/>
      <c r="N1032" s="81"/>
      <c r="O1032" s="81"/>
      <c r="P1032" s="81"/>
      <c r="Q1032" s="81"/>
      <c r="R1032" s="81"/>
    </row>
    <row r="1033" spans="2:18" x14ac:dyDescent="0.25">
      <c r="B1033" s="81"/>
      <c r="C1033" s="81"/>
      <c r="D1033" s="81"/>
      <c r="E1033" s="81"/>
      <c r="F1033" s="81"/>
      <c r="G1033" s="81"/>
      <c r="H1033" s="81"/>
      <c r="I1033" s="81"/>
      <c r="J1033" s="81"/>
      <c r="K1033" s="81"/>
      <c r="L1033" s="81"/>
      <c r="M1033" s="81"/>
      <c r="N1033" s="81"/>
      <c r="O1033" s="81"/>
      <c r="P1033" s="81"/>
      <c r="Q1033" s="81"/>
      <c r="R1033" s="81"/>
    </row>
    <row r="1034" spans="2:18" x14ac:dyDescent="0.25">
      <c r="B1034" s="81"/>
      <c r="C1034" s="81"/>
      <c r="D1034" s="81"/>
      <c r="E1034" s="81"/>
      <c r="F1034" s="81"/>
      <c r="G1034" s="81"/>
      <c r="H1034" s="81"/>
      <c r="I1034" s="81"/>
      <c r="J1034" s="81"/>
      <c r="K1034" s="81"/>
      <c r="L1034" s="81"/>
      <c r="M1034" s="81"/>
      <c r="N1034" s="81"/>
      <c r="O1034" s="81"/>
      <c r="P1034" s="81"/>
      <c r="Q1034" s="81"/>
      <c r="R1034" s="81"/>
    </row>
    <row r="1035" spans="2:18" x14ac:dyDescent="0.25">
      <c r="B1035" s="81"/>
      <c r="C1035" s="81"/>
      <c r="D1035" s="81"/>
      <c r="E1035" s="81"/>
      <c r="F1035" s="81"/>
      <c r="G1035" s="81"/>
      <c r="H1035" s="81"/>
      <c r="I1035" s="81"/>
      <c r="J1035" s="81"/>
      <c r="K1035" s="81"/>
      <c r="L1035" s="81"/>
      <c r="M1035" s="81"/>
      <c r="N1035" s="81"/>
      <c r="O1035" s="81"/>
      <c r="P1035" s="81"/>
      <c r="Q1035" s="81"/>
      <c r="R1035" s="81"/>
    </row>
    <row r="1036" spans="2:18" x14ac:dyDescent="0.25">
      <c r="B1036" s="81"/>
      <c r="C1036" s="81"/>
      <c r="D1036" s="81"/>
      <c r="E1036" s="81"/>
      <c r="F1036" s="81"/>
      <c r="G1036" s="81"/>
      <c r="H1036" s="81"/>
      <c r="I1036" s="81"/>
      <c r="J1036" s="81"/>
      <c r="K1036" s="81"/>
      <c r="L1036" s="81"/>
      <c r="M1036" s="81"/>
      <c r="N1036" s="81"/>
      <c r="O1036" s="81"/>
      <c r="P1036" s="81"/>
      <c r="Q1036" s="81"/>
      <c r="R1036" s="81"/>
    </row>
    <row r="1037" spans="2:18" x14ac:dyDescent="0.25">
      <c r="B1037" s="81"/>
      <c r="C1037" s="81"/>
      <c r="D1037" s="81"/>
      <c r="E1037" s="81"/>
      <c r="F1037" s="81"/>
      <c r="G1037" s="81"/>
      <c r="H1037" s="81"/>
      <c r="I1037" s="81"/>
      <c r="J1037" s="81"/>
      <c r="K1037" s="81"/>
      <c r="L1037" s="81"/>
      <c r="M1037" s="81"/>
      <c r="N1037" s="81"/>
      <c r="O1037" s="81"/>
      <c r="P1037" s="81"/>
      <c r="Q1037" s="81"/>
      <c r="R1037" s="81"/>
    </row>
    <row r="1038" spans="2:18" x14ac:dyDescent="0.25">
      <c r="B1038" s="81"/>
      <c r="C1038" s="81"/>
      <c r="D1038" s="81"/>
      <c r="E1038" s="81"/>
      <c r="F1038" s="81"/>
      <c r="G1038" s="81"/>
      <c r="H1038" s="81"/>
      <c r="I1038" s="81"/>
      <c r="J1038" s="81"/>
      <c r="K1038" s="81"/>
      <c r="L1038" s="81"/>
      <c r="M1038" s="81"/>
      <c r="N1038" s="81"/>
      <c r="O1038" s="81"/>
      <c r="P1038" s="81"/>
      <c r="Q1038" s="81"/>
      <c r="R1038" s="81"/>
    </row>
    <row r="1039" spans="2:18" x14ac:dyDescent="0.25">
      <c r="B1039" s="81"/>
      <c r="C1039" s="81"/>
      <c r="D1039" s="81"/>
      <c r="E1039" s="81"/>
      <c r="F1039" s="81"/>
      <c r="G1039" s="81"/>
      <c r="H1039" s="81"/>
      <c r="I1039" s="81"/>
      <c r="J1039" s="81"/>
      <c r="K1039" s="81"/>
      <c r="L1039" s="81"/>
      <c r="M1039" s="81"/>
      <c r="N1039" s="81"/>
      <c r="O1039" s="81"/>
      <c r="P1039" s="81"/>
      <c r="Q1039" s="81"/>
      <c r="R1039" s="81"/>
    </row>
    <row r="1040" spans="2:18" x14ac:dyDescent="0.25">
      <c r="B1040" s="81"/>
      <c r="C1040" s="81"/>
      <c r="D1040" s="81"/>
      <c r="E1040" s="81"/>
      <c r="F1040" s="81"/>
      <c r="G1040" s="81"/>
      <c r="H1040" s="81"/>
      <c r="I1040" s="81"/>
      <c r="J1040" s="81"/>
      <c r="K1040" s="81"/>
      <c r="L1040" s="81"/>
      <c r="M1040" s="81"/>
      <c r="N1040" s="81"/>
      <c r="O1040" s="81"/>
      <c r="P1040" s="81"/>
      <c r="Q1040" s="81"/>
      <c r="R1040" s="81"/>
    </row>
    <row r="1041" spans="2:18" x14ac:dyDescent="0.25">
      <c r="B1041" s="81"/>
      <c r="C1041" s="81"/>
      <c r="D1041" s="81"/>
      <c r="E1041" s="81"/>
      <c r="F1041" s="81"/>
      <c r="G1041" s="81"/>
      <c r="H1041" s="81"/>
      <c r="I1041" s="81"/>
      <c r="J1041" s="81"/>
      <c r="K1041" s="81"/>
      <c r="L1041" s="81"/>
      <c r="M1041" s="81"/>
      <c r="N1041" s="81"/>
      <c r="O1041" s="81"/>
      <c r="P1041" s="81"/>
      <c r="Q1041" s="81"/>
      <c r="R1041" s="81"/>
    </row>
    <row r="1042" spans="2:18" x14ac:dyDescent="0.25">
      <c r="B1042" s="81"/>
      <c r="C1042" s="81"/>
      <c r="D1042" s="81"/>
      <c r="E1042" s="81"/>
      <c r="F1042" s="81"/>
      <c r="G1042" s="81"/>
      <c r="H1042" s="81"/>
      <c r="I1042" s="81"/>
      <c r="J1042" s="81"/>
      <c r="K1042" s="81"/>
      <c r="L1042" s="81"/>
      <c r="M1042" s="81"/>
      <c r="N1042" s="81"/>
      <c r="O1042" s="81"/>
      <c r="P1042" s="81"/>
      <c r="Q1042" s="81"/>
      <c r="R1042" s="81"/>
    </row>
    <row r="1043" spans="2:18" x14ac:dyDescent="0.25">
      <c r="B1043" s="81"/>
      <c r="C1043" s="81"/>
      <c r="D1043" s="81"/>
      <c r="E1043" s="81"/>
      <c r="F1043" s="81"/>
      <c r="G1043" s="81"/>
      <c r="H1043" s="81"/>
      <c r="I1043" s="81"/>
      <c r="J1043" s="81"/>
      <c r="K1043" s="81"/>
      <c r="L1043" s="81"/>
      <c r="M1043" s="81"/>
      <c r="N1043" s="81"/>
      <c r="O1043" s="81"/>
      <c r="P1043" s="81"/>
      <c r="Q1043" s="81"/>
      <c r="R1043" s="81"/>
    </row>
    <row r="1044" spans="2:18" x14ac:dyDescent="0.25">
      <c r="B1044" s="81"/>
      <c r="C1044" s="81"/>
      <c r="D1044" s="81"/>
      <c r="E1044" s="81"/>
      <c r="F1044" s="81"/>
      <c r="G1044" s="81"/>
      <c r="H1044" s="81"/>
      <c r="I1044" s="81"/>
      <c r="J1044" s="81"/>
      <c r="K1044" s="81"/>
      <c r="L1044" s="81"/>
      <c r="M1044" s="81"/>
      <c r="N1044" s="81"/>
      <c r="O1044" s="81"/>
      <c r="P1044" s="81"/>
      <c r="Q1044" s="81"/>
      <c r="R1044" s="81"/>
    </row>
    <row r="1045" spans="2:18" x14ac:dyDescent="0.25">
      <c r="B1045" s="81"/>
      <c r="C1045" s="81"/>
      <c r="D1045" s="81"/>
      <c r="E1045" s="81"/>
      <c r="F1045" s="81"/>
      <c r="G1045" s="81"/>
      <c r="H1045" s="81"/>
      <c r="I1045" s="81"/>
      <c r="J1045" s="81"/>
      <c r="K1045" s="81"/>
      <c r="L1045" s="81"/>
      <c r="M1045" s="81"/>
      <c r="N1045" s="81"/>
      <c r="O1045" s="81"/>
      <c r="P1045" s="81"/>
      <c r="Q1045" s="81"/>
      <c r="R1045" s="81"/>
    </row>
    <row r="1046" spans="2:18" x14ac:dyDescent="0.25">
      <c r="B1046" s="81"/>
      <c r="C1046" s="81"/>
      <c r="D1046" s="81"/>
      <c r="E1046" s="81"/>
      <c r="F1046" s="81"/>
      <c r="G1046" s="81"/>
      <c r="H1046" s="81"/>
      <c r="I1046" s="81"/>
      <c r="J1046" s="81"/>
      <c r="K1046" s="81"/>
      <c r="L1046" s="81"/>
      <c r="M1046" s="81"/>
      <c r="N1046" s="81"/>
      <c r="O1046" s="81"/>
      <c r="P1046" s="81"/>
      <c r="Q1046" s="81"/>
      <c r="R1046" s="81"/>
    </row>
    <row r="1047" spans="2:18" x14ac:dyDescent="0.25">
      <c r="B1047" s="81"/>
      <c r="C1047" s="81"/>
      <c r="D1047" s="81"/>
      <c r="E1047" s="81"/>
      <c r="F1047" s="81"/>
      <c r="G1047" s="81"/>
      <c r="H1047" s="81"/>
      <c r="I1047" s="81"/>
      <c r="J1047" s="81"/>
      <c r="K1047" s="81"/>
      <c r="L1047" s="81"/>
      <c r="M1047" s="81"/>
      <c r="N1047" s="81"/>
      <c r="O1047" s="81"/>
      <c r="P1047" s="81"/>
      <c r="Q1047" s="81"/>
      <c r="R1047" s="81"/>
    </row>
    <row r="1048" spans="2:18" x14ac:dyDescent="0.25">
      <c r="B1048" s="81"/>
      <c r="C1048" s="81"/>
      <c r="D1048" s="81"/>
      <c r="E1048" s="81"/>
      <c r="F1048" s="81"/>
      <c r="G1048" s="81"/>
      <c r="H1048" s="81"/>
      <c r="I1048" s="81"/>
      <c r="J1048" s="81"/>
      <c r="K1048" s="81"/>
      <c r="L1048" s="81"/>
      <c r="M1048" s="81"/>
      <c r="N1048" s="81"/>
      <c r="O1048" s="81"/>
      <c r="P1048" s="81"/>
      <c r="Q1048" s="81"/>
      <c r="R1048" s="81"/>
    </row>
    <row r="1049" spans="2:18" x14ac:dyDescent="0.25">
      <c r="B1049" s="81"/>
      <c r="C1049" s="81"/>
      <c r="D1049" s="81"/>
      <c r="E1049" s="81"/>
      <c r="F1049" s="81"/>
      <c r="G1049" s="81"/>
      <c r="H1049" s="81"/>
      <c r="I1049" s="81"/>
      <c r="J1049" s="81"/>
      <c r="K1049" s="81"/>
      <c r="L1049" s="81"/>
      <c r="M1049" s="81"/>
      <c r="N1049" s="81"/>
      <c r="O1049" s="81"/>
      <c r="P1049" s="81"/>
      <c r="Q1049" s="81"/>
      <c r="R1049" s="81"/>
    </row>
    <row r="1050" spans="2:18" x14ac:dyDescent="0.25">
      <c r="B1050" s="81"/>
      <c r="C1050" s="81"/>
      <c r="D1050" s="81"/>
      <c r="E1050" s="81"/>
      <c r="F1050" s="81"/>
      <c r="G1050" s="81"/>
      <c r="H1050" s="81"/>
      <c r="I1050" s="81"/>
      <c r="J1050" s="81"/>
      <c r="K1050" s="81"/>
      <c r="L1050" s="81"/>
      <c r="M1050" s="81"/>
      <c r="N1050" s="81"/>
      <c r="O1050" s="81"/>
      <c r="P1050" s="81"/>
      <c r="Q1050" s="81"/>
      <c r="R1050" s="81"/>
    </row>
    <row r="1051" spans="2:18" x14ac:dyDescent="0.25">
      <c r="B1051" s="81"/>
      <c r="C1051" s="81"/>
      <c r="D1051" s="81"/>
      <c r="E1051" s="81"/>
      <c r="F1051" s="81"/>
      <c r="G1051" s="81"/>
      <c r="H1051" s="81"/>
      <c r="I1051" s="81"/>
      <c r="J1051" s="81"/>
      <c r="K1051" s="81"/>
      <c r="L1051" s="81"/>
      <c r="M1051" s="81"/>
      <c r="N1051" s="81"/>
      <c r="O1051" s="81"/>
      <c r="P1051" s="81"/>
      <c r="Q1051" s="81"/>
      <c r="R1051" s="81"/>
    </row>
    <row r="1052" spans="2:18" x14ac:dyDescent="0.25">
      <c r="B1052" s="81"/>
      <c r="C1052" s="81"/>
      <c r="D1052" s="81"/>
      <c r="E1052" s="81"/>
      <c r="F1052" s="81"/>
      <c r="G1052" s="81"/>
      <c r="H1052" s="81"/>
      <c r="I1052" s="81"/>
      <c r="J1052" s="81"/>
      <c r="K1052" s="81"/>
      <c r="L1052" s="81"/>
      <c r="M1052" s="81"/>
      <c r="N1052" s="81"/>
      <c r="O1052" s="81"/>
      <c r="P1052" s="81"/>
      <c r="Q1052" s="81"/>
      <c r="R1052" s="81"/>
    </row>
    <row r="1053" spans="2:18" x14ac:dyDescent="0.25">
      <c r="B1053" s="81"/>
      <c r="C1053" s="81"/>
      <c r="D1053" s="81"/>
      <c r="E1053" s="81"/>
      <c r="F1053" s="81"/>
      <c r="G1053" s="81"/>
      <c r="H1053" s="81"/>
      <c r="I1053" s="81"/>
      <c r="J1053" s="81"/>
      <c r="K1053" s="81"/>
      <c r="L1053" s="81"/>
      <c r="M1053" s="81"/>
      <c r="N1053" s="81"/>
      <c r="O1053" s="81"/>
      <c r="P1053" s="81"/>
      <c r="Q1053" s="81"/>
      <c r="R1053" s="81"/>
    </row>
    <row r="1054" spans="2:18" x14ac:dyDescent="0.25">
      <c r="B1054" s="81"/>
      <c r="C1054" s="81"/>
      <c r="D1054" s="81"/>
      <c r="E1054" s="81"/>
      <c r="F1054" s="81"/>
      <c r="G1054" s="81"/>
      <c r="H1054" s="81"/>
      <c r="I1054" s="81"/>
      <c r="J1054" s="81"/>
      <c r="K1054" s="81"/>
      <c r="L1054" s="81"/>
      <c r="M1054" s="81"/>
      <c r="N1054" s="81"/>
      <c r="O1054" s="81"/>
      <c r="P1054" s="81"/>
      <c r="Q1054" s="81"/>
      <c r="R1054" s="81"/>
    </row>
    <row r="1055" spans="2:18" x14ac:dyDescent="0.25">
      <c r="B1055" s="81"/>
      <c r="C1055" s="81"/>
      <c r="D1055" s="81"/>
      <c r="E1055" s="81"/>
      <c r="F1055" s="81"/>
      <c r="G1055" s="81"/>
      <c r="H1055" s="81"/>
      <c r="I1055" s="81"/>
      <c r="J1055" s="81"/>
      <c r="K1055" s="81"/>
      <c r="L1055" s="81"/>
      <c r="M1055" s="81"/>
      <c r="N1055" s="81"/>
      <c r="O1055" s="81"/>
      <c r="P1055" s="81"/>
      <c r="Q1055" s="81"/>
      <c r="R1055" s="81"/>
    </row>
    <row r="1056" spans="2:18" x14ac:dyDescent="0.25">
      <c r="B1056" s="81"/>
      <c r="C1056" s="81"/>
      <c r="D1056" s="81"/>
      <c r="E1056" s="81"/>
      <c r="F1056" s="81"/>
      <c r="G1056" s="81"/>
      <c r="H1056" s="81"/>
      <c r="I1056" s="81"/>
      <c r="J1056" s="81"/>
      <c r="K1056" s="81"/>
      <c r="L1056" s="81"/>
      <c r="M1056" s="81"/>
      <c r="N1056" s="81"/>
      <c r="O1056" s="81"/>
      <c r="P1056" s="81"/>
      <c r="Q1056" s="81"/>
      <c r="R1056" s="81"/>
    </row>
    <row r="1057" spans="2:18" x14ac:dyDescent="0.25">
      <c r="B1057" s="81"/>
      <c r="C1057" s="81"/>
      <c r="D1057" s="81"/>
      <c r="E1057" s="81"/>
      <c r="F1057" s="81"/>
      <c r="G1057" s="81"/>
      <c r="H1057" s="81"/>
      <c r="I1057" s="81"/>
      <c r="J1057" s="81"/>
      <c r="K1057" s="81"/>
      <c r="L1057" s="81"/>
      <c r="M1057" s="81"/>
      <c r="N1057" s="81"/>
      <c r="O1057" s="81"/>
      <c r="P1057" s="81"/>
      <c r="Q1057" s="81"/>
      <c r="R1057" s="81"/>
    </row>
    <row r="1058" spans="2:18" x14ac:dyDescent="0.25">
      <c r="B1058" s="81"/>
      <c r="C1058" s="81"/>
      <c r="D1058" s="81"/>
      <c r="E1058" s="81"/>
      <c r="F1058" s="81"/>
      <c r="G1058" s="81"/>
      <c r="H1058" s="81"/>
      <c r="I1058" s="81"/>
      <c r="J1058" s="81"/>
      <c r="K1058" s="81"/>
      <c r="L1058" s="81"/>
      <c r="M1058" s="81"/>
      <c r="N1058" s="81"/>
      <c r="O1058" s="81"/>
      <c r="P1058" s="81"/>
      <c r="Q1058" s="81"/>
      <c r="R1058" s="81"/>
    </row>
    <row r="1059" spans="2:18" x14ac:dyDescent="0.25">
      <c r="B1059" s="81"/>
      <c r="C1059" s="81"/>
      <c r="D1059" s="81"/>
      <c r="E1059" s="81"/>
      <c r="F1059" s="81"/>
      <c r="G1059" s="81"/>
      <c r="H1059" s="81"/>
      <c r="I1059" s="81"/>
      <c r="J1059" s="81"/>
      <c r="K1059" s="81"/>
      <c r="L1059" s="81"/>
      <c r="M1059" s="81"/>
      <c r="N1059" s="81"/>
      <c r="O1059" s="81"/>
      <c r="P1059" s="81"/>
      <c r="Q1059" s="81"/>
      <c r="R1059" s="81"/>
    </row>
    <row r="1060" spans="2:18" x14ac:dyDescent="0.25">
      <c r="B1060" s="81"/>
      <c r="C1060" s="81"/>
      <c r="D1060" s="81"/>
      <c r="E1060" s="81"/>
      <c r="F1060" s="81"/>
      <c r="G1060" s="81"/>
      <c r="H1060" s="81"/>
      <c r="I1060" s="81"/>
      <c r="J1060" s="81"/>
      <c r="K1060" s="81"/>
      <c r="L1060" s="81"/>
      <c r="M1060" s="81"/>
      <c r="N1060" s="81"/>
      <c r="O1060" s="81"/>
      <c r="P1060" s="81"/>
      <c r="Q1060" s="81"/>
      <c r="R1060" s="81"/>
    </row>
    <row r="1061" spans="2:18" x14ac:dyDescent="0.25">
      <c r="B1061" s="81"/>
      <c r="C1061" s="81"/>
      <c r="D1061" s="81"/>
      <c r="E1061" s="81"/>
      <c r="F1061" s="81"/>
      <c r="G1061" s="81"/>
      <c r="H1061" s="81"/>
      <c r="I1061" s="81"/>
      <c r="J1061" s="81"/>
      <c r="K1061" s="81"/>
      <c r="L1061" s="81"/>
      <c r="M1061" s="81"/>
      <c r="N1061" s="81"/>
      <c r="O1061" s="81"/>
      <c r="P1061" s="81"/>
      <c r="Q1061" s="81"/>
      <c r="R1061" s="81"/>
    </row>
    <row r="1062" spans="2:18" x14ac:dyDescent="0.25">
      <c r="B1062" s="81"/>
      <c r="C1062" s="81"/>
      <c r="D1062" s="81"/>
      <c r="E1062" s="81"/>
      <c r="F1062" s="81"/>
      <c r="G1062" s="81"/>
      <c r="H1062" s="81"/>
      <c r="I1062" s="81"/>
      <c r="J1062" s="81"/>
      <c r="K1062" s="81"/>
      <c r="L1062" s="81"/>
      <c r="M1062" s="81"/>
      <c r="N1062" s="81"/>
      <c r="O1062" s="81"/>
      <c r="P1062" s="81"/>
      <c r="Q1062" s="81"/>
      <c r="R1062" s="81"/>
    </row>
    <row r="1063" spans="2:18" x14ac:dyDescent="0.25">
      <c r="B1063" s="81"/>
      <c r="C1063" s="81"/>
      <c r="D1063" s="81"/>
      <c r="E1063" s="81"/>
      <c r="F1063" s="81"/>
      <c r="G1063" s="81"/>
      <c r="H1063" s="81"/>
      <c r="I1063" s="81"/>
      <c r="J1063" s="81"/>
      <c r="K1063" s="81"/>
      <c r="L1063" s="81"/>
      <c r="M1063" s="81"/>
      <c r="N1063" s="81"/>
      <c r="O1063" s="81"/>
      <c r="P1063" s="81"/>
      <c r="Q1063" s="81"/>
      <c r="R1063" s="81"/>
    </row>
    <row r="1064" spans="2:18" x14ac:dyDescent="0.25">
      <c r="B1064" s="81"/>
      <c r="C1064" s="81"/>
      <c r="D1064" s="81"/>
      <c r="E1064" s="81"/>
      <c r="F1064" s="81"/>
      <c r="G1064" s="81"/>
      <c r="H1064" s="81"/>
      <c r="I1064" s="81"/>
      <c r="J1064" s="81"/>
      <c r="K1064" s="81"/>
      <c r="L1064" s="81"/>
      <c r="M1064" s="81"/>
      <c r="N1064" s="81"/>
      <c r="O1064" s="81"/>
      <c r="P1064" s="81"/>
      <c r="Q1064" s="81"/>
      <c r="R1064" s="81"/>
    </row>
    <row r="1065" spans="2:18" x14ac:dyDescent="0.25">
      <c r="B1065" s="81"/>
      <c r="C1065" s="81"/>
      <c r="D1065" s="81"/>
      <c r="E1065" s="81"/>
      <c r="F1065" s="81"/>
      <c r="G1065" s="81"/>
      <c r="H1065" s="81"/>
      <c r="I1065" s="81"/>
      <c r="J1065" s="81"/>
      <c r="K1065" s="81"/>
      <c r="L1065" s="81"/>
      <c r="M1065" s="81"/>
      <c r="N1065" s="81"/>
      <c r="O1065" s="81"/>
      <c r="P1065" s="81"/>
      <c r="Q1065" s="81"/>
      <c r="R1065" s="81"/>
    </row>
    <row r="1066" spans="2:18" x14ac:dyDescent="0.25">
      <c r="B1066" s="81"/>
      <c r="C1066" s="81"/>
      <c r="D1066" s="81"/>
      <c r="E1066" s="81"/>
      <c r="F1066" s="81"/>
      <c r="G1066" s="81"/>
      <c r="H1066" s="81"/>
      <c r="I1066" s="81"/>
      <c r="J1066" s="81"/>
      <c r="K1066" s="81"/>
      <c r="L1066" s="81"/>
      <c r="M1066" s="81"/>
      <c r="N1066" s="81"/>
      <c r="O1066" s="81"/>
      <c r="P1066" s="81"/>
      <c r="Q1066" s="81"/>
      <c r="R1066" s="81"/>
    </row>
    <row r="1067" spans="2:18" x14ac:dyDescent="0.25">
      <c r="B1067" s="81"/>
      <c r="C1067" s="81"/>
      <c r="D1067" s="81"/>
      <c r="E1067" s="81"/>
      <c r="F1067" s="81"/>
      <c r="G1067" s="81"/>
      <c r="H1067" s="81"/>
      <c r="I1067" s="81"/>
      <c r="J1067" s="81"/>
      <c r="K1067" s="81"/>
      <c r="L1067" s="81"/>
      <c r="M1067" s="81"/>
      <c r="N1067" s="81"/>
      <c r="O1067" s="81"/>
      <c r="P1067" s="81"/>
      <c r="Q1067" s="81"/>
      <c r="R1067" s="81"/>
    </row>
    <row r="1068" spans="2:18" x14ac:dyDescent="0.25">
      <c r="B1068" s="81"/>
      <c r="C1068" s="81"/>
      <c r="D1068" s="81"/>
      <c r="E1068" s="81"/>
      <c r="F1068" s="81"/>
      <c r="G1068" s="81"/>
      <c r="H1068" s="81"/>
      <c r="I1068" s="81"/>
      <c r="J1068" s="81"/>
      <c r="K1068" s="81"/>
      <c r="L1068" s="81"/>
      <c r="M1068" s="81"/>
      <c r="N1068" s="81"/>
      <c r="O1068" s="81"/>
      <c r="P1068" s="81"/>
      <c r="Q1068" s="81"/>
      <c r="R1068" s="81"/>
    </row>
    <row r="1069" spans="2:18" x14ac:dyDescent="0.25">
      <c r="B1069" s="81"/>
      <c r="C1069" s="81"/>
      <c r="D1069" s="81"/>
      <c r="E1069" s="81"/>
      <c r="F1069" s="81"/>
      <c r="G1069" s="81"/>
      <c r="H1069" s="81"/>
      <c r="I1069" s="81"/>
      <c r="J1069" s="81"/>
      <c r="K1069" s="81"/>
      <c r="L1069" s="81"/>
      <c r="M1069" s="81"/>
      <c r="N1069" s="81"/>
      <c r="O1069" s="81"/>
      <c r="P1069" s="81"/>
      <c r="Q1069" s="81"/>
      <c r="R1069" s="81"/>
    </row>
    <row r="1070" spans="2:18" x14ac:dyDescent="0.25">
      <c r="B1070" s="81"/>
      <c r="C1070" s="81"/>
      <c r="D1070" s="81"/>
      <c r="E1070" s="81"/>
      <c r="F1070" s="81"/>
      <c r="G1070" s="81"/>
      <c r="H1070" s="81"/>
      <c r="I1070" s="81"/>
      <c r="J1070" s="81"/>
      <c r="K1070" s="81"/>
      <c r="L1070" s="81"/>
      <c r="M1070" s="81"/>
      <c r="N1070" s="81"/>
      <c r="O1070" s="81"/>
      <c r="P1070" s="81"/>
      <c r="Q1070" s="81"/>
      <c r="R1070" s="81"/>
    </row>
  </sheetData>
  <mergeCells count="13">
    <mergeCell ref="L5:L6"/>
    <mergeCell ref="M5:P5"/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</mergeCells>
  <printOptions horizontalCentered="1"/>
  <pageMargins left="0.7" right="0.7" top="0.75" bottom="0.75" header="0.3" footer="0.3"/>
  <pageSetup paperSize="9" scale="6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922"/>
  <sheetViews>
    <sheetView zoomScale="80" zoomScaleNormal="80" workbookViewId="0">
      <selection activeCell="C7" sqref="C7:R14"/>
    </sheetView>
  </sheetViews>
  <sheetFormatPr baseColWidth="10" defaultColWidth="11.42578125" defaultRowHeight="15" x14ac:dyDescent="0.25"/>
  <cols>
    <col min="1" max="1" width="2.7109375" style="81" customWidth="1"/>
    <col min="2" max="18" width="15.7109375" style="63" customWidth="1"/>
    <col min="19" max="16384" width="11.42578125" style="81"/>
  </cols>
  <sheetData>
    <row r="1" spans="2:19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2" spans="2:19" ht="21.95" customHeight="1" thickTop="1" thickBot="1" x14ac:dyDescent="0.3">
      <c r="B2" s="269" t="s">
        <v>295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1"/>
    </row>
    <row r="3" spans="2:19" ht="21.95" customHeight="1" thickTop="1" thickBot="1" x14ac:dyDescent="0.3">
      <c r="B3" s="272" t="s">
        <v>245</v>
      </c>
      <c r="C3" s="283" t="s">
        <v>39</v>
      </c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63" t="s">
        <v>31</v>
      </c>
    </row>
    <row r="4" spans="2:19" ht="21.95" customHeight="1" thickTop="1" thickBot="1" x14ac:dyDescent="0.3">
      <c r="B4" s="308"/>
      <c r="C4" s="288" t="s">
        <v>40</v>
      </c>
      <c r="D4" s="283"/>
      <c r="E4" s="283"/>
      <c r="F4" s="283"/>
      <c r="G4" s="293"/>
      <c r="H4" s="288" t="s">
        <v>41</v>
      </c>
      <c r="I4" s="283"/>
      <c r="J4" s="283"/>
      <c r="K4" s="283"/>
      <c r="L4" s="293"/>
      <c r="M4" s="337" t="s">
        <v>42</v>
      </c>
      <c r="N4" s="337"/>
      <c r="O4" s="337"/>
      <c r="P4" s="337"/>
      <c r="Q4" s="337"/>
      <c r="R4" s="264"/>
    </row>
    <row r="5" spans="2:19" ht="21.95" customHeight="1" thickTop="1" thickBot="1" x14ac:dyDescent="0.3">
      <c r="B5" s="308"/>
      <c r="C5" s="288" t="s">
        <v>81</v>
      </c>
      <c r="D5" s="283"/>
      <c r="E5" s="283"/>
      <c r="F5" s="293"/>
      <c r="G5" s="272" t="s">
        <v>31</v>
      </c>
      <c r="H5" s="288" t="s">
        <v>81</v>
      </c>
      <c r="I5" s="283"/>
      <c r="J5" s="283"/>
      <c r="K5" s="293"/>
      <c r="L5" s="272" t="s">
        <v>31</v>
      </c>
      <c r="M5" s="288" t="s">
        <v>81</v>
      </c>
      <c r="N5" s="283"/>
      <c r="O5" s="283"/>
      <c r="P5" s="293"/>
      <c r="Q5" s="272" t="s">
        <v>31</v>
      </c>
      <c r="R5" s="264"/>
    </row>
    <row r="6" spans="2:19" ht="21.95" customHeight="1" thickTop="1" thickBot="1" x14ac:dyDescent="0.3">
      <c r="B6" s="309"/>
      <c r="C6" s="84" t="s">
        <v>33</v>
      </c>
      <c r="D6" s="86" t="s">
        <v>194</v>
      </c>
      <c r="E6" s="86" t="s">
        <v>196</v>
      </c>
      <c r="F6" s="181" t="s">
        <v>34</v>
      </c>
      <c r="G6" s="274"/>
      <c r="H6" s="84" t="s">
        <v>33</v>
      </c>
      <c r="I6" s="86" t="s">
        <v>194</v>
      </c>
      <c r="J6" s="86" t="s">
        <v>196</v>
      </c>
      <c r="K6" s="181" t="s">
        <v>34</v>
      </c>
      <c r="L6" s="274"/>
      <c r="M6" s="84" t="s">
        <v>33</v>
      </c>
      <c r="N6" s="86" t="s">
        <v>194</v>
      </c>
      <c r="O6" s="86" t="s">
        <v>196</v>
      </c>
      <c r="P6" s="181" t="s">
        <v>34</v>
      </c>
      <c r="Q6" s="274"/>
      <c r="R6" s="265"/>
    </row>
    <row r="7" spans="2:19" ht="21.95" customHeight="1" thickTop="1" x14ac:dyDescent="0.25">
      <c r="B7" s="174" t="s">
        <v>74</v>
      </c>
      <c r="C7" s="184">
        <v>0.17937701396348013</v>
      </c>
      <c r="D7" s="185">
        <v>0.20636042402826854</v>
      </c>
      <c r="E7" s="185">
        <v>0.15384615384615385</v>
      </c>
      <c r="F7" s="186">
        <v>0</v>
      </c>
      <c r="G7" s="187">
        <v>0.19519392917369308</v>
      </c>
      <c r="H7" s="184">
        <v>0.18558875219683654</v>
      </c>
      <c r="I7" s="185">
        <v>0.2055146548131685</v>
      </c>
      <c r="J7" s="185">
        <v>0.18715083798882681</v>
      </c>
      <c r="K7" s="186">
        <v>0</v>
      </c>
      <c r="L7" s="187">
        <v>0.19773390267619328</v>
      </c>
      <c r="M7" s="184">
        <v>0.19994696367011403</v>
      </c>
      <c r="N7" s="185">
        <v>0.2059261465157832</v>
      </c>
      <c r="O7" s="185">
        <v>0.17948717948717949</v>
      </c>
      <c r="P7" s="186">
        <v>0</v>
      </c>
      <c r="Q7" s="187">
        <v>0.2025557368134856</v>
      </c>
      <c r="R7" s="188">
        <v>0.19900698885560864</v>
      </c>
      <c r="S7" s="94"/>
    </row>
    <row r="8" spans="2:19" ht="21.95" customHeight="1" x14ac:dyDescent="0.25">
      <c r="B8" s="174" t="s">
        <v>75</v>
      </c>
      <c r="C8" s="184">
        <v>0.20730397422126745</v>
      </c>
      <c r="D8" s="185">
        <v>0.21625441696113074</v>
      </c>
      <c r="E8" s="185">
        <v>0.30769230769230771</v>
      </c>
      <c r="F8" s="186">
        <v>0</v>
      </c>
      <c r="G8" s="187">
        <v>0.21374367622259696</v>
      </c>
      <c r="H8" s="184">
        <v>0.19531341534856472</v>
      </c>
      <c r="I8" s="185">
        <v>0.20315321572440617</v>
      </c>
      <c r="J8" s="185">
        <v>0.21787709497206703</v>
      </c>
      <c r="K8" s="186">
        <v>0.5</v>
      </c>
      <c r="L8" s="187">
        <v>0.20082019194182557</v>
      </c>
      <c r="M8" s="184">
        <v>0.19835587377353486</v>
      </c>
      <c r="N8" s="185">
        <v>0.20935080405002979</v>
      </c>
      <c r="O8" s="185">
        <v>0.20146520146520147</v>
      </c>
      <c r="P8" s="186">
        <v>1</v>
      </c>
      <c r="Q8" s="187">
        <v>0.20527460576400217</v>
      </c>
      <c r="R8" s="187">
        <v>0.20297363663347634</v>
      </c>
      <c r="S8" s="94"/>
    </row>
    <row r="9" spans="2:19" ht="21.95" customHeight="1" x14ac:dyDescent="0.25">
      <c r="B9" s="174" t="s">
        <v>76</v>
      </c>
      <c r="C9" s="184">
        <v>0.16219119226638024</v>
      </c>
      <c r="D9" s="185">
        <v>0.17597173144876324</v>
      </c>
      <c r="E9" s="185">
        <v>0.15384615384615385</v>
      </c>
      <c r="F9" s="186">
        <v>0</v>
      </c>
      <c r="G9" s="187">
        <v>0.1703204047217538</v>
      </c>
      <c r="H9" s="184">
        <v>0.15114235500878734</v>
      </c>
      <c r="I9" s="185">
        <v>0.16891234893735241</v>
      </c>
      <c r="J9" s="185">
        <v>0.17318435754189945</v>
      </c>
      <c r="K9" s="186">
        <v>0</v>
      </c>
      <c r="L9" s="187">
        <v>0.16260093857016023</v>
      </c>
      <c r="M9" s="184">
        <v>0.16282153274993372</v>
      </c>
      <c r="N9" s="185">
        <v>0.18031566408576533</v>
      </c>
      <c r="O9" s="185">
        <v>0.15384615384615385</v>
      </c>
      <c r="P9" s="186">
        <v>0</v>
      </c>
      <c r="Q9" s="187">
        <v>0.17301069421787202</v>
      </c>
      <c r="R9" s="187">
        <v>0.16619444669311098</v>
      </c>
      <c r="S9" s="94"/>
    </row>
    <row r="10" spans="2:19" ht="21.95" customHeight="1" x14ac:dyDescent="0.25">
      <c r="B10" s="174" t="s">
        <v>77</v>
      </c>
      <c r="C10" s="184">
        <v>0.17937701396348013</v>
      </c>
      <c r="D10" s="185">
        <v>0.18657243816254418</v>
      </c>
      <c r="E10" s="185">
        <v>7.6923076923076927E-2</v>
      </c>
      <c r="F10" s="186">
        <v>0</v>
      </c>
      <c r="G10" s="187">
        <v>0.18254637436762225</v>
      </c>
      <c r="H10" s="184">
        <v>0.18933801991798477</v>
      </c>
      <c r="I10" s="185">
        <v>0.17495485484095014</v>
      </c>
      <c r="J10" s="185">
        <v>0.17039106145251395</v>
      </c>
      <c r="K10" s="186">
        <v>0</v>
      </c>
      <c r="L10" s="187">
        <v>0.17997716991502136</v>
      </c>
      <c r="M10" s="184">
        <v>0.19994696367011403</v>
      </c>
      <c r="N10" s="185">
        <v>0.18374032162001191</v>
      </c>
      <c r="O10" s="185">
        <v>0.19597069597069597</v>
      </c>
      <c r="P10" s="186">
        <v>0</v>
      </c>
      <c r="Q10" s="187">
        <v>0.18986768171107485</v>
      </c>
      <c r="R10" s="187">
        <v>0.18308642974715994</v>
      </c>
      <c r="S10" s="94"/>
    </row>
    <row r="11" spans="2:19" ht="21.95" customHeight="1" x14ac:dyDescent="0.25">
      <c r="B11" s="174" t="s">
        <v>78</v>
      </c>
      <c r="C11" s="184">
        <v>0.17615467239527391</v>
      </c>
      <c r="D11" s="185">
        <v>0.12862190812720847</v>
      </c>
      <c r="E11" s="185">
        <v>0.11538461538461539</v>
      </c>
      <c r="F11" s="186">
        <v>0</v>
      </c>
      <c r="G11" s="187">
        <v>0.14713322091062395</v>
      </c>
      <c r="H11" s="184">
        <v>0.17961335676625659</v>
      </c>
      <c r="I11" s="185">
        <v>0.14522850395888318</v>
      </c>
      <c r="J11" s="185">
        <v>0.15363128491620112</v>
      </c>
      <c r="K11" s="186">
        <v>0.25</v>
      </c>
      <c r="L11" s="187">
        <v>0.15790808776899337</v>
      </c>
      <c r="M11" s="184">
        <v>0.1699814372845399</v>
      </c>
      <c r="N11" s="185">
        <v>0.15172721858248958</v>
      </c>
      <c r="O11" s="185">
        <v>0.19963369963369965</v>
      </c>
      <c r="P11" s="186">
        <v>0</v>
      </c>
      <c r="Q11" s="187">
        <v>0.1603226391154613</v>
      </c>
      <c r="R11" s="187">
        <v>0.15793734315550878</v>
      </c>
      <c r="S11" s="94"/>
    </row>
    <row r="12" spans="2:19" ht="21.95" customHeight="1" x14ac:dyDescent="0.25">
      <c r="B12" s="174" t="s">
        <v>79</v>
      </c>
      <c r="C12" s="184">
        <v>4.4038668098818477E-2</v>
      </c>
      <c r="D12" s="185">
        <v>5.0883392226148412E-2</v>
      </c>
      <c r="E12" s="185">
        <v>0.11538461538461539</v>
      </c>
      <c r="F12" s="186">
        <v>0</v>
      </c>
      <c r="G12" s="187">
        <v>4.8903878583473864E-2</v>
      </c>
      <c r="H12" s="184">
        <v>5.1318101933216169E-2</v>
      </c>
      <c r="I12" s="185">
        <v>4.9173496318933183E-2</v>
      </c>
      <c r="J12" s="185">
        <v>3.9106145251396648E-2</v>
      </c>
      <c r="K12" s="186">
        <v>0</v>
      </c>
      <c r="L12" s="187">
        <v>4.9634295860990149E-2</v>
      </c>
      <c r="M12" s="184">
        <v>3.9512065765049058E-2</v>
      </c>
      <c r="N12" s="185">
        <v>3.5884455032757591E-2</v>
      </c>
      <c r="O12" s="185">
        <v>3.6630036630036632E-2</v>
      </c>
      <c r="P12" s="186">
        <v>0</v>
      </c>
      <c r="Q12" s="187">
        <v>3.7157875657059997E-2</v>
      </c>
      <c r="R12" s="187">
        <v>4.5872797431123345E-2</v>
      </c>
      <c r="S12" s="94"/>
    </row>
    <row r="13" spans="2:19" ht="21.95" customHeight="1" thickBot="1" x14ac:dyDescent="0.3">
      <c r="B13" s="174" t="s">
        <v>80</v>
      </c>
      <c r="C13" s="184">
        <v>5.155746509129968E-2</v>
      </c>
      <c r="D13" s="185">
        <v>3.5335689045936397E-2</v>
      </c>
      <c r="E13" s="185">
        <v>7.6923076923076927E-2</v>
      </c>
      <c r="F13" s="186">
        <v>0</v>
      </c>
      <c r="G13" s="187">
        <v>4.2158516020236091E-2</v>
      </c>
      <c r="H13" s="184">
        <v>4.7685998828353837E-2</v>
      </c>
      <c r="I13" s="185">
        <v>5.306292540630643E-2</v>
      </c>
      <c r="J13" s="185">
        <v>5.8659217877094973E-2</v>
      </c>
      <c r="K13" s="186">
        <v>0.25</v>
      </c>
      <c r="L13" s="187">
        <v>5.1325413266816049E-2</v>
      </c>
      <c r="M13" s="184">
        <v>2.94351630867144E-2</v>
      </c>
      <c r="N13" s="185">
        <v>3.3055390113162594E-2</v>
      </c>
      <c r="O13" s="185">
        <v>3.2967032967032968E-2</v>
      </c>
      <c r="P13" s="186">
        <v>0</v>
      </c>
      <c r="Q13" s="187">
        <v>3.1810766721044048E-2</v>
      </c>
      <c r="R13" s="187">
        <v>4.4928357484011978E-2</v>
      </c>
      <c r="S13" s="94"/>
    </row>
    <row r="14" spans="2:19" ht="21.95" customHeight="1" thickTop="1" thickBot="1" x14ac:dyDescent="0.3">
      <c r="B14" s="99" t="s">
        <v>31</v>
      </c>
      <c r="C14" s="189">
        <v>1.0000000000000002</v>
      </c>
      <c r="D14" s="190">
        <v>1</v>
      </c>
      <c r="E14" s="190">
        <v>1</v>
      </c>
      <c r="F14" s="140">
        <v>0</v>
      </c>
      <c r="G14" s="191">
        <v>1</v>
      </c>
      <c r="H14" s="189">
        <v>1</v>
      </c>
      <c r="I14" s="190">
        <v>1</v>
      </c>
      <c r="J14" s="190">
        <v>1</v>
      </c>
      <c r="K14" s="140">
        <v>1</v>
      </c>
      <c r="L14" s="191">
        <v>0.99999999999999989</v>
      </c>
      <c r="M14" s="189">
        <v>1</v>
      </c>
      <c r="N14" s="190">
        <v>1</v>
      </c>
      <c r="O14" s="190">
        <v>1</v>
      </c>
      <c r="P14" s="140">
        <v>1</v>
      </c>
      <c r="Q14" s="191">
        <v>1</v>
      </c>
      <c r="R14" s="191">
        <v>1</v>
      </c>
      <c r="S14" s="105"/>
    </row>
    <row r="15" spans="2:19" ht="21.95" customHeight="1" thickTop="1" thickBot="1" x14ac:dyDescent="0.3">
      <c r="B15" s="116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</row>
    <row r="16" spans="2:19" ht="21.95" customHeight="1" thickTop="1" x14ac:dyDescent="0.25">
      <c r="B16" s="119" t="s">
        <v>217</v>
      </c>
      <c r="C16" s="120"/>
      <c r="D16" s="120"/>
      <c r="E16" s="121"/>
      <c r="F16" s="175"/>
      <c r="G16" s="122"/>
      <c r="H16" s="122"/>
      <c r="I16" s="122"/>
      <c r="J16" s="175"/>
      <c r="K16" s="122"/>
      <c r="L16" s="122"/>
      <c r="M16" s="81"/>
      <c r="N16" s="81"/>
      <c r="O16" s="81"/>
      <c r="P16" s="81"/>
      <c r="Q16" s="81"/>
      <c r="R16" s="81"/>
    </row>
    <row r="17" spans="2:18" ht="21.95" customHeight="1" thickBot="1" x14ac:dyDescent="0.3">
      <c r="B17" s="124" t="s">
        <v>218</v>
      </c>
      <c r="C17" s="125"/>
      <c r="D17" s="125"/>
      <c r="E17" s="126"/>
      <c r="F17" s="122"/>
      <c r="G17" s="122"/>
      <c r="H17" s="122"/>
      <c r="I17" s="122"/>
      <c r="J17" s="122"/>
      <c r="K17" s="122"/>
      <c r="L17" s="122"/>
      <c r="M17" s="81"/>
      <c r="N17" s="81"/>
      <c r="O17" s="81"/>
      <c r="P17" s="81"/>
      <c r="Q17" s="81"/>
      <c r="R17" s="81"/>
    </row>
    <row r="18" spans="2:18" ht="15.75" thickTop="1" x14ac:dyDescent="0.25">
      <c r="B18" s="122"/>
      <c r="C18" s="193"/>
      <c r="D18" s="143"/>
      <c r="E18" s="143"/>
      <c r="F18" s="143"/>
      <c r="G18" s="116"/>
      <c r="H18" s="143"/>
      <c r="I18" s="143"/>
      <c r="J18" s="143"/>
      <c r="K18" s="143"/>
      <c r="L18" s="116"/>
      <c r="M18" s="143"/>
      <c r="N18" s="143"/>
      <c r="O18" s="143"/>
      <c r="P18" s="143"/>
      <c r="Q18" s="116"/>
      <c r="R18" s="122"/>
    </row>
    <row r="19" spans="2:18" x14ac:dyDescent="0.2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</row>
    <row r="20" spans="2:18" x14ac:dyDescent="0.2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</row>
    <row r="21" spans="2:18" x14ac:dyDescent="0.2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</row>
    <row r="22" spans="2:18" x14ac:dyDescent="0.2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</row>
    <row r="23" spans="2:18" x14ac:dyDescent="0.2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</row>
    <row r="24" spans="2:18" x14ac:dyDescent="0.2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</row>
    <row r="25" spans="2:18" x14ac:dyDescent="0.2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</row>
    <row r="26" spans="2:18" x14ac:dyDescent="0.2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</row>
    <row r="27" spans="2:18" x14ac:dyDescent="0.2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</row>
    <row r="28" spans="2:18" x14ac:dyDescent="0.2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</row>
    <row r="29" spans="2:18" x14ac:dyDescent="0.2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</row>
    <row r="30" spans="2:18" x14ac:dyDescent="0.2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</row>
    <row r="31" spans="2:18" x14ac:dyDescent="0.2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</row>
    <row r="32" spans="2:18" x14ac:dyDescent="0.2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</row>
    <row r="33" spans="2:18" x14ac:dyDescent="0.2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</row>
    <row r="34" spans="2:18" x14ac:dyDescent="0.2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</row>
    <row r="35" spans="2:18" x14ac:dyDescent="0.2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</row>
    <row r="36" spans="2:18" x14ac:dyDescent="0.2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</row>
    <row r="37" spans="2:18" x14ac:dyDescent="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</row>
    <row r="38" spans="2:18" x14ac:dyDescent="0.2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</row>
    <row r="39" spans="2:18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</row>
    <row r="40" spans="2:18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</row>
    <row r="41" spans="2:18" x14ac:dyDescent="0.2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</row>
    <row r="42" spans="2:18" x14ac:dyDescent="0.2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</row>
    <row r="43" spans="2:18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</row>
    <row r="44" spans="2:18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</row>
    <row r="45" spans="2:18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</row>
    <row r="46" spans="2:18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</row>
    <row r="47" spans="2:18" x14ac:dyDescent="0.2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</row>
    <row r="48" spans="2:18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</row>
    <row r="49" spans="2:18" x14ac:dyDescent="0.2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</row>
    <row r="50" spans="2:18" x14ac:dyDescent="0.2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</row>
    <row r="51" spans="2:18" x14ac:dyDescent="0.2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</row>
    <row r="52" spans="2:18" x14ac:dyDescent="0.2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</row>
    <row r="53" spans="2:18" x14ac:dyDescent="0.2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</row>
    <row r="54" spans="2:18" x14ac:dyDescent="0.2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</row>
    <row r="55" spans="2:18" x14ac:dyDescent="0.2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</row>
    <row r="56" spans="2:18" x14ac:dyDescent="0.2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</row>
    <row r="57" spans="2:18" x14ac:dyDescent="0.2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</row>
    <row r="58" spans="2:18" x14ac:dyDescent="0.2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</row>
    <row r="59" spans="2:18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</row>
    <row r="60" spans="2:18" x14ac:dyDescent="0.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</row>
    <row r="61" spans="2:18" x14ac:dyDescent="0.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</row>
    <row r="62" spans="2:18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</row>
    <row r="63" spans="2:18" x14ac:dyDescent="0.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</row>
    <row r="64" spans="2:18" x14ac:dyDescent="0.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</row>
    <row r="65" spans="2:18" x14ac:dyDescent="0.2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</row>
    <row r="66" spans="2:18" x14ac:dyDescent="0.2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</row>
    <row r="67" spans="2:18" x14ac:dyDescent="0.2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</row>
    <row r="68" spans="2:18" x14ac:dyDescent="0.2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</row>
    <row r="69" spans="2:18" x14ac:dyDescent="0.2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</row>
    <row r="70" spans="2:18" x14ac:dyDescent="0.2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</row>
    <row r="71" spans="2:18" x14ac:dyDescent="0.2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</row>
    <row r="72" spans="2:18" x14ac:dyDescent="0.2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</row>
    <row r="73" spans="2:18" x14ac:dyDescent="0.2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</row>
    <row r="74" spans="2:18" x14ac:dyDescent="0.2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</row>
    <row r="75" spans="2:18" x14ac:dyDescent="0.2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</row>
    <row r="76" spans="2:18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</row>
    <row r="77" spans="2:18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</row>
    <row r="78" spans="2:18" x14ac:dyDescent="0.2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</row>
    <row r="79" spans="2:18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</row>
    <row r="80" spans="2:18" x14ac:dyDescent="0.2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</row>
    <row r="81" spans="2:18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</row>
    <row r="82" spans="2:18" x14ac:dyDescent="0.2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</row>
    <row r="83" spans="2:18" x14ac:dyDescent="0.2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</row>
    <row r="84" spans="2:18" x14ac:dyDescent="0.2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</row>
    <row r="85" spans="2:18" x14ac:dyDescent="0.2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</row>
    <row r="86" spans="2:18" x14ac:dyDescent="0.2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</row>
    <row r="87" spans="2:18" x14ac:dyDescent="0.2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</row>
    <row r="88" spans="2:18" x14ac:dyDescent="0.2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</row>
    <row r="89" spans="2:18" x14ac:dyDescent="0.2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</row>
    <row r="90" spans="2:18" x14ac:dyDescent="0.2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</row>
    <row r="91" spans="2:18" x14ac:dyDescent="0.2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</row>
    <row r="92" spans="2:18" x14ac:dyDescent="0.2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</row>
    <row r="93" spans="2:18" x14ac:dyDescent="0.2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</row>
    <row r="94" spans="2:18" x14ac:dyDescent="0.2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</row>
    <row r="95" spans="2:18" x14ac:dyDescent="0.2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</row>
    <row r="96" spans="2:18" x14ac:dyDescent="0.2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</row>
    <row r="97" spans="2:18" x14ac:dyDescent="0.2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</row>
    <row r="98" spans="2:18" x14ac:dyDescent="0.2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</row>
    <row r="99" spans="2:18" x14ac:dyDescent="0.2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</row>
    <row r="100" spans="2:18" x14ac:dyDescent="0.2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</row>
    <row r="101" spans="2:18" x14ac:dyDescent="0.2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</row>
    <row r="102" spans="2:18" x14ac:dyDescent="0.2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</row>
    <row r="103" spans="2:18" x14ac:dyDescent="0.2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</row>
    <row r="104" spans="2:18" x14ac:dyDescent="0.2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</row>
    <row r="105" spans="2:18" x14ac:dyDescent="0.2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</row>
    <row r="106" spans="2:18" x14ac:dyDescent="0.2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</row>
    <row r="107" spans="2:18" x14ac:dyDescent="0.2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</row>
    <row r="108" spans="2:18" x14ac:dyDescent="0.2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</row>
    <row r="109" spans="2:18" x14ac:dyDescent="0.2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</row>
    <row r="110" spans="2:18" x14ac:dyDescent="0.2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</row>
    <row r="111" spans="2:18" x14ac:dyDescent="0.2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</row>
    <row r="112" spans="2:18" x14ac:dyDescent="0.2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</row>
    <row r="113" spans="2:18" x14ac:dyDescent="0.2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</row>
    <row r="114" spans="2:18" x14ac:dyDescent="0.2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</row>
    <row r="115" spans="2:18" x14ac:dyDescent="0.2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</row>
    <row r="116" spans="2:18" x14ac:dyDescent="0.2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</row>
    <row r="117" spans="2:18" x14ac:dyDescent="0.2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</row>
    <row r="118" spans="2:18" x14ac:dyDescent="0.2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</row>
    <row r="119" spans="2:18" x14ac:dyDescent="0.25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</row>
    <row r="120" spans="2:18" x14ac:dyDescent="0.25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</row>
    <row r="121" spans="2:18" x14ac:dyDescent="0.25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</row>
    <row r="122" spans="2:18" x14ac:dyDescent="0.2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</row>
    <row r="123" spans="2:18" x14ac:dyDescent="0.2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</row>
    <row r="124" spans="2:18" x14ac:dyDescent="0.25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</row>
    <row r="125" spans="2:18" x14ac:dyDescent="0.25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</row>
    <row r="126" spans="2:18" x14ac:dyDescent="0.25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</row>
    <row r="127" spans="2:18" x14ac:dyDescent="0.25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</row>
    <row r="128" spans="2:18" x14ac:dyDescent="0.25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</row>
    <row r="129" spans="2:18" x14ac:dyDescent="0.25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</row>
    <row r="130" spans="2:18" x14ac:dyDescent="0.25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</row>
    <row r="131" spans="2:18" x14ac:dyDescent="0.25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</row>
    <row r="132" spans="2:18" x14ac:dyDescent="0.25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</row>
    <row r="133" spans="2:18" x14ac:dyDescent="0.25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</row>
    <row r="134" spans="2:18" x14ac:dyDescent="0.25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</row>
    <row r="135" spans="2:18" x14ac:dyDescent="0.25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</row>
    <row r="136" spans="2:18" x14ac:dyDescent="0.25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</row>
    <row r="137" spans="2:18" x14ac:dyDescent="0.25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</row>
    <row r="138" spans="2:18" x14ac:dyDescent="0.25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</row>
    <row r="139" spans="2:18" x14ac:dyDescent="0.25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</row>
    <row r="140" spans="2:18" x14ac:dyDescent="0.25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</row>
    <row r="141" spans="2:18" x14ac:dyDescent="0.25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</row>
    <row r="142" spans="2:18" x14ac:dyDescent="0.25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</row>
    <row r="143" spans="2:18" x14ac:dyDescent="0.25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</row>
    <row r="144" spans="2:18" x14ac:dyDescent="0.25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</row>
    <row r="145" spans="2:18" x14ac:dyDescent="0.25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</row>
    <row r="146" spans="2:18" x14ac:dyDescent="0.25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</row>
    <row r="147" spans="2:18" x14ac:dyDescent="0.25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</row>
    <row r="148" spans="2:18" x14ac:dyDescent="0.25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</row>
    <row r="149" spans="2:18" x14ac:dyDescent="0.25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</row>
    <row r="150" spans="2:18" x14ac:dyDescent="0.25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</row>
    <row r="151" spans="2:18" x14ac:dyDescent="0.25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</row>
    <row r="152" spans="2:18" x14ac:dyDescent="0.25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</row>
    <row r="153" spans="2:18" x14ac:dyDescent="0.25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</row>
    <row r="154" spans="2:18" x14ac:dyDescent="0.25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</row>
    <row r="155" spans="2:18" x14ac:dyDescent="0.25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</row>
    <row r="156" spans="2:18" x14ac:dyDescent="0.25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</row>
    <row r="157" spans="2:18" x14ac:dyDescent="0.25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</row>
    <row r="158" spans="2:18" x14ac:dyDescent="0.25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</row>
    <row r="159" spans="2:18" x14ac:dyDescent="0.25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</row>
    <row r="160" spans="2:18" x14ac:dyDescent="0.25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</row>
    <row r="161" spans="2:18" x14ac:dyDescent="0.25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</row>
    <row r="162" spans="2:18" x14ac:dyDescent="0.25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</row>
    <row r="163" spans="2:18" x14ac:dyDescent="0.25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</row>
    <row r="164" spans="2:18" x14ac:dyDescent="0.25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</row>
    <row r="165" spans="2:18" x14ac:dyDescent="0.25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</row>
    <row r="166" spans="2:18" x14ac:dyDescent="0.25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</row>
    <row r="167" spans="2:18" x14ac:dyDescent="0.25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</row>
    <row r="168" spans="2:18" x14ac:dyDescent="0.25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</row>
    <row r="169" spans="2:18" x14ac:dyDescent="0.25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</row>
    <row r="170" spans="2:18" x14ac:dyDescent="0.25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</row>
    <row r="171" spans="2:18" x14ac:dyDescent="0.25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</row>
    <row r="172" spans="2:18" x14ac:dyDescent="0.25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</row>
    <row r="173" spans="2:18" x14ac:dyDescent="0.25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</row>
    <row r="174" spans="2:18" x14ac:dyDescent="0.25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</row>
    <row r="175" spans="2:18" x14ac:dyDescent="0.25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</row>
    <row r="176" spans="2:18" x14ac:dyDescent="0.25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</row>
    <row r="177" spans="2:18" x14ac:dyDescent="0.25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</row>
    <row r="178" spans="2:18" x14ac:dyDescent="0.25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</row>
    <row r="179" spans="2:18" x14ac:dyDescent="0.25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</row>
    <row r="180" spans="2:18" x14ac:dyDescent="0.25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</row>
    <row r="181" spans="2:18" x14ac:dyDescent="0.25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</row>
    <row r="182" spans="2:18" x14ac:dyDescent="0.25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</row>
    <row r="183" spans="2:18" x14ac:dyDescent="0.25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</row>
    <row r="184" spans="2:18" x14ac:dyDescent="0.25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</row>
    <row r="185" spans="2:18" x14ac:dyDescent="0.25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</row>
    <row r="186" spans="2:18" x14ac:dyDescent="0.25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</row>
    <row r="187" spans="2:18" x14ac:dyDescent="0.25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</row>
    <row r="188" spans="2:18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</row>
    <row r="189" spans="2:18" x14ac:dyDescent="0.25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</row>
    <row r="190" spans="2:18" x14ac:dyDescent="0.25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</row>
    <row r="191" spans="2:18" x14ac:dyDescent="0.25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</row>
    <row r="192" spans="2:18" x14ac:dyDescent="0.25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</row>
    <row r="193" spans="2:18" x14ac:dyDescent="0.25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</row>
    <row r="194" spans="2:18" x14ac:dyDescent="0.25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</row>
    <row r="195" spans="2:18" x14ac:dyDescent="0.25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</row>
    <row r="196" spans="2:18" x14ac:dyDescent="0.25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</row>
    <row r="197" spans="2:18" x14ac:dyDescent="0.25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</row>
    <row r="198" spans="2:18" x14ac:dyDescent="0.25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</row>
    <row r="199" spans="2:18" x14ac:dyDescent="0.25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</row>
    <row r="200" spans="2:18" x14ac:dyDescent="0.25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</row>
    <row r="201" spans="2:18" x14ac:dyDescent="0.25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</row>
    <row r="202" spans="2:18" x14ac:dyDescent="0.25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</row>
    <row r="203" spans="2:18" x14ac:dyDescent="0.25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</row>
    <row r="204" spans="2:18" x14ac:dyDescent="0.25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</row>
    <row r="205" spans="2:18" x14ac:dyDescent="0.25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</row>
    <row r="206" spans="2:18" x14ac:dyDescent="0.25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</row>
    <row r="207" spans="2:18" x14ac:dyDescent="0.25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</row>
    <row r="208" spans="2:18" x14ac:dyDescent="0.25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</row>
    <row r="209" spans="2:18" x14ac:dyDescent="0.25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</row>
    <row r="210" spans="2:18" x14ac:dyDescent="0.25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</row>
    <row r="211" spans="2:18" x14ac:dyDescent="0.25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</row>
    <row r="212" spans="2:18" x14ac:dyDescent="0.25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</row>
    <row r="213" spans="2:18" x14ac:dyDescent="0.25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</row>
    <row r="214" spans="2:18" x14ac:dyDescent="0.25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</row>
    <row r="215" spans="2:18" x14ac:dyDescent="0.25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</row>
    <row r="216" spans="2:18" x14ac:dyDescent="0.25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</row>
    <row r="217" spans="2:18" x14ac:dyDescent="0.25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</row>
    <row r="218" spans="2:18" x14ac:dyDescent="0.25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</row>
    <row r="219" spans="2:18" x14ac:dyDescent="0.25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</row>
    <row r="220" spans="2:18" x14ac:dyDescent="0.25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</row>
    <row r="221" spans="2:18" x14ac:dyDescent="0.25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</row>
    <row r="222" spans="2:18" x14ac:dyDescent="0.25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</row>
    <row r="223" spans="2:18" x14ac:dyDescent="0.25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</row>
    <row r="224" spans="2:18" x14ac:dyDescent="0.25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</row>
    <row r="225" spans="2:18" x14ac:dyDescent="0.25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</row>
    <row r="226" spans="2:18" x14ac:dyDescent="0.25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</row>
    <row r="227" spans="2:18" x14ac:dyDescent="0.25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</row>
    <row r="228" spans="2:18" x14ac:dyDescent="0.25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</row>
    <row r="229" spans="2:18" x14ac:dyDescent="0.25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</row>
    <row r="230" spans="2:18" x14ac:dyDescent="0.25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</row>
    <row r="231" spans="2:18" x14ac:dyDescent="0.25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</row>
    <row r="232" spans="2:18" x14ac:dyDescent="0.25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</row>
    <row r="233" spans="2:18" x14ac:dyDescent="0.25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</row>
    <row r="234" spans="2:18" x14ac:dyDescent="0.25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</row>
    <row r="235" spans="2:18" x14ac:dyDescent="0.25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</row>
    <row r="236" spans="2:18" x14ac:dyDescent="0.25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</row>
    <row r="237" spans="2:18" x14ac:dyDescent="0.25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</row>
    <row r="238" spans="2:18" x14ac:dyDescent="0.25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</row>
    <row r="239" spans="2:18" x14ac:dyDescent="0.25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</row>
    <row r="240" spans="2:18" x14ac:dyDescent="0.25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</row>
    <row r="241" spans="2:18" x14ac:dyDescent="0.25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</row>
    <row r="242" spans="2:18" x14ac:dyDescent="0.25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</row>
    <row r="243" spans="2:18" x14ac:dyDescent="0.25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</row>
    <row r="244" spans="2:18" x14ac:dyDescent="0.25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</row>
    <row r="245" spans="2:18" x14ac:dyDescent="0.25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</row>
    <row r="246" spans="2:18" x14ac:dyDescent="0.25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</row>
    <row r="247" spans="2:18" x14ac:dyDescent="0.25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</row>
    <row r="248" spans="2:18" x14ac:dyDescent="0.25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</row>
    <row r="249" spans="2:18" x14ac:dyDescent="0.25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</row>
    <row r="250" spans="2:18" x14ac:dyDescent="0.25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</row>
    <row r="251" spans="2:18" x14ac:dyDescent="0.25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</row>
    <row r="252" spans="2:18" x14ac:dyDescent="0.25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</row>
    <row r="253" spans="2:18" x14ac:dyDescent="0.25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</row>
    <row r="254" spans="2:18" x14ac:dyDescent="0.25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</row>
    <row r="255" spans="2:18" x14ac:dyDescent="0.25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</row>
    <row r="256" spans="2:18" x14ac:dyDescent="0.25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</row>
    <row r="257" spans="2:18" x14ac:dyDescent="0.25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</row>
    <row r="258" spans="2:18" x14ac:dyDescent="0.25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</row>
    <row r="259" spans="2:18" x14ac:dyDescent="0.25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</row>
    <row r="260" spans="2:18" x14ac:dyDescent="0.25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</row>
    <row r="261" spans="2:18" x14ac:dyDescent="0.25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</row>
    <row r="262" spans="2:18" x14ac:dyDescent="0.25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</row>
    <row r="263" spans="2:18" x14ac:dyDescent="0.25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</row>
    <row r="264" spans="2:18" x14ac:dyDescent="0.25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</row>
    <row r="265" spans="2:18" x14ac:dyDescent="0.25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</row>
    <row r="266" spans="2:18" x14ac:dyDescent="0.25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</row>
    <row r="267" spans="2:18" x14ac:dyDescent="0.25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</row>
    <row r="268" spans="2:18" x14ac:dyDescent="0.25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</row>
    <row r="269" spans="2:18" x14ac:dyDescent="0.25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</row>
    <row r="270" spans="2:18" x14ac:dyDescent="0.25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</row>
    <row r="271" spans="2:18" x14ac:dyDescent="0.25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</row>
    <row r="272" spans="2:18" x14ac:dyDescent="0.25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</row>
    <row r="273" spans="2:18" x14ac:dyDescent="0.25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</row>
    <row r="274" spans="2:18" x14ac:dyDescent="0.25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</row>
    <row r="275" spans="2:18" x14ac:dyDescent="0.25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</row>
    <row r="276" spans="2:18" x14ac:dyDescent="0.25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</row>
    <row r="277" spans="2:18" x14ac:dyDescent="0.25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</row>
    <row r="278" spans="2:18" x14ac:dyDescent="0.25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</row>
    <row r="279" spans="2:18" x14ac:dyDescent="0.25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</row>
    <row r="280" spans="2:18" x14ac:dyDescent="0.25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</row>
    <row r="281" spans="2:18" x14ac:dyDescent="0.25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</row>
    <row r="282" spans="2:18" x14ac:dyDescent="0.25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</row>
    <row r="283" spans="2:18" x14ac:dyDescent="0.25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</row>
    <row r="284" spans="2:18" x14ac:dyDescent="0.25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</row>
    <row r="285" spans="2:18" x14ac:dyDescent="0.25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</row>
    <row r="286" spans="2:18" x14ac:dyDescent="0.25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</row>
    <row r="287" spans="2:18" x14ac:dyDescent="0.25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</row>
    <row r="288" spans="2:18" x14ac:dyDescent="0.25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</row>
    <row r="289" spans="2:18" x14ac:dyDescent="0.25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</row>
    <row r="290" spans="2:18" x14ac:dyDescent="0.25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</row>
    <row r="291" spans="2:18" x14ac:dyDescent="0.25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</row>
    <row r="292" spans="2:18" x14ac:dyDescent="0.25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</row>
    <row r="293" spans="2:18" x14ac:dyDescent="0.25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</row>
    <row r="294" spans="2:18" x14ac:dyDescent="0.25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</row>
    <row r="295" spans="2:18" x14ac:dyDescent="0.25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</row>
    <row r="296" spans="2:18" x14ac:dyDescent="0.25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</row>
    <row r="297" spans="2:18" x14ac:dyDescent="0.25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</row>
    <row r="298" spans="2:18" x14ac:dyDescent="0.25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</row>
    <row r="299" spans="2:18" x14ac:dyDescent="0.25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</row>
    <row r="300" spans="2:18" x14ac:dyDescent="0.25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</row>
    <row r="301" spans="2:18" x14ac:dyDescent="0.25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</row>
    <row r="302" spans="2:18" x14ac:dyDescent="0.25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</row>
    <row r="303" spans="2:18" x14ac:dyDescent="0.25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</row>
    <row r="304" spans="2:18" x14ac:dyDescent="0.25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</row>
    <row r="305" spans="2:18" x14ac:dyDescent="0.25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</row>
    <row r="306" spans="2:18" x14ac:dyDescent="0.25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</row>
    <row r="307" spans="2:18" x14ac:dyDescent="0.25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</row>
    <row r="308" spans="2:18" x14ac:dyDescent="0.25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</row>
    <row r="309" spans="2:18" x14ac:dyDescent="0.25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</row>
    <row r="310" spans="2:18" x14ac:dyDescent="0.25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</row>
    <row r="311" spans="2:18" x14ac:dyDescent="0.25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</row>
    <row r="312" spans="2:18" x14ac:dyDescent="0.25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</row>
    <row r="313" spans="2:18" x14ac:dyDescent="0.25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</row>
    <row r="314" spans="2:18" x14ac:dyDescent="0.25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</row>
    <row r="315" spans="2:18" x14ac:dyDescent="0.25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</row>
    <row r="316" spans="2:18" x14ac:dyDescent="0.25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</row>
    <row r="317" spans="2:18" x14ac:dyDescent="0.25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</row>
    <row r="318" spans="2:18" x14ac:dyDescent="0.25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</row>
    <row r="319" spans="2:18" x14ac:dyDescent="0.25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</row>
    <row r="320" spans="2:18" x14ac:dyDescent="0.25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</row>
    <row r="321" spans="2:18" x14ac:dyDescent="0.25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</row>
    <row r="322" spans="2:18" x14ac:dyDescent="0.25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</row>
    <row r="323" spans="2:18" x14ac:dyDescent="0.25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</row>
    <row r="324" spans="2:18" x14ac:dyDescent="0.25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</row>
    <row r="325" spans="2:18" x14ac:dyDescent="0.25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</row>
    <row r="326" spans="2:18" x14ac:dyDescent="0.25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</row>
    <row r="327" spans="2:18" x14ac:dyDescent="0.25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</row>
    <row r="328" spans="2:18" x14ac:dyDescent="0.25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</row>
    <row r="329" spans="2:18" x14ac:dyDescent="0.25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</row>
    <row r="330" spans="2:18" x14ac:dyDescent="0.25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</row>
    <row r="331" spans="2:18" x14ac:dyDescent="0.25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</row>
    <row r="332" spans="2:18" x14ac:dyDescent="0.25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</row>
    <row r="333" spans="2:18" x14ac:dyDescent="0.25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</row>
    <row r="334" spans="2:18" x14ac:dyDescent="0.25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</row>
    <row r="335" spans="2:18" x14ac:dyDescent="0.25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</row>
    <row r="336" spans="2:18" x14ac:dyDescent="0.25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</row>
    <row r="337" spans="2:18" x14ac:dyDescent="0.25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</row>
    <row r="338" spans="2:18" x14ac:dyDescent="0.25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</row>
    <row r="339" spans="2:18" x14ac:dyDescent="0.25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</row>
    <row r="340" spans="2:18" x14ac:dyDescent="0.25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</row>
    <row r="341" spans="2:18" x14ac:dyDescent="0.25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</row>
    <row r="342" spans="2:18" x14ac:dyDescent="0.25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</row>
    <row r="343" spans="2:18" x14ac:dyDescent="0.25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</row>
    <row r="344" spans="2:18" x14ac:dyDescent="0.25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</row>
    <row r="345" spans="2:18" x14ac:dyDescent="0.25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</row>
    <row r="346" spans="2:18" x14ac:dyDescent="0.25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</row>
    <row r="347" spans="2:18" x14ac:dyDescent="0.25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</row>
    <row r="348" spans="2:18" x14ac:dyDescent="0.25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</row>
    <row r="349" spans="2:18" x14ac:dyDescent="0.25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</row>
    <row r="350" spans="2:18" x14ac:dyDescent="0.25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</row>
    <row r="351" spans="2:18" x14ac:dyDescent="0.25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</row>
    <row r="352" spans="2:18" x14ac:dyDescent="0.25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</row>
    <row r="353" spans="2:18" x14ac:dyDescent="0.25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</row>
    <row r="354" spans="2:18" x14ac:dyDescent="0.25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</row>
    <row r="355" spans="2:18" x14ac:dyDescent="0.25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</row>
    <row r="356" spans="2:18" x14ac:dyDescent="0.25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</row>
    <row r="357" spans="2:18" x14ac:dyDescent="0.25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</row>
    <row r="358" spans="2:18" x14ac:dyDescent="0.25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</row>
    <row r="359" spans="2:18" x14ac:dyDescent="0.25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</row>
    <row r="360" spans="2:18" x14ac:dyDescent="0.25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</row>
    <row r="361" spans="2:18" x14ac:dyDescent="0.25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</row>
    <row r="362" spans="2:18" x14ac:dyDescent="0.25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</row>
    <row r="363" spans="2:18" x14ac:dyDescent="0.25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</row>
    <row r="364" spans="2:18" x14ac:dyDescent="0.25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</row>
    <row r="365" spans="2:18" x14ac:dyDescent="0.25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</row>
    <row r="366" spans="2:18" x14ac:dyDescent="0.25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</row>
    <row r="367" spans="2:18" x14ac:dyDescent="0.25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</row>
    <row r="368" spans="2:18" x14ac:dyDescent="0.25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</row>
    <row r="369" spans="2:18" x14ac:dyDescent="0.25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</row>
    <row r="370" spans="2:18" x14ac:dyDescent="0.25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</row>
    <row r="371" spans="2:18" x14ac:dyDescent="0.25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</row>
    <row r="372" spans="2:18" x14ac:dyDescent="0.25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</row>
    <row r="373" spans="2:18" x14ac:dyDescent="0.25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</row>
    <row r="374" spans="2:18" x14ac:dyDescent="0.25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</row>
    <row r="375" spans="2:18" x14ac:dyDescent="0.25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</row>
    <row r="376" spans="2:18" x14ac:dyDescent="0.25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</row>
    <row r="377" spans="2:18" x14ac:dyDescent="0.25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</row>
    <row r="378" spans="2:18" x14ac:dyDescent="0.25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</row>
    <row r="379" spans="2:18" x14ac:dyDescent="0.25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</row>
    <row r="380" spans="2:18" x14ac:dyDescent="0.25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</row>
    <row r="381" spans="2:18" x14ac:dyDescent="0.25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</row>
    <row r="382" spans="2:18" x14ac:dyDescent="0.25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</row>
    <row r="383" spans="2:18" x14ac:dyDescent="0.25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</row>
    <row r="384" spans="2:18" x14ac:dyDescent="0.25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</row>
    <row r="385" spans="2:18" x14ac:dyDescent="0.25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</row>
    <row r="386" spans="2:18" x14ac:dyDescent="0.25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</row>
    <row r="387" spans="2:18" x14ac:dyDescent="0.25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</row>
    <row r="388" spans="2:18" x14ac:dyDescent="0.25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</row>
    <row r="389" spans="2:18" x14ac:dyDescent="0.25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</row>
    <row r="390" spans="2:18" x14ac:dyDescent="0.25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</row>
    <row r="391" spans="2:18" x14ac:dyDescent="0.25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</row>
    <row r="392" spans="2:18" x14ac:dyDescent="0.25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</row>
    <row r="393" spans="2:18" x14ac:dyDescent="0.25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</row>
    <row r="394" spans="2:18" x14ac:dyDescent="0.25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</row>
    <row r="395" spans="2:18" x14ac:dyDescent="0.25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</row>
    <row r="396" spans="2:18" x14ac:dyDescent="0.25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</row>
    <row r="397" spans="2:18" x14ac:dyDescent="0.25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</row>
    <row r="398" spans="2:18" x14ac:dyDescent="0.25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</row>
    <row r="399" spans="2:18" x14ac:dyDescent="0.25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</row>
    <row r="400" spans="2:18" x14ac:dyDescent="0.25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</row>
    <row r="401" spans="2:18" x14ac:dyDescent="0.25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</row>
    <row r="402" spans="2:18" x14ac:dyDescent="0.25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</row>
    <row r="403" spans="2:18" x14ac:dyDescent="0.25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</row>
    <row r="404" spans="2:18" x14ac:dyDescent="0.25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</row>
    <row r="405" spans="2:18" x14ac:dyDescent="0.25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</row>
    <row r="406" spans="2:18" x14ac:dyDescent="0.25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</row>
    <row r="407" spans="2:18" x14ac:dyDescent="0.25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</row>
    <row r="408" spans="2:18" x14ac:dyDescent="0.25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</row>
    <row r="409" spans="2:18" x14ac:dyDescent="0.25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</row>
    <row r="410" spans="2:18" x14ac:dyDescent="0.25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</row>
    <row r="411" spans="2:18" x14ac:dyDescent="0.25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</row>
    <row r="412" spans="2:18" x14ac:dyDescent="0.25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</row>
    <row r="413" spans="2:18" x14ac:dyDescent="0.25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</row>
    <row r="414" spans="2:18" x14ac:dyDescent="0.25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</row>
    <row r="415" spans="2:18" x14ac:dyDescent="0.25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</row>
    <row r="416" spans="2:18" x14ac:dyDescent="0.25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</row>
    <row r="417" spans="2:18" x14ac:dyDescent="0.25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</row>
    <row r="418" spans="2:18" x14ac:dyDescent="0.25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</row>
    <row r="419" spans="2:18" x14ac:dyDescent="0.25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</row>
    <row r="420" spans="2:18" x14ac:dyDescent="0.25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</row>
    <row r="421" spans="2:18" x14ac:dyDescent="0.25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</row>
    <row r="422" spans="2:18" x14ac:dyDescent="0.25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</row>
    <row r="423" spans="2:18" x14ac:dyDescent="0.25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</row>
    <row r="424" spans="2:18" x14ac:dyDescent="0.25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</row>
    <row r="425" spans="2:18" x14ac:dyDescent="0.25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</row>
    <row r="426" spans="2:18" x14ac:dyDescent="0.25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</row>
    <row r="427" spans="2:18" x14ac:dyDescent="0.25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</row>
    <row r="428" spans="2:18" x14ac:dyDescent="0.25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</row>
    <row r="429" spans="2:18" x14ac:dyDescent="0.25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</row>
    <row r="430" spans="2:18" x14ac:dyDescent="0.25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</row>
    <row r="431" spans="2:18" x14ac:dyDescent="0.25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</row>
    <row r="432" spans="2:18" x14ac:dyDescent="0.25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</row>
    <row r="433" spans="2:18" x14ac:dyDescent="0.25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</row>
    <row r="434" spans="2:18" x14ac:dyDescent="0.25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</row>
    <row r="435" spans="2:18" x14ac:dyDescent="0.25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</row>
    <row r="436" spans="2:18" x14ac:dyDescent="0.25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</row>
    <row r="437" spans="2:18" x14ac:dyDescent="0.25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</row>
    <row r="438" spans="2:18" x14ac:dyDescent="0.25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</row>
    <row r="439" spans="2:18" x14ac:dyDescent="0.25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</row>
    <row r="440" spans="2:18" x14ac:dyDescent="0.25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</row>
    <row r="441" spans="2:18" x14ac:dyDescent="0.25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</row>
    <row r="442" spans="2:18" x14ac:dyDescent="0.25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</row>
    <row r="443" spans="2:18" x14ac:dyDescent="0.25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</row>
    <row r="444" spans="2:18" x14ac:dyDescent="0.25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</row>
    <row r="445" spans="2:18" x14ac:dyDescent="0.25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</row>
    <row r="446" spans="2:18" x14ac:dyDescent="0.25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</row>
    <row r="447" spans="2:18" x14ac:dyDescent="0.25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</row>
    <row r="448" spans="2:18" x14ac:dyDescent="0.25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</row>
    <row r="449" spans="2:18" x14ac:dyDescent="0.25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</row>
    <row r="450" spans="2:18" x14ac:dyDescent="0.25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</row>
    <row r="451" spans="2:18" x14ac:dyDescent="0.25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</row>
    <row r="452" spans="2:18" x14ac:dyDescent="0.25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</row>
    <row r="453" spans="2:18" x14ac:dyDescent="0.25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</row>
    <row r="454" spans="2:18" x14ac:dyDescent="0.25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</row>
    <row r="455" spans="2:18" x14ac:dyDescent="0.25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</row>
    <row r="456" spans="2:18" x14ac:dyDescent="0.25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</row>
    <row r="457" spans="2:18" x14ac:dyDescent="0.25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</row>
    <row r="458" spans="2:18" x14ac:dyDescent="0.25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</row>
    <row r="459" spans="2:18" x14ac:dyDescent="0.25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</row>
    <row r="460" spans="2:18" x14ac:dyDescent="0.25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</row>
    <row r="461" spans="2:18" x14ac:dyDescent="0.25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</row>
    <row r="462" spans="2:18" x14ac:dyDescent="0.25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</row>
    <row r="463" spans="2:18" x14ac:dyDescent="0.25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</row>
    <row r="464" spans="2:18" x14ac:dyDescent="0.25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</row>
    <row r="465" spans="2:18" x14ac:dyDescent="0.25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</row>
    <row r="466" spans="2:18" x14ac:dyDescent="0.25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</row>
    <row r="467" spans="2:18" x14ac:dyDescent="0.25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</row>
    <row r="468" spans="2:18" x14ac:dyDescent="0.25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</row>
    <row r="469" spans="2:18" x14ac:dyDescent="0.25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</row>
    <row r="470" spans="2:18" x14ac:dyDescent="0.25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</row>
    <row r="471" spans="2:18" x14ac:dyDescent="0.25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</row>
    <row r="472" spans="2:18" x14ac:dyDescent="0.25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</row>
    <row r="473" spans="2:18" x14ac:dyDescent="0.25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</row>
    <row r="474" spans="2:18" x14ac:dyDescent="0.25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</row>
    <row r="475" spans="2:18" x14ac:dyDescent="0.25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</row>
    <row r="476" spans="2:18" x14ac:dyDescent="0.25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</row>
    <row r="477" spans="2:18" x14ac:dyDescent="0.25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</row>
    <row r="478" spans="2:18" x14ac:dyDescent="0.25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</row>
    <row r="479" spans="2:18" x14ac:dyDescent="0.25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</row>
    <row r="480" spans="2:18" x14ac:dyDescent="0.25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</row>
    <row r="481" spans="2:18" x14ac:dyDescent="0.25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</row>
    <row r="482" spans="2:18" x14ac:dyDescent="0.25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</row>
    <row r="483" spans="2:18" x14ac:dyDescent="0.25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</row>
    <row r="484" spans="2:18" x14ac:dyDescent="0.25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</row>
    <row r="485" spans="2:18" x14ac:dyDescent="0.25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</row>
    <row r="486" spans="2:18" x14ac:dyDescent="0.25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</row>
    <row r="487" spans="2:18" x14ac:dyDescent="0.25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</row>
    <row r="488" spans="2:18" x14ac:dyDescent="0.25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</row>
    <row r="489" spans="2:18" x14ac:dyDescent="0.25"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</row>
    <row r="490" spans="2:18" x14ac:dyDescent="0.25"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</row>
    <row r="491" spans="2:18" x14ac:dyDescent="0.25"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</row>
    <row r="492" spans="2:18" x14ac:dyDescent="0.25"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</row>
    <row r="493" spans="2:18" x14ac:dyDescent="0.25"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</row>
    <row r="494" spans="2:18" x14ac:dyDescent="0.25"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</row>
    <row r="495" spans="2:18" x14ac:dyDescent="0.25"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</row>
    <row r="496" spans="2:18" x14ac:dyDescent="0.25"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</row>
    <row r="497" spans="2:18" x14ac:dyDescent="0.25"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</row>
    <row r="498" spans="2:18" x14ac:dyDescent="0.25"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</row>
    <row r="499" spans="2:18" x14ac:dyDescent="0.25"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</row>
    <row r="500" spans="2:18" x14ac:dyDescent="0.25"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</row>
    <row r="501" spans="2:18" x14ac:dyDescent="0.25"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</row>
    <row r="502" spans="2:18" x14ac:dyDescent="0.25"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</row>
    <row r="503" spans="2:18" x14ac:dyDescent="0.25"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</row>
    <row r="504" spans="2:18" x14ac:dyDescent="0.25"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</row>
    <row r="505" spans="2:18" x14ac:dyDescent="0.25"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</row>
    <row r="506" spans="2:18" x14ac:dyDescent="0.25"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</row>
    <row r="507" spans="2:18" x14ac:dyDescent="0.25"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</row>
    <row r="508" spans="2:18" x14ac:dyDescent="0.25"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</row>
    <row r="509" spans="2:18" x14ac:dyDescent="0.25"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</row>
    <row r="510" spans="2:18" x14ac:dyDescent="0.25"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</row>
    <row r="511" spans="2:18" x14ac:dyDescent="0.25"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</row>
    <row r="512" spans="2:18" x14ac:dyDescent="0.25"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</row>
    <row r="513" spans="2:18" x14ac:dyDescent="0.25"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</row>
    <row r="514" spans="2:18" x14ac:dyDescent="0.25"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</row>
    <row r="515" spans="2:18" x14ac:dyDescent="0.25"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</row>
    <row r="516" spans="2:18" x14ac:dyDescent="0.25"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</row>
    <row r="517" spans="2:18" x14ac:dyDescent="0.25"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</row>
    <row r="518" spans="2:18" x14ac:dyDescent="0.25"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</row>
    <row r="519" spans="2:18" x14ac:dyDescent="0.25"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</row>
    <row r="520" spans="2:18" x14ac:dyDescent="0.25"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</row>
    <row r="521" spans="2:18" x14ac:dyDescent="0.25"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</row>
    <row r="522" spans="2:18" x14ac:dyDescent="0.25"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</row>
    <row r="523" spans="2:18" x14ac:dyDescent="0.25"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</row>
    <row r="524" spans="2:18" x14ac:dyDescent="0.25"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</row>
    <row r="525" spans="2:18" x14ac:dyDescent="0.25"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</row>
    <row r="526" spans="2:18" x14ac:dyDescent="0.25"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</row>
    <row r="527" spans="2:18" x14ac:dyDescent="0.25"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</row>
    <row r="528" spans="2:18" x14ac:dyDescent="0.25"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</row>
    <row r="529" spans="2:18" x14ac:dyDescent="0.25"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</row>
    <row r="530" spans="2:18" x14ac:dyDescent="0.25"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</row>
    <row r="531" spans="2:18" x14ac:dyDescent="0.25"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</row>
    <row r="532" spans="2:18" x14ac:dyDescent="0.25"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</row>
    <row r="533" spans="2:18" x14ac:dyDescent="0.25"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</row>
    <row r="534" spans="2:18" x14ac:dyDescent="0.25"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</row>
    <row r="535" spans="2:18" x14ac:dyDescent="0.25"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</row>
    <row r="536" spans="2:18" x14ac:dyDescent="0.25"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</row>
    <row r="537" spans="2:18" x14ac:dyDescent="0.25"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</row>
    <row r="538" spans="2:18" x14ac:dyDescent="0.25"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</row>
    <row r="539" spans="2:18" x14ac:dyDescent="0.25"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</row>
    <row r="540" spans="2:18" x14ac:dyDescent="0.25"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</row>
    <row r="541" spans="2:18" x14ac:dyDescent="0.25"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</row>
    <row r="542" spans="2:18" x14ac:dyDescent="0.25"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</row>
    <row r="543" spans="2:18" x14ac:dyDescent="0.25"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</row>
    <row r="544" spans="2:18" x14ac:dyDescent="0.25"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</row>
    <row r="545" spans="2:18" x14ac:dyDescent="0.25"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</row>
    <row r="546" spans="2:18" x14ac:dyDescent="0.25"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</row>
    <row r="547" spans="2:18" x14ac:dyDescent="0.25"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</row>
    <row r="548" spans="2:18" x14ac:dyDescent="0.25"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</row>
    <row r="549" spans="2:18" x14ac:dyDescent="0.25"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</row>
    <row r="550" spans="2:18" x14ac:dyDescent="0.25"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</row>
    <row r="551" spans="2:18" x14ac:dyDescent="0.25"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</row>
    <row r="552" spans="2:18" x14ac:dyDescent="0.25"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</row>
    <row r="553" spans="2:18" x14ac:dyDescent="0.25"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</row>
    <row r="554" spans="2:18" x14ac:dyDescent="0.25"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</row>
    <row r="555" spans="2:18" x14ac:dyDescent="0.25"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</row>
    <row r="556" spans="2:18" x14ac:dyDescent="0.25"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</row>
    <row r="557" spans="2:18" x14ac:dyDescent="0.25"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</row>
    <row r="558" spans="2:18" x14ac:dyDescent="0.25"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</row>
    <row r="559" spans="2:18" x14ac:dyDescent="0.25"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</row>
    <row r="560" spans="2:18" x14ac:dyDescent="0.25"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</row>
    <row r="561" spans="2:18" x14ac:dyDescent="0.25"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</row>
    <row r="562" spans="2:18" x14ac:dyDescent="0.25"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</row>
    <row r="563" spans="2:18" x14ac:dyDescent="0.25"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</row>
    <row r="564" spans="2:18" x14ac:dyDescent="0.25"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</row>
    <row r="565" spans="2:18" x14ac:dyDescent="0.25"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</row>
    <row r="566" spans="2:18" x14ac:dyDescent="0.25"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</row>
    <row r="567" spans="2:18" x14ac:dyDescent="0.25"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</row>
    <row r="568" spans="2:18" x14ac:dyDescent="0.25"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</row>
    <row r="569" spans="2:18" x14ac:dyDescent="0.25"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</row>
    <row r="570" spans="2:18" x14ac:dyDescent="0.25"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</row>
    <row r="571" spans="2:18" x14ac:dyDescent="0.25"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</row>
    <row r="572" spans="2:18" x14ac:dyDescent="0.25"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</row>
    <row r="573" spans="2:18" x14ac:dyDescent="0.25"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</row>
    <row r="574" spans="2:18" x14ac:dyDescent="0.25"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</row>
    <row r="575" spans="2:18" x14ac:dyDescent="0.25"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</row>
    <row r="576" spans="2:18" x14ac:dyDescent="0.25"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</row>
    <row r="577" spans="2:18" x14ac:dyDescent="0.25"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</row>
    <row r="578" spans="2:18" x14ac:dyDescent="0.25"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</row>
    <row r="579" spans="2:18" x14ac:dyDescent="0.25"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</row>
    <row r="580" spans="2:18" x14ac:dyDescent="0.25"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</row>
    <row r="581" spans="2:18" x14ac:dyDescent="0.25"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</row>
    <row r="582" spans="2:18" x14ac:dyDescent="0.25"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</row>
    <row r="583" spans="2:18" x14ac:dyDescent="0.25"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</row>
    <row r="584" spans="2:18" x14ac:dyDescent="0.25"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</row>
    <row r="585" spans="2:18" x14ac:dyDescent="0.25"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</row>
    <row r="586" spans="2:18" x14ac:dyDescent="0.25"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</row>
    <row r="587" spans="2:18" x14ac:dyDescent="0.25"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</row>
    <row r="588" spans="2:18" x14ac:dyDescent="0.25"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</row>
    <row r="589" spans="2:18" x14ac:dyDescent="0.25"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</row>
    <row r="590" spans="2:18" x14ac:dyDescent="0.25"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</row>
    <row r="591" spans="2:18" x14ac:dyDescent="0.25"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</row>
    <row r="592" spans="2:18" x14ac:dyDescent="0.25"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</row>
    <row r="593" spans="2:18" x14ac:dyDescent="0.25"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</row>
    <row r="594" spans="2:18" x14ac:dyDescent="0.25"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</row>
    <row r="595" spans="2:18" x14ac:dyDescent="0.25"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</row>
    <row r="596" spans="2:18" x14ac:dyDescent="0.25"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</row>
    <row r="597" spans="2:18" x14ac:dyDescent="0.25"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</row>
    <row r="598" spans="2:18" x14ac:dyDescent="0.25"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</row>
    <row r="599" spans="2:18" x14ac:dyDescent="0.25"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</row>
    <row r="600" spans="2:18" x14ac:dyDescent="0.25"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</row>
    <row r="601" spans="2:18" x14ac:dyDescent="0.25"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</row>
    <row r="602" spans="2:18" x14ac:dyDescent="0.25"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</row>
    <row r="603" spans="2:18" x14ac:dyDescent="0.25"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</row>
    <row r="604" spans="2:18" x14ac:dyDescent="0.25"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</row>
    <row r="605" spans="2:18" x14ac:dyDescent="0.25"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</row>
    <row r="606" spans="2:18" x14ac:dyDescent="0.25"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</row>
    <row r="607" spans="2:18" x14ac:dyDescent="0.25"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</row>
    <row r="608" spans="2:18" x14ac:dyDescent="0.25"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</row>
    <row r="609" spans="2:18" x14ac:dyDescent="0.25"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</row>
    <row r="610" spans="2:18" x14ac:dyDescent="0.25"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</row>
    <row r="611" spans="2:18" x14ac:dyDescent="0.25"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</row>
    <row r="612" spans="2:18" x14ac:dyDescent="0.25"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</row>
    <row r="613" spans="2:18" x14ac:dyDescent="0.25"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</row>
    <row r="614" spans="2:18" x14ac:dyDescent="0.25"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</row>
    <row r="615" spans="2:18" x14ac:dyDescent="0.25"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</row>
    <row r="616" spans="2:18" x14ac:dyDescent="0.25"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</row>
    <row r="617" spans="2:18" x14ac:dyDescent="0.25"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</row>
    <row r="618" spans="2:18" x14ac:dyDescent="0.25"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</row>
    <row r="619" spans="2:18" x14ac:dyDescent="0.25"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</row>
    <row r="620" spans="2:18" x14ac:dyDescent="0.25"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</row>
    <row r="621" spans="2:18" x14ac:dyDescent="0.25"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</row>
    <row r="622" spans="2:18" x14ac:dyDescent="0.25"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</row>
    <row r="623" spans="2:18" x14ac:dyDescent="0.25"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</row>
    <row r="624" spans="2:18" x14ac:dyDescent="0.25"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</row>
    <row r="625" spans="2:18" x14ac:dyDescent="0.25"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</row>
    <row r="626" spans="2:18" x14ac:dyDescent="0.25"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</row>
    <row r="627" spans="2:18" x14ac:dyDescent="0.25"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</row>
    <row r="628" spans="2:18" x14ac:dyDescent="0.25"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</row>
    <row r="629" spans="2:18" x14ac:dyDescent="0.25"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</row>
    <row r="630" spans="2:18" x14ac:dyDescent="0.25"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</row>
    <row r="631" spans="2:18" x14ac:dyDescent="0.25"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</row>
    <row r="632" spans="2:18" x14ac:dyDescent="0.25"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</row>
    <row r="633" spans="2:18" x14ac:dyDescent="0.25"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</row>
    <row r="634" spans="2:18" x14ac:dyDescent="0.25"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</row>
    <row r="635" spans="2:18" x14ac:dyDescent="0.25"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</row>
    <row r="636" spans="2:18" x14ac:dyDescent="0.25"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</row>
    <row r="637" spans="2:18" x14ac:dyDescent="0.25"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</row>
    <row r="638" spans="2:18" x14ac:dyDescent="0.25"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</row>
    <row r="639" spans="2:18" x14ac:dyDescent="0.25"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</row>
    <row r="640" spans="2:18" x14ac:dyDescent="0.25"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</row>
    <row r="641" spans="2:18" x14ac:dyDescent="0.25"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</row>
    <row r="642" spans="2:18" x14ac:dyDescent="0.25"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</row>
    <row r="643" spans="2:18" x14ac:dyDescent="0.25"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</row>
    <row r="644" spans="2:18" x14ac:dyDescent="0.25"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</row>
    <row r="645" spans="2:18" x14ac:dyDescent="0.25"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</row>
    <row r="646" spans="2:18" x14ac:dyDescent="0.25"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</row>
    <row r="647" spans="2:18" x14ac:dyDescent="0.25"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</row>
    <row r="648" spans="2:18" x14ac:dyDescent="0.25"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</row>
    <row r="649" spans="2:18" x14ac:dyDescent="0.25"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</row>
    <row r="650" spans="2:18" x14ac:dyDescent="0.25"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</row>
    <row r="651" spans="2:18" x14ac:dyDescent="0.25"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</row>
    <row r="652" spans="2:18" x14ac:dyDescent="0.25"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</row>
    <row r="653" spans="2:18" x14ac:dyDescent="0.25"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</row>
    <row r="654" spans="2:18" x14ac:dyDescent="0.25"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</row>
    <row r="655" spans="2:18" x14ac:dyDescent="0.25"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</row>
    <row r="656" spans="2:18" x14ac:dyDescent="0.25"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</row>
    <row r="657" spans="2:18" x14ac:dyDescent="0.25"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</row>
    <row r="658" spans="2:18" x14ac:dyDescent="0.25"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</row>
    <row r="659" spans="2:18" x14ac:dyDescent="0.25"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</row>
    <row r="660" spans="2:18" x14ac:dyDescent="0.25"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</row>
    <row r="661" spans="2:18" x14ac:dyDescent="0.25"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</row>
    <row r="662" spans="2:18" x14ac:dyDescent="0.25"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</row>
    <row r="663" spans="2:18" x14ac:dyDescent="0.25"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</row>
    <row r="664" spans="2:18" x14ac:dyDescent="0.25"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</row>
    <row r="665" spans="2:18" x14ac:dyDescent="0.25"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</row>
    <row r="666" spans="2:18" x14ac:dyDescent="0.25"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</row>
    <row r="667" spans="2:18" x14ac:dyDescent="0.25"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</row>
    <row r="668" spans="2:18" x14ac:dyDescent="0.25"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</row>
    <row r="669" spans="2:18" x14ac:dyDescent="0.25"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</row>
    <row r="670" spans="2:18" x14ac:dyDescent="0.25"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</row>
    <row r="671" spans="2:18" x14ac:dyDescent="0.25"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</row>
    <row r="672" spans="2:18" x14ac:dyDescent="0.25"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</row>
    <row r="673" spans="2:18" x14ac:dyDescent="0.25"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</row>
    <row r="674" spans="2:18" x14ac:dyDescent="0.25"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</row>
    <row r="675" spans="2:18" x14ac:dyDescent="0.25"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</row>
    <row r="676" spans="2:18" x14ac:dyDescent="0.25"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</row>
    <row r="677" spans="2:18" x14ac:dyDescent="0.25"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</row>
    <row r="678" spans="2:18" x14ac:dyDescent="0.25"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</row>
    <row r="679" spans="2:18" x14ac:dyDescent="0.25"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</row>
    <row r="680" spans="2:18" x14ac:dyDescent="0.25"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</row>
    <row r="681" spans="2:18" x14ac:dyDescent="0.25"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</row>
    <row r="682" spans="2:18" x14ac:dyDescent="0.25"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</row>
    <row r="683" spans="2:18" x14ac:dyDescent="0.25"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</row>
    <row r="684" spans="2:18" x14ac:dyDescent="0.25"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</row>
    <row r="685" spans="2:18" x14ac:dyDescent="0.25"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</row>
    <row r="686" spans="2:18" x14ac:dyDescent="0.25"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</row>
    <row r="687" spans="2:18" x14ac:dyDescent="0.25"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</row>
    <row r="688" spans="2:18" x14ac:dyDescent="0.25"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</row>
    <row r="689" spans="2:18" x14ac:dyDescent="0.25"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</row>
    <row r="690" spans="2:18" x14ac:dyDescent="0.25"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</row>
    <row r="691" spans="2:18" x14ac:dyDescent="0.25"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</row>
    <row r="692" spans="2:18" x14ac:dyDescent="0.25"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</row>
    <row r="693" spans="2:18" x14ac:dyDescent="0.25"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</row>
    <row r="694" spans="2:18" x14ac:dyDescent="0.25"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</row>
    <row r="695" spans="2:18" x14ac:dyDescent="0.25"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</row>
    <row r="696" spans="2:18" x14ac:dyDescent="0.25"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</row>
    <row r="697" spans="2:18" x14ac:dyDescent="0.25"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</row>
    <row r="698" spans="2:18" x14ac:dyDescent="0.25"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</row>
    <row r="699" spans="2:18" x14ac:dyDescent="0.25"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</row>
    <row r="700" spans="2:18" x14ac:dyDescent="0.25"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</row>
    <row r="701" spans="2:18" x14ac:dyDescent="0.25"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</row>
    <row r="702" spans="2:18" x14ac:dyDescent="0.25"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</row>
    <row r="703" spans="2:18" x14ac:dyDescent="0.25"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</row>
    <row r="704" spans="2:18" x14ac:dyDescent="0.25"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</row>
    <row r="705" spans="2:18" x14ac:dyDescent="0.25"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</row>
    <row r="706" spans="2:18" x14ac:dyDescent="0.25"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</row>
    <row r="707" spans="2:18" x14ac:dyDescent="0.25"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</row>
    <row r="708" spans="2:18" x14ac:dyDescent="0.25"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</row>
    <row r="709" spans="2:18" x14ac:dyDescent="0.25"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</row>
    <row r="710" spans="2:18" x14ac:dyDescent="0.25"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</row>
    <row r="711" spans="2:18" x14ac:dyDescent="0.25"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</row>
    <row r="712" spans="2:18" x14ac:dyDescent="0.25"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</row>
    <row r="713" spans="2:18" x14ac:dyDescent="0.25"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</row>
    <row r="714" spans="2:18" x14ac:dyDescent="0.25"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</row>
    <row r="715" spans="2:18" x14ac:dyDescent="0.25"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</row>
    <row r="716" spans="2:18" x14ac:dyDescent="0.25"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</row>
    <row r="717" spans="2:18" x14ac:dyDescent="0.25"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</row>
    <row r="718" spans="2:18" x14ac:dyDescent="0.25"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</row>
    <row r="719" spans="2:18" x14ac:dyDescent="0.25"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</row>
    <row r="720" spans="2:18" x14ac:dyDescent="0.25"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</row>
    <row r="721" spans="2:18" x14ac:dyDescent="0.25"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</row>
    <row r="722" spans="2:18" x14ac:dyDescent="0.25"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</row>
    <row r="723" spans="2:18" x14ac:dyDescent="0.25"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</row>
    <row r="724" spans="2:18" x14ac:dyDescent="0.25"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</row>
    <row r="725" spans="2:18" x14ac:dyDescent="0.25"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</row>
    <row r="726" spans="2:18" x14ac:dyDescent="0.25"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</row>
    <row r="727" spans="2:18" x14ac:dyDescent="0.25"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</row>
    <row r="728" spans="2:18" x14ac:dyDescent="0.25"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</row>
    <row r="729" spans="2:18" x14ac:dyDescent="0.25"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</row>
    <row r="730" spans="2:18" x14ac:dyDescent="0.25"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</row>
    <row r="731" spans="2:18" x14ac:dyDescent="0.25"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</row>
    <row r="732" spans="2:18" x14ac:dyDescent="0.25"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</row>
    <row r="733" spans="2:18" x14ac:dyDescent="0.25"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</row>
    <row r="734" spans="2:18" x14ac:dyDescent="0.25">
      <c r="B734" s="81"/>
      <c r="C734" s="81"/>
      <c r="D734" s="81"/>
      <c r="E734" s="81"/>
      <c r="F734" s="81"/>
      <c r="G734" s="81"/>
      <c r="H734" s="81"/>
      <c r="I734" s="81"/>
      <c r="J734" s="81"/>
      <c r="K734" s="81"/>
      <c r="L734" s="81"/>
      <c r="M734" s="81"/>
      <c r="N734" s="81"/>
      <c r="O734" s="81"/>
      <c r="P734" s="81"/>
      <c r="Q734" s="81"/>
      <c r="R734" s="81"/>
    </row>
    <row r="735" spans="2:18" x14ac:dyDescent="0.25">
      <c r="B735" s="81"/>
      <c r="C735" s="81"/>
      <c r="D735" s="81"/>
      <c r="E735" s="81"/>
      <c r="F735" s="81"/>
      <c r="G735" s="81"/>
      <c r="H735" s="81"/>
      <c r="I735" s="81"/>
      <c r="J735" s="81"/>
      <c r="K735" s="81"/>
      <c r="L735" s="81"/>
      <c r="M735" s="81"/>
      <c r="N735" s="81"/>
      <c r="O735" s="81"/>
      <c r="P735" s="81"/>
      <c r="Q735" s="81"/>
      <c r="R735" s="81"/>
    </row>
    <row r="736" spans="2:18" x14ac:dyDescent="0.25">
      <c r="B736" s="81"/>
      <c r="C736" s="81"/>
      <c r="D736" s="81"/>
      <c r="E736" s="81"/>
      <c r="F736" s="81"/>
      <c r="G736" s="81"/>
      <c r="H736" s="81"/>
      <c r="I736" s="81"/>
      <c r="J736" s="81"/>
      <c r="K736" s="81"/>
      <c r="L736" s="81"/>
      <c r="M736" s="81"/>
      <c r="N736" s="81"/>
      <c r="O736" s="81"/>
      <c r="P736" s="81"/>
      <c r="Q736" s="81"/>
      <c r="R736" s="81"/>
    </row>
    <row r="737" spans="2:18" x14ac:dyDescent="0.25">
      <c r="B737" s="81"/>
      <c r="C737" s="81"/>
      <c r="D737" s="81"/>
      <c r="E737" s="81"/>
      <c r="F737" s="81"/>
      <c r="G737" s="81"/>
      <c r="H737" s="81"/>
      <c r="I737" s="81"/>
      <c r="J737" s="81"/>
      <c r="K737" s="81"/>
      <c r="L737" s="81"/>
      <c r="M737" s="81"/>
      <c r="N737" s="81"/>
      <c r="O737" s="81"/>
      <c r="P737" s="81"/>
      <c r="Q737" s="81"/>
      <c r="R737" s="81"/>
    </row>
    <row r="738" spans="2:18" x14ac:dyDescent="0.25">
      <c r="B738" s="81"/>
      <c r="C738" s="81"/>
      <c r="D738" s="81"/>
      <c r="E738" s="81"/>
      <c r="F738" s="81"/>
      <c r="G738" s="81"/>
      <c r="H738" s="81"/>
      <c r="I738" s="81"/>
      <c r="J738" s="81"/>
      <c r="K738" s="81"/>
      <c r="L738" s="81"/>
      <c r="M738" s="81"/>
      <c r="N738" s="81"/>
      <c r="O738" s="81"/>
      <c r="P738" s="81"/>
      <c r="Q738" s="81"/>
      <c r="R738" s="81"/>
    </row>
    <row r="739" spans="2:18" x14ac:dyDescent="0.25">
      <c r="B739" s="81"/>
      <c r="C739" s="81"/>
      <c r="D739" s="81"/>
      <c r="E739" s="81"/>
      <c r="F739" s="81"/>
      <c r="G739" s="81"/>
      <c r="H739" s="81"/>
      <c r="I739" s="81"/>
      <c r="J739" s="81"/>
      <c r="K739" s="81"/>
      <c r="L739" s="81"/>
      <c r="M739" s="81"/>
      <c r="N739" s="81"/>
      <c r="O739" s="81"/>
      <c r="P739" s="81"/>
      <c r="Q739" s="81"/>
      <c r="R739" s="81"/>
    </row>
    <row r="740" spans="2:18" x14ac:dyDescent="0.25">
      <c r="B740" s="81"/>
      <c r="C740" s="81"/>
      <c r="D740" s="81"/>
      <c r="E740" s="81"/>
      <c r="F740" s="81"/>
      <c r="G740" s="81"/>
      <c r="H740" s="81"/>
      <c r="I740" s="81"/>
      <c r="J740" s="81"/>
      <c r="K740" s="81"/>
      <c r="L740" s="81"/>
      <c r="M740" s="81"/>
      <c r="N740" s="81"/>
      <c r="O740" s="81"/>
      <c r="P740" s="81"/>
      <c r="Q740" s="81"/>
      <c r="R740" s="81"/>
    </row>
    <row r="741" spans="2:18" x14ac:dyDescent="0.25">
      <c r="B741" s="81"/>
      <c r="C741" s="81"/>
      <c r="D741" s="81"/>
      <c r="E741" s="81"/>
      <c r="F741" s="81"/>
      <c r="G741" s="81"/>
      <c r="H741" s="81"/>
      <c r="I741" s="81"/>
      <c r="J741" s="81"/>
      <c r="K741" s="81"/>
      <c r="L741" s="81"/>
      <c r="M741" s="81"/>
      <c r="N741" s="81"/>
      <c r="O741" s="81"/>
      <c r="P741" s="81"/>
      <c r="Q741" s="81"/>
      <c r="R741" s="81"/>
    </row>
    <row r="742" spans="2:18" x14ac:dyDescent="0.25">
      <c r="B742" s="81"/>
      <c r="C742" s="81"/>
      <c r="D742" s="81"/>
      <c r="E742" s="81"/>
      <c r="F742" s="81"/>
      <c r="G742" s="81"/>
      <c r="H742" s="81"/>
      <c r="I742" s="81"/>
      <c r="J742" s="81"/>
      <c r="K742" s="81"/>
      <c r="L742" s="81"/>
      <c r="M742" s="81"/>
      <c r="N742" s="81"/>
      <c r="O742" s="81"/>
      <c r="P742" s="81"/>
      <c r="Q742" s="81"/>
      <c r="R742" s="81"/>
    </row>
    <row r="743" spans="2:18" x14ac:dyDescent="0.25">
      <c r="B743" s="81"/>
      <c r="C743" s="81"/>
      <c r="D743" s="81"/>
      <c r="E743" s="81"/>
      <c r="F743" s="81"/>
      <c r="G743" s="81"/>
      <c r="H743" s="81"/>
      <c r="I743" s="81"/>
      <c r="J743" s="81"/>
      <c r="K743" s="81"/>
      <c r="L743" s="81"/>
      <c r="M743" s="81"/>
      <c r="N743" s="81"/>
      <c r="O743" s="81"/>
      <c r="P743" s="81"/>
      <c r="Q743" s="81"/>
      <c r="R743" s="81"/>
    </row>
    <row r="744" spans="2:18" x14ac:dyDescent="0.25">
      <c r="B744" s="81"/>
      <c r="C744" s="81"/>
      <c r="D744" s="81"/>
      <c r="E744" s="81"/>
      <c r="F744" s="81"/>
      <c r="G744" s="81"/>
      <c r="H744" s="81"/>
      <c r="I744" s="81"/>
      <c r="J744" s="81"/>
      <c r="K744" s="81"/>
      <c r="L744" s="81"/>
      <c r="M744" s="81"/>
      <c r="N744" s="81"/>
      <c r="O744" s="81"/>
      <c r="P744" s="81"/>
      <c r="Q744" s="81"/>
      <c r="R744" s="81"/>
    </row>
    <row r="745" spans="2:18" x14ac:dyDescent="0.25">
      <c r="B745" s="81"/>
      <c r="C745" s="81"/>
      <c r="D745" s="81"/>
      <c r="E745" s="81"/>
      <c r="F745" s="81"/>
      <c r="G745" s="81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</row>
    <row r="746" spans="2:18" x14ac:dyDescent="0.25">
      <c r="B746" s="81"/>
      <c r="C746" s="81"/>
      <c r="D746" s="81"/>
      <c r="E746" s="81"/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</row>
    <row r="747" spans="2:18" x14ac:dyDescent="0.25">
      <c r="B747" s="81"/>
      <c r="C747" s="81"/>
      <c r="D747" s="81"/>
      <c r="E747" s="81"/>
      <c r="F747" s="8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</row>
    <row r="748" spans="2:18" x14ac:dyDescent="0.25">
      <c r="B748" s="81"/>
      <c r="C748" s="81"/>
      <c r="D748" s="81"/>
      <c r="E748" s="81"/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</row>
    <row r="749" spans="2:18" x14ac:dyDescent="0.25">
      <c r="B749" s="81"/>
      <c r="C749" s="81"/>
      <c r="D749" s="81"/>
      <c r="E749" s="81"/>
      <c r="F749" s="81"/>
      <c r="G749" s="81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</row>
    <row r="750" spans="2:18" x14ac:dyDescent="0.25">
      <c r="B750" s="81"/>
      <c r="C750" s="81"/>
      <c r="D750" s="81"/>
      <c r="E750" s="81"/>
      <c r="F750" s="81"/>
      <c r="G750" s="81"/>
      <c r="H750" s="81"/>
      <c r="I750" s="81"/>
      <c r="J750" s="81"/>
      <c r="K750" s="81"/>
      <c r="L750" s="81"/>
      <c r="M750" s="81"/>
      <c r="N750" s="81"/>
      <c r="O750" s="81"/>
      <c r="P750" s="81"/>
      <c r="Q750" s="81"/>
      <c r="R750" s="81"/>
    </row>
    <row r="751" spans="2:18" x14ac:dyDescent="0.25">
      <c r="B751" s="81"/>
      <c r="C751" s="81"/>
      <c r="D751" s="81"/>
      <c r="E751" s="81"/>
      <c r="F751" s="81"/>
      <c r="G751" s="81"/>
      <c r="H751" s="81"/>
      <c r="I751" s="81"/>
      <c r="J751" s="81"/>
      <c r="K751" s="81"/>
      <c r="L751" s="81"/>
      <c r="M751" s="81"/>
      <c r="N751" s="81"/>
      <c r="O751" s="81"/>
      <c r="P751" s="81"/>
      <c r="Q751" s="81"/>
      <c r="R751" s="81"/>
    </row>
    <row r="752" spans="2:18" x14ac:dyDescent="0.25">
      <c r="B752" s="81"/>
      <c r="C752" s="81"/>
      <c r="D752" s="81"/>
      <c r="E752" s="81"/>
      <c r="F752" s="81"/>
      <c r="G752" s="81"/>
      <c r="H752" s="81"/>
      <c r="I752" s="81"/>
      <c r="J752" s="81"/>
      <c r="K752" s="81"/>
      <c r="L752" s="81"/>
      <c r="M752" s="81"/>
      <c r="N752" s="81"/>
      <c r="O752" s="81"/>
      <c r="P752" s="81"/>
      <c r="Q752" s="81"/>
      <c r="R752" s="81"/>
    </row>
    <row r="753" spans="2:18" x14ac:dyDescent="0.25">
      <c r="B753" s="81"/>
      <c r="C753" s="81"/>
      <c r="D753" s="81"/>
      <c r="E753" s="81"/>
      <c r="F753" s="81"/>
      <c r="G753" s="81"/>
      <c r="H753" s="81"/>
      <c r="I753" s="81"/>
      <c r="J753" s="81"/>
      <c r="K753" s="81"/>
      <c r="L753" s="81"/>
      <c r="M753" s="81"/>
      <c r="N753" s="81"/>
      <c r="O753" s="81"/>
      <c r="P753" s="81"/>
      <c r="Q753" s="81"/>
      <c r="R753" s="81"/>
    </row>
    <row r="754" spans="2:18" x14ac:dyDescent="0.25">
      <c r="B754" s="81"/>
      <c r="C754" s="81"/>
      <c r="D754" s="81"/>
      <c r="E754" s="81"/>
      <c r="F754" s="81"/>
      <c r="G754" s="81"/>
      <c r="H754" s="81"/>
      <c r="I754" s="81"/>
      <c r="J754" s="81"/>
      <c r="K754" s="81"/>
      <c r="L754" s="81"/>
      <c r="M754" s="81"/>
      <c r="N754" s="81"/>
      <c r="O754" s="81"/>
      <c r="P754" s="81"/>
      <c r="Q754" s="81"/>
      <c r="R754" s="81"/>
    </row>
    <row r="755" spans="2:18" x14ac:dyDescent="0.25">
      <c r="B755" s="81"/>
      <c r="C755" s="81"/>
      <c r="D755" s="81"/>
      <c r="E755" s="81"/>
      <c r="F755" s="81"/>
      <c r="G755" s="81"/>
      <c r="H755" s="81"/>
      <c r="I755" s="81"/>
      <c r="J755" s="81"/>
      <c r="K755" s="81"/>
      <c r="L755" s="81"/>
      <c r="M755" s="81"/>
      <c r="N755" s="81"/>
      <c r="O755" s="81"/>
      <c r="P755" s="81"/>
      <c r="Q755" s="81"/>
      <c r="R755" s="81"/>
    </row>
    <row r="756" spans="2:18" x14ac:dyDescent="0.25">
      <c r="B756" s="81"/>
      <c r="C756" s="81"/>
      <c r="D756" s="81"/>
      <c r="E756" s="81"/>
      <c r="F756" s="81"/>
      <c r="G756" s="81"/>
      <c r="H756" s="81"/>
      <c r="I756" s="81"/>
      <c r="J756" s="81"/>
      <c r="K756" s="81"/>
      <c r="L756" s="81"/>
      <c r="M756" s="81"/>
      <c r="N756" s="81"/>
      <c r="O756" s="81"/>
      <c r="P756" s="81"/>
      <c r="Q756" s="81"/>
      <c r="R756" s="81"/>
    </row>
    <row r="757" spans="2:18" x14ac:dyDescent="0.25">
      <c r="B757" s="81"/>
      <c r="C757" s="81"/>
      <c r="D757" s="81"/>
      <c r="E757" s="81"/>
      <c r="F757" s="81"/>
      <c r="G757" s="81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</row>
    <row r="758" spans="2:18" x14ac:dyDescent="0.25">
      <c r="B758" s="81"/>
      <c r="C758" s="81"/>
      <c r="D758" s="81"/>
      <c r="E758" s="81"/>
      <c r="F758" s="81"/>
      <c r="G758" s="81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</row>
    <row r="759" spans="2:18" x14ac:dyDescent="0.25">
      <c r="B759" s="81"/>
      <c r="C759" s="81"/>
      <c r="D759" s="81"/>
      <c r="E759" s="81"/>
      <c r="F759" s="81"/>
      <c r="G759" s="81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1"/>
    </row>
    <row r="760" spans="2:18" x14ac:dyDescent="0.25">
      <c r="B760" s="81"/>
      <c r="C760" s="81"/>
      <c r="D760" s="81"/>
      <c r="E760" s="81"/>
      <c r="F760" s="81"/>
      <c r="G760" s="81"/>
      <c r="H760" s="81"/>
      <c r="I760" s="81"/>
      <c r="J760" s="81"/>
      <c r="K760" s="81"/>
      <c r="L760" s="81"/>
      <c r="M760" s="81"/>
      <c r="N760" s="81"/>
      <c r="O760" s="81"/>
      <c r="P760" s="81"/>
      <c r="Q760" s="81"/>
      <c r="R760" s="81"/>
    </row>
    <row r="761" spans="2:18" x14ac:dyDescent="0.25">
      <c r="B761" s="81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1"/>
    </row>
    <row r="762" spans="2:18" x14ac:dyDescent="0.25"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81"/>
      <c r="M762" s="81"/>
      <c r="N762" s="81"/>
      <c r="O762" s="81"/>
      <c r="P762" s="81"/>
      <c r="Q762" s="81"/>
      <c r="R762" s="81"/>
    </row>
    <row r="763" spans="2:18" x14ac:dyDescent="0.25"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81"/>
      <c r="M763" s="81"/>
      <c r="N763" s="81"/>
      <c r="O763" s="81"/>
      <c r="P763" s="81"/>
      <c r="Q763" s="81"/>
      <c r="R763" s="81"/>
    </row>
    <row r="764" spans="2:18" x14ac:dyDescent="0.25">
      <c r="B764" s="81"/>
      <c r="C764" s="81"/>
      <c r="D764" s="81"/>
      <c r="E764" s="81"/>
      <c r="F764" s="81"/>
      <c r="G764" s="81"/>
      <c r="H764" s="81"/>
      <c r="I764" s="81"/>
      <c r="J764" s="81"/>
      <c r="K764" s="81"/>
      <c r="L764" s="81"/>
      <c r="M764" s="81"/>
      <c r="N764" s="81"/>
      <c r="O764" s="81"/>
      <c r="P764" s="81"/>
      <c r="Q764" s="81"/>
      <c r="R764" s="81"/>
    </row>
    <row r="765" spans="2:18" x14ac:dyDescent="0.25">
      <c r="B765" s="81"/>
      <c r="C765" s="81"/>
      <c r="D765" s="81"/>
      <c r="E765" s="81"/>
      <c r="F765" s="81"/>
      <c r="G765" s="81"/>
      <c r="H765" s="81"/>
      <c r="I765" s="81"/>
      <c r="J765" s="81"/>
      <c r="K765" s="81"/>
      <c r="L765" s="81"/>
      <c r="M765" s="81"/>
      <c r="N765" s="81"/>
      <c r="O765" s="81"/>
      <c r="P765" s="81"/>
      <c r="Q765" s="81"/>
      <c r="R765" s="81"/>
    </row>
    <row r="766" spans="2:18" x14ac:dyDescent="0.25">
      <c r="B766" s="81"/>
      <c r="C766" s="81"/>
      <c r="D766" s="81"/>
      <c r="E766" s="81"/>
      <c r="F766" s="81"/>
      <c r="G766" s="81"/>
      <c r="H766" s="81"/>
      <c r="I766" s="81"/>
      <c r="J766" s="81"/>
      <c r="K766" s="81"/>
      <c r="L766" s="81"/>
      <c r="M766" s="81"/>
      <c r="N766" s="81"/>
      <c r="O766" s="81"/>
      <c r="P766" s="81"/>
      <c r="Q766" s="81"/>
      <c r="R766" s="81"/>
    </row>
    <row r="767" spans="2:18" x14ac:dyDescent="0.25">
      <c r="B767" s="81"/>
      <c r="C767" s="81"/>
      <c r="D767" s="81"/>
      <c r="E767" s="81"/>
      <c r="F767" s="81"/>
      <c r="G767" s="81"/>
      <c r="H767" s="81"/>
      <c r="I767" s="81"/>
      <c r="J767" s="81"/>
      <c r="K767" s="81"/>
      <c r="L767" s="81"/>
      <c r="M767" s="81"/>
      <c r="N767" s="81"/>
      <c r="O767" s="81"/>
      <c r="P767" s="81"/>
      <c r="Q767" s="81"/>
      <c r="R767" s="81"/>
    </row>
    <row r="768" spans="2:18" x14ac:dyDescent="0.25">
      <c r="B768" s="81"/>
      <c r="C768" s="81"/>
      <c r="D768" s="81"/>
      <c r="E768" s="81"/>
      <c r="F768" s="81"/>
      <c r="G768" s="81"/>
      <c r="H768" s="81"/>
      <c r="I768" s="81"/>
      <c r="J768" s="81"/>
      <c r="K768" s="81"/>
      <c r="L768" s="81"/>
      <c r="M768" s="81"/>
      <c r="N768" s="81"/>
      <c r="O768" s="81"/>
      <c r="P768" s="81"/>
      <c r="Q768" s="81"/>
      <c r="R768" s="81"/>
    </row>
    <row r="769" spans="2:18" x14ac:dyDescent="0.25">
      <c r="B769" s="81"/>
      <c r="C769" s="81"/>
      <c r="D769" s="81"/>
      <c r="E769" s="81"/>
      <c r="F769" s="81"/>
      <c r="G769" s="81"/>
      <c r="H769" s="81"/>
      <c r="I769" s="81"/>
      <c r="J769" s="81"/>
      <c r="K769" s="81"/>
      <c r="L769" s="81"/>
      <c r="M769" s="81"/>
      <c r="N769" s="81"/>
      <c r="O769" s="81"/>
      <c r="P769" s="81"/>
      <c r="Q769" s="81"/>
      <c r="R769" s="81"/>
    </row>
    <row r="770" spans="2:18" x14ac:dyDescent="0.25">
      <c r="B770" s="81"/>
      <c r="C770" s="81"/>
      <c r="D770" s="81"/>
      <c r="E770" s="81"/>
      <c r="F770" s="81"/>
      <c r="G770" s="81"/>
      <c r="H770" s="81"/>
      <c r="I770" s="81"/>
      <c r="J770" s="81"/>
      <c r="K770" s="81"/>
      <c r="L770" s="81"/>
      <c r="M770" s="81"/>
      <c r="N770" s="81"/>
      <c r="O770" s="81"/>
      <c r="P770" s="81"/>
      <c r="Q770" s="81"/>
      <c r="R770" s="81"/>
    </row>
    <row r="771" spans="2:18" x14ac:dyDescent="0.25">
      <c r="B771" s="81"/>
      <c r="C771" s="81"/>
      <c r="D771" s="81"/>
      <c r="E771" s="81"/>
      <c r="F771" s="81"/>
      <c r="G771" s="81"/>
      <c r="H771" s="81"/>
      <c r="I771" s="81"/>
      <c r="J771" s="81"/>
      <c r="K771" s="81"/>
      <c r="L771" s="81"/>
      <c r="M771" s="81"/>
      <c r="N771" s="81"/>
      <c r="O771" s="81"/>
      <c r="P771" s="81"/>
      <c r="Q771" s="81"/>
      <c r="R771" s="81"/>
    </row>
    <row r="772" spans="2:18" x14ac:dyDescent="0.25">
      <c r="B772" s="81"/>
      <c r="C772" s="81"/>
      <c r="D772" s="81"/>
      <c r="E772" s="81"/>
      <c r="F772" s="81"/>
      <c r="G772" s="81"/>
      <c r="H772" s="81"/>
      <c r="I772" s="81"/>
      <c r="J772" s="81"/>
      <c r="K772" s="81"/>
      <c r="L772" s="81"/>
      <c r="M772" s="81"/>
      <c r="N772" s="81"/>
      <c r="O772" s="81"/>
      <c r="P772" s="81"/>
      <c r="Q772" s="81"/>
      <c r="R772" s="81"/>
    </row>
    <row r="773" spans="2:18" x14ac:dyDescent="0.25"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81"/>
      <c r="M773" s="81"/>
      <c r="N773" s="81"/>
      <c r="O773" s="81"/>
      <c r="P773" s="81"/>
      <c r="Q773" s="81"/>
      <c r="R773" s="81"/>
    </row>
    <row r="774" spans="2:18" x14ac:dyDescent="0.25">
      <c r="B774" s="81"/>
      <c r="C774" s="81"/>
      <c r="D774" s="81"/>
      <c r="E774" s="81"/>
      <c r="F774" s="81"/>
      <c r="G774" s="81"/>
      <c r="H774" s="81"/>
      <c r="I774" s="81"/>
      <c r="J774" s="81"/>
      <c r="K774" s="81"/>
      <c r="L774" s="81"/>
      <c r="M774" s="81"/>
      <c r="N774" s="81"/>
      <c r="O774" s="81"/>
      <c r="P774" s="81"/>
      <c r="Q774" s="81"/>
      <c r="R774" s="81"/>
    </row>
    <row r="775" spans="2:18" x14ac:dyDescent="0.25">
      <c r="B775" s="81"/>
      <c r="C775" s="81"/>
      <c r="D775" s="81"/>
      <c r="E775" s="81"/>
      <c r="F775" s="81"/>
      <c r="G775" s="81"/>
      <c r="H775" s="81"/>
      <c r="I775" s="81"/>
      <c r="J775" s="81"/>
      <c r="K775" s="81"/>
      <c r="L775" s="81"/>
      <c r="M775" s="81"/>
      <c r="N775" s="81"/>
      <c r="O775" s="81"/>
      <c r="P775" s="81"/>
      <c r="Q775" s="81"/>
      <c r="R775" s="81"/>
    </row>
    <row r="776" spans="2:18" x14ac:dyDescent="0.25">
      <c r="B776" s="81"/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1"/>
      <c r="N776" s="81"/>
      <c r="O776" s="81"/>
      <c r="P776" s="81"/>
      <c r="Q776" s="81"/>
      <c r="R776" s="81"/>
    </row>
    <row r="777" spans="2:18" x14ac:dyDescent="0.25">
      <c r="B777" s="81"/>
      <c r="C777" s="81"/>
      <c r="D777" s="81"/>
      <c r="E777" s="81"/>
      <c r="F777" s="81"/>
      <c r="G777" s="81"/>
      <c r="H777" s="81"/>
      <c r="I777" s="81"/>
      <c r="J777" s="81"/>
      <c r="K777" s="81"/>
      <c r="L777" s="81"/>
      <c r="M777" s="81"/>
      <c r="N777" s="81"/>
      <c r="O777" s="81"/>
      <c r="P777" s="81"/>
      <c r="Q777" s="81"/>
      <c r="R777" s="81"/>
    </row>
    <row r="778" spans="2:18" x14ac:dyDescent="0.25">
      <c r="B778" s="81"/>
      <c r="C778" s="81"/>
      <c r="D778" s="81"/>
      <c r="E778" s="81"/>
      <c r="F778" s="81"/>
      <c r="G778" s="81"/>
      <c r="H778" s="81"/>
      <c r="I778" s="81"/>
      <c r="J778" s="81"/>
      <c r="K778" s="81"/>
      <c r="L778" s="81"/>
      <c r="M778" s="81"/>
      <c r="N778" s="81"/>
      <c r="O778" s="81"/>
      <c r="P778" s="81"/>
      <c r="Q778" s="81"/>
      <c r="R778" s="81"/>
    </row>
    <row r="779" spans="2:18" x14ac:dyDescent="0.25">
      <c r="B779" s="81"/>
      <c r="C779" s="81"/>
      <c r="D779" s="81"/>
      <c r="E779" s="81"/>
      <c r="F779" s="81"/>
      <c r="G779" s="81"/>
      <c r="H779" s="81"/>
      <c r="I779" s="81"/>
      <c r="J779" s="81"/>
      <c r="K779" s="81"/>
      <c r="L779" s="81"/>
      <c r="M779" s="81"/>
      <c r="N779" s="81"/>
      <c r="O779" s="81"/>
      <c r="P779" s="81"/>
      <c r="Q779" s="81"/>
      <c r="R779" s="81"/>
    </row>
    <row r="780" spans="2:18" x14ac:dyDescent="0.25">
      <c r="B780" s="81"/>
      <c r="C780" s="81"/>
      <c r="D780" s="81"/>
      <c r="E780" s="81"/>
      <c r="F780" s="81"/>
      <c r="G780" s="81"/>
      <c r="H780" s="81"/>
      <c r="I780" s="81"/>
      <c r="J780" s="81"/>
      <c r="K780" s="81"/>
      <c r="L780" s="81"/>
      <c r="M780" s="81"/>
      <c r="N780" s="81"/>
      <c r="O780" s="81"/>
      <c r="P780" s="81"/>
      <c r="Q780" s="81"/>
      <c r="R780" s="81"/>
    </row>
    <row r="781" spans="2:18" x14ac:dyDescent="0.25">
      <c r="B781" s="81"/>
      <c r="C781" s="81"/>
      <c r="D781" s="81"/>
      <c r="E781" s="81"/>
      <c r="F781" s="81"/>
      <c r="G781" s="81"/>
      <c r="H781" s="81"/>
      <c r="I781" s="81"/>
      <c r="J781" s="81"/>
      <c r="K781" s="81"/>
      <c r="L781" s="81"/>
      <c r="M781" s="81"/>
      <c r="N781" s="81"/>
      <c r="O781" s="81"/>
      <c r="P781" s="81"/>
      <c r="Q781" s="81"/>
      <c r="R781" s="81"/>
    </row>
    <row r="782" spans="2:18" x14ac:dyDescent="0.25">
      <c r="B782" s="81"/>
      <c r="C782" s="81"/>
      <c r="D782" s="81"/>
      <c r="E782" s="81"/>
      <c r="F782" s="81"/>
      <c r="G782" s="81"/>
      <c r="H782" s="81"/>
      <c r="I782" s="81"/>
      <c r="J782" s="81"/>
      <c r="K782" s="81"/>
      <c r="L782" s="81"/>
      <c r="M782" s="81"/>
      <c r="N782" s="81"/>
      <c r="O782" s="81"/>
      <c r="P782" s="81"/>
      <c r="Q782" s="81"/>
      <c r="R782" s="81"/>
    </row>
    <row r="783" spans="2:18" x14ac:dyDescent="0.25">
      <c r="B783" s="81"/>
      <c r="C783" s="81"/>
      <c r="D783" s="81"/>
      <c r="E783" s="81"/>
      <c r="F783" s="81"/>
      <c r="G783" s="81"/>
      <c r="H783" s="81"/>
      <c r="I783" s="81"/>
      <c r="J783" s="81"/>
      <c r="K783" s="81"/>
      <c r="L783" s="81"/>
      <c r="M783" s="81"/>
      <c r="N783" s="81"/>
      <c r="O783" s="81"/>
      <c r="P783" s="81"/>
      <c r="Q783" s="81"/>
      <c r="R783" s="81"/>
    </row>
    <row r="784" spans="2:18" x14ac:dyDescent="0.25">
      <c r="B784" s="81"/>
      <c r="C784" s="81"/>
      <c r="D784" s="81"/>
      <c r="E784" s="81"/>
      <c r="F784" s="81"/>
      <c r="G784" s="81"/>
      <c r="H784" s="81"/>
      <c r="I784" s="81"/>
      <c r="J784" s="81"/>
      <c r="K784" s="81"/>
      <c r="L784" s="81"/>
      <c r="M784" s="81"/>
      <c r="N784" s="81"/>
      <c r="O784" s="81"/>
      <c r="P784" s="81"/>
      <c r="Q784" s="81"/>
      <c r="R784" s="81"/>
    </row>
    <row r="785" spans="2:18" x14ac:dyDescent="0.25">
      <c r="B785" s="81"/>
      <c r="C785" s="81"/>
      <c r="D785" s="81"/>
      <c r="E785" s="81"/>
      <c r="F785" s="81"/>
      <c r="G785" s="81"/>
      <c r="H785" s="81"/>
      <c r="I785" s="81"/>
      <c r="J785" s="81"/>
      <c r="K785" s="81"/>
      <c r="L785" s="81"/>
      <c r="M785" s="81"/>
      <c r="N785" s="81"/>
      <c r="O785" s="81"/>
      <c r="P785" s="81"/>
      <c r="Q785" s="81"/>
      <c r="R785" s="81"/>
    </row>
    <row r="786" spans="2:18" x14ac:dyDescent="0.25">
      <c r="B786" s="81"/>
      <c r="C786" s="81"/>
      <c r="D786" s="81"/>
      <c r="E786" s="81"/>
      <c r="F786" s="81"/>
      <c r="G786" s="81"/>
      <c r="H786" s="81"/>
      <c r="I786" s="81"/>
      <c r="J786" s="81"/>
      <c r="K786" s="81"/>
      <c r="L786" s="81"/>
      <c r="M786" s="81"/>
      <c r="N786" s="81"/>
      <c r="O786" s="81"/>
      <c r="P786" s="81"/>
      <c r="Q786" s="81"/>
      <c r="R786" s="81"/>
    </row>
    <row r="787" spans="2:18" x14ac:dyDescent="0.25">
      <c r="B787" s="81"/>
      <c r="C787" s="81"/>
      <c r="D787" s="81"/>
      <c r="E787" s="81"/>
      <c r="F787" s="81"/>
      <c r="G787" s="81"/>
      <c r="H787" s="81"/>
      <c r="I787" s="81"/>
      <c r="J787" s="81"/>
      <c r="K787" s="81"/>
      <c r="L787" s="81"/>
      <c r="M787" s="81"/>
      <c r="N787" s="81"/>
      <c r="O787" s="81"/>
      <c r="P787" s="81"/>
      <c r="Q787" s="81"/>
      <c r="R787" s="81"/>
    </row>
    <row r="788" spans="2:18" x14ac:dyDescent="0.25">
      <c r="B788" s="81"/>
      <c r="C788" s="81"/>
      <c r="D788" s="81"/>
      <c r="E788" s="81"/>
      <c r="F788" s="81"/>
      <c r="G788" s="81"/>
      <c r="H788" s="81"/>
      <c r="I788" s="81"/>
      <c r="J788" s="81"/>
      <c r="K788" s="81"/>
      <c r="L788" s="81"/>
      <c r="M788" s="81"/>
      <c r="N788" s="81"/>
      <c r="O788" s="81"/>
      <c r="P788" s="81"/>
      <c r="Q788" s="81"/>
      <c r="R788" s="81"/>
    </row>
    <row r="789" spans="2:18" x14ac:dyDescent="0.25">
      <c r="B789" s="81"/>
      <c r="C789" s="81"/>
      <c r="D789" s="81"/>
      <c r="E789" s="81"/>
      <c r="F789" s="81"/>
      <c r="G789" s="81"/>
      <c r="H789" s="81"/>
      <c r="I789" s="81"/>
      <c r="J789" s="81"/>
      <c r="K789" s="81"/>
      <c r="L789" s="81"/>
      <c r="M789" s="81"/>
      <c r="N789" s="81"/>
      <c r="O789" s="81"/>
      <c r="P789" s="81"/>
      <c r="Q789" s="81"/>
      <c r="R789" s="81"/>
    </row>
    <row r="790" spans="2:18" x14ac:dyDescent="0.25">
      <c r="B790" s="81"/>
      <c r="C790" s="81"/>
      <c r="D790" s="81"/>
      <c r="E790" s="81"/>
      <c r="F790" s="81"/>
      <c r="G790" s="81"/>
      <c r="H790" s="81"/>
      <c r="I790" s="81"/>
      <c r="J790" s="81"/>
      <c r="K790" s="81"/>
      <c r="L790" s="81"/>
      <c r="M790" s="81"/>
      <c r="N790" s="81"/>
      <c r="O790" s="81"/>
      <c r="P790" s="81"/>
      <c r="Q790" s="81"/>
      <c r="R790" s="81"/>
    </row>
    <row r="791" spans="2:18" x14ac:dyDescent="0.25">
      <c r="B791" s="81"/>
      <c r="C791" s="81"/>
      <c r="D791" s="81"/>
      <c r="E791" s="81"/>
      <c r="F791" s="81"/>
      <c r="G791" s="81"/>
      <c r="H791" s="81"/>
      <c r="I791" s="81"/>
      <c r="J791" s="81"/>
      <c r="K791" s="81"/>
      <c r="L791" s="81"/>
      <c r="M791" s="81"/>
      <c r="N791" s="81"/>
      <c r="O791" s="81"/>
      <c r="P791" s="81"/>
      <c r="Q791" s="81"/>
      <c r="R791" s="81"/>
    </row>
    <row r="792" spans="2:18" x14ac:dyDescent="0.25">
      <c r="B792" s="81"/>
      <c r="C792" s="81"/>
      <c r="D792" s="81"/>
      <c r="E792" s="81"/>
      <c r="F792" s="81"/>
      <c r="G792" s="81"/>
      <c r="H792" s="81"/>
      <c r="I792" s="81"/>
      <c r="J792" s="81"/>
      <c r="K792" s="81"/>
      <c r="L792" s="81"/>
      <c r="M792" s="81"/>
      <c r="N792" s="81"/>
      <c r="O792" s="81"/>
      <c r="P792" s="81"/>
      <c r="Q792" s="81"/>
      <c r="R792" s="81"/>
    </row>
    <row r="793" spans="2:18" x14ac:dyDescent="0.25">
      <c r="B793" s="81"/>
      <c r="C793" s="81"/>
      <c r="D793" s="81"/>
      <c r="E793" s="81"/>
      <c r="F793" s="81"/>
      <c r="G793" s="81"/>
      <c r="H793" s="81"/>
      <c r="I793" s="81"/>
      <c r="J793" s="81"/>
      <c r="K793" s="81"/>
      <c r="L793" s="81"/>
      <c r="M793" s="81"/>
      <c r="N793" s="81"/>
      <c r="O793" s="81"/>
      <c r="P793" s="81"/>
      <c r="Q793" s="81"/>
      <c r="R793" s="81"/>
    </row>
    <row r="794" spans="2:18" x14ac:dyDescent="0.25">
      <c r="B794" s="81"/>
      <c r="C794" s="81"/>
      <c r="D794" s="81"/>
      <c r="E794" s="81"/>
      <c r="F794" s="81"/>
      <c r="G794" s="81"/>
      <c r="H794" s="81"/>
      <c r="I794" s="81"/>
      <c r="J794" s="81"/>
      <c r="K794" s="81"/>
      <c r="L794" s="81"/>
      <c r="M794" s="81"/>
      <c r="N794" s="81"/>
      <c r="O794" s="81"/>
      <c r="P794" s="81"/>
      <c r="Q794" s="81"/>
      <c r="R794" s="81"/>
    </row>
    <row r="795" spans="2:18" x14ac:dyDescent="0.25">
      <c r="B795" s="81"/>
      <c r="C795" s="81"/>
      <c r="D795" s="81"/>
      <c r="E795" s="81"/>
      <c r="F795" s="81"/>
      <c r="G795" s="81"/>
      <c r="H795" s="81"/>
      <c r="I795" s="81"/>
      <c r="J795" s="81"/>
      <c r="K795" s="81"/>
      <c r="L795" s="81"/>
      <c r="M795" s="81"/>
      <c r="N795" s="81"/>
      <c r="O795" s="81"/>
      <c r="P795" s="81"/>
      <c r="Q795" s="81"/>
      <c r="R795" s="81"/>
    </row>
    <row r="796" spans="2:18" x14ac:dyDescent="0.25">
      <c r="B796" s="81"/>
      <c r="C796" s="81"/>
      <c r="D796" s="81"/>
      <c r="E796" s="81"/>
      <c r="F796" s="81"/>
      <c r="G796" s="81"/>
      <c r="H796" s="81"/>
      <c r="I796" s="81"/>
      <c r="J796" s="81"/>
      <c r="K796" s="81"/>
      <c r="L796" s="81"/>
      <c r="M796" s="81"/>
      <c r="N796" s="81"/>
      <c r="O796" s="81"/>
      <c r="P796" s="81"/>
      <c r="Q796" s="81"/>
      <c r="R796" s="81"/>
    </row>
    <row r="797" spans="2:18" x14ac:dyDescent="0.25">
      <c r="B797" s="81"/>
      <c r="C797" s="81"/>
      <c r="D797" s="81"/>
      <c r="E797" s="81"/>
      <c r="F797" s="81"/>
      <c r="G797" s="81"/>
      <c r="H797" s="81"/>
      <c r="I797" s="81"/>
      <c r="J797" s="81"/>
      <c r="K797" s="81"/>
      <c r="L797" s="81"/>
      <c r="M797" s="81"/>
      <c r="N797" s="81"/>
      <c r="O797" s="81"/>
      <c r="P797" s="81"/>
      <c r="Q797" s="81"/>
      <c r="R797" s="81"/>
    </row>
    <row r="798" spans="2:18" x14ac:dyDescent="0.25">
      <c r="B798" s="81"/>
      <c r="C798" s="81"/>
      <c r="D798" s="81"/>
      <c r="E798" s="81"/>
      <c r="F798" s="81"/>
      <c r="G798" s="81"/>
      <c r="H798" s="81"/>
      <c r="I798" s="81"/>
      <c r="J798" s="81"/>
      <c r="K798" s="81"/>
      <c r="L798" s="81"/>
      <c r="M798" s="81"/>
      <c r="N798" s="81"/>
      <c r="O798" s="81"/>
      <c r="P798" s="81"/>
      <c r="Q798" s="81"/>
      <c r="R798" s="81"/>
    </row>
    <row r="799" spans="2:18" x14ac:dyDescent="0.25">
      <c r="B799" s="81"/>
      <c r="C799" s="81"/>
      <c r="D799" s="81"/>
      <c r="E799" s="81"/>
      <c r="F799" s="81"/>
      <c r="G799" s="81"/>
      <c r="H799" s="81"/>
      <c r="I799" s="81"/>
      <c r="J799" s="81"/>
      <c r="K799" s="81"/>
      <c r="L799" s="81"/>
      <c r="M799" s="81"/>
      <c r="N799" s="81"/>
      <c r="O799" s="81"/>
      <c r="P799" s="81"/>
      <c r="Q799" s="81"/>
      <c r="R799" s="81"/>
    </row>
    <row r="800" spans="2:18" x14ac:dyDescent="0.25">
      <c r="B800" s="81"/>
      <c r="C800" s="81"/>
      <c r="D800" s="81"/>
      <c r="E800" s="81"/>
      <c r="F800" s="81"/>
      <c r="G800" s="81"/>
      <c r="H800" s="81"/>
      <c r="I800" s="81"/>
      <c r="J800" s="81"/>
      <c r="K800" s="81"/>
      <c r="L800" s="81"/>
      <c r="M800" s="81"/>
      <c r="N800" s="81"/>
      <c r="O800" s="81"/>
      <c r="P800" s="81"/>
      <c r="Q800" s="81"/>
      <c r="R800" s="81"/>
    </row>
    <row r="801" spans="2:18" x14ac:dyDescent="0.25">
      <c r="B801" s="81"/>
      <c r="C801" s="81"/>
      <c r="D801" s="81"/>
      <c r="E801" s="81"/>
      <c r="F801" s="81"/>
      <c r="G801" s="81"/>
      <c r="H801" s="81"/>
      <c r="I801" s="81"/>
      <c r="J801" s="81"/>
      <c r="K801" s="81"/>
      <c r="L801" s="81"/>
      <c r="M801" s="81"/>
      <c r="N801" s="81"/>
      <c r="O801" s="81"/>
      <c r="P801" s="81"/>
      <c r="Q801" s="81"/>
      <c r="R801" s="81"/>
    </row>
    <row r="802" spans="2:18" x14ac:dyDescent="0.25">
      <c r="B802" s="81"/>
      <c r="C802" s="81"/>
      <c r="D802" s="81"/>
      <c r="E802" s="81"/>
      <c r="F802" s="81"/>
      <c r="G802" s="81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1"/>
    </row>
    <row r="803" spans="2:18" x14ac:dyDescent="0.25">
      <c r="B803" s="81"/>
      <c r="C803" s="81"/>
      <c r="D803" s="81"/>
      <c r="E803" s="81"/>
      <c r="F803" s="81"/>
      <c r="G803" s="81"/>
      <c r="H803" s="81"/>
      <c r="I803" s="81"/>
      <c r="J803" s="81"/>
      <c r="K803" s="81"/>
      <c r="L803" s="81"/>
      <c r="M803" s="81"/>
      <c r="N803" s="81"/>
      <c r="O803" s="81"/>
      <c r="P803" s="81"/>
      <c r="Q803" s="81"/>
      <c r="R803" s="81"/>
    </row>
    <row r="804" spans="2:18" x14ac:dyDescent="0.25">
      <c r="B804" s="81"/>
      <c r="C804" s="81"/>
      <c r="D804" s="81"/>
      <c r="E804" s="81"/>
      <c r="F804" s="81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1"/>
    </row>
    <row r="805" spans="2:18" x14ac:dyDescent="0.25">
      <c r="B805" s="81"/>
      <c r="C805" s="81"/>
      <c r="D805" s="81"/>
      <c r="E805" s="81"/>
      <c r="F805" s="81"/>
      <c r="G805" s="81"/>
      <c r="H805" s="81"/>
      <c r="I805" s="81"/>
      <c r="J805" s="81"/>
      <c r="K805" s="81"/>
      <c r="L805" s="81"/>
      <c r="M805" s="81"/>
      <c r="N805" s="81"/>
      <c r="O805" s="81"/>
      <c r="P805" s="81"/>
      <c r="Q805" s="81"/>
      <c r="R805" s="81"/>
    </row>
    <row r="806" spans="2:18" x14ac:dyDescent="0.25">
      <c r="B806" s="81"/>
      <c r="C806" s="81"/>
      <c r="D806" s="81"/>
      <c r="E806" s="81"/>
      <c r="F806" s="81"/>
      <c r="G806" s="81"/>
      <c r="H806" s="81"/>
      <c r="I806" s="81"/>
      <c r="J806" s="81"/>
      <c r="K806" s="81"/>
      <c r="L806" s="81"/>
      <c r="M806" s="81"/>
      <c r="N806" s="81"/>
      <c r="O806" s="81"/>
      <c r="P806" s="81"/>
      <c r="Q806" s="81"/>
      <c r="R806" s="81"/>
    </row>
    <row r="807" spans="2:18" x14ac:dyDescent="0.25">
      <c r="B807" s="81"/>
      <c r="C807" s="81"/>
      <c r="D807" s="81"/>
      <c r="E807" s="81"/>
      <c r="F807" s="81"/>
      <c r="G807" s="81"/>
      <c r="H807" s="81"/>
      <c r="I807" s="81"/>
      <c r="J807" s="81"/>
      <c r="K807" s="81"/>
      <c r="L807" s="81"/>
      <c r="M807" s="81"/>
      <c r="N807" s="81"/>
      <c r="O807" s="81"/>
      <c r="P807" s="81"/>
      <c r="Q807" s="81"/>
      <c r="R807" s="81"/>
    </row>
    <row r="808" spans="2:18" x14ac:dyDescent="0.25">
      <c r="B808" s="81"/>
      <c r="C808" s="81"/>
      <c r="D808" s="81"/>
      <c r="E808" s="81"/>
      <c r="F808" s="81"/>
      <c r="G808" s="81"/>
      <c r="H808" s="81"/>
      <c r="I808" s="81"/>
      <c r="J808" s="81"/>
      <c r="K808" s="81"/>
      <c r="L808" s="81"/>
      <c r="M808" s="81"/>
      <c r="N808" s="81"/>
      <c r="O808" s="81"/>
      <c r="P808" s="81"/>
      <c r="Q808" s="81"/>
      <c r="R808" s="81"/>
    </row>
    <row r="809" spans="2:18" x14ac:dyDescent="0.25">
      <c r="B809" s="81"/>
      <c r="C809" s="81"/>
      <c r="D809" s="81"/>
      <c r="E809" s="81"/>
      <c r="F809" s="81"/>
      <c r="G809" s="81"/>
      <c r="H809" s="81"/>
      <c r="I809" s="81"/>
      <c r="J809" s="81"/>
      <c r="K809" s="81"/>
      <c r="L809" s="81"/>
      <c r="M809" s="81"/>
      <c r="N809" s="81"/>
      <c r="O809" s="81"/>
      <c r="P809" s="81"/>
      <c r="Q809" s="81"/>
      <c r="R809" s="81"/>
    </row>
    <row r="810" spans="2:18" x14ac:dyDescent="0.25">
      <c r="B810" s="81"/>
      <c r="C810" s="81"/>
      <c r="D810" s="81"/>
      <c r="E810" s="81"/>
      <c r="F810" s="81"/>
      <c r="G810" s="81"/>
      <c r="H810" s="81"/>
      <c r="I810" s="81"/>
      <c r="J810" s="81"/>
      <c r="K810" s="81"/>
      <c r="L810" s="81"/>
      <c r="M810" s="81"/>
      <c r="N810" s="81"/>
      <c r="O810" s="81"/>
      <c r="P810" s="81"/>
      <c r="Q810" s="81"/>
      <c r="R810" s="81"/>
    </row>
    <row r="811" spans="2:18" x14ac:dyDescent="0.25">
      <c r="B811" s="81"/>
      <c r="C811" s="81"/>
      <c r="D811" s="81"/>
      <c r="E811" s="81"/>
      <c r="F811" s="81"/>
      <c r="G811" s="81"/>
      <c r="H811" s="81"/>
      <c r="I811" s="81"/>
      <c r="J811" s="81"/>
      <c r="K811" s="81"/>
      <c r="L811" s="81"/>
      <c r="M811" s="81"/>
      <c r="N811" s="81"/>
      <c r="O811" s="81"/>
      <c r="P811" s="81"/>
      <c r="Q811" s="81"/>
      <c r="R811" s="81"/>
    </row>
    <row r="812" spans="2:18" x14ac:dyDescent="0.25">
      <c r="B812" s="81"/>
      <c r="C812" s="81"/>
      <c r="D812" s="81"/>
      <c r="E812" s="81"/>
      <c r="F812" s="81"/>
      <c r="G812" s="81"/>
      <c r="H812" s="81"/>
      <c r="I812" s="81"/>
      <c r="J812" s="81"/>
      <c r="K812" s="81"/>
      <c r="L812" s="81"/>
      <c r="M812" s="81"/>
      <c r="N812" s="81"/>
      <c r="O812" s="81"/>
      <c r="P812" s="81"/>
      <c r="Q812" s="81"/>
      <c r="R812" s="81"/>
    </row>
    <row r="813" spans="2:18" x14ac:dyDescent="0.25">
      <c r="B813" s="81"/>
      <c r="C813" s="81"/>
      <c r="D813" s="81"/>
      <c r="E813" s="81"/>
      <c r="F813" s="81"/>
      <c r="G813" s="81"/>
      <c r="H813" s="81"/>
      <c r="I813" s="81"/>
      <c r="J813" s="81"/>
      <c r="K813" s="81"/>
      <c r="L813" s="81"/>
      <c r="M813" s="81"/>
      <c r="N813" s="81"/>
      <c r="O813" s="81"/>
      <c r="P813" s="81"/>
      <c r="Q813" s="81"/>
      <c r="R813" s="81"/>
    </row>
    <row r="814" spans="2:18" x14ac:dyDescent="0.25">
      <c r="B814" s="81"/>
      <c r="C814" s="81"/>
      <c r="D814" s="81"/>
      <c r="E814" s="81"/>
      <c r="F814" s="81"/>
      <c r="G814" s="81"/>
      <c r="H814" s="81"/>
      <c r="I814" s="81"/>
      <c r="J814" s="81"/>
      <c r="K814" s="81"/>
      <c r="L814" s="81"/>
      <c r="M814" s="81"/>
      <c r="N814" s="81"/>
      <c r="O814" s="81"/>
      <c r="P814" s="81"/>
      <c r="Q814" s="81"/>
      <c r="R814" s="81"/>
    </row>
    <row r="815" spans="2:18" x14ac:dyDescent="0.25">
      <c r="B815" s="81"/>
      <c r="C815" s="81"/>
      <c r="D815" s="81"/>
      <c r="E815" s="81"/>
      <c r="F815" s="81"/>
      <c r="G815" s="81"/>
      <c r="H815" s="81"/>
      <c r="I815" s="81"/>
      <c r="J815" s="81"/>
      <c r="K815" s="81"/>
      <c r="L815" s="81"/>
      <c r="M815" s="81"/>
      <c r="N815" s="81"/>
      <c r="O815" s="81"/>
      <c r="P815" s="81"/>
      <c r="Q815" s="81"/>
      <c r="R815" s="81"/>
    </row>
    <row r="816" spans="2:18" x14ac:dyDescent="0.25"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81"/>
      <c r="M816" s="81"/>
      <c r="N816" s="81"/>
      <c r="O816" s="81"/>
      <c r="P816" s="81"/>
      <c r="Q816" s="81"/>
      <c r="R816" s="81"/>
    </row>
    <row r="817" spans="2:18" x14ac:dyDescent="0.25">
      <c r="B817" s="81"/>
      <c r="C817" s="81"/>
      <c r="D817" s="81"/>
      <c r="E817" s="81"/>
      <c r="F817" s="81"/>
      <c r="G817" s="81"/>
      <c r="H817" s="81"/>
      <c r="I817" s="81"/>
      <c r="J817" s="81"/>
      <c r="K817" s="81"/>
      <c r="L817" s="81"/>
      <c r="M817" s="81"/>
      <c r="N817" s="81"/>
      <c r="O817" s="81"/>
      <c r="P817" s="81"/>
      <c r="Q817" s="81"/>
      <c r="R817" s="81"/>
    </row>
    <row r="818" spans="2:18" x14ac:dyDescent="0.25">
      <c r="B818" s="81"/>
      <c r="C818" s="81"/>
      <c r="D818" s="81"/>
      <c r="E818" s="81"/>
      <c r="F818" s="81"/>
      <c r="G818" s="81"/>
      <c r="H818" s="81"/>
      <c r="I818" s="81"/>
      <c r="J818" s="81"/>
      <c r="K818" s="81"/>
      <c r="L818" s="81"/>
      <c r="M818" s="81"/>
      <c r="N818" s="81"/>
      <c r="O818" s="81"/>
      <c r="P818" s="81"/>
      <c r="Q818" s="81"/>
      <c r="R818" s="81"/>
    </row>
    <row r="819" spans="2:18" x14ac:dyDescent="0.25">
      <c r="B819" s="81"/>
      <c r="C819" s="81"/>
      <c r="D819" s="81"/>
      <c r="E819" s="81"/>
      <c r="F819" s="81"/>
      <c r="G819" s="81"/>
      <c r="H819" s="81"/>
      <c r="I819" s="81"/>
      <c r="J819" s="81"/>
      <c r="K819" s="81"/>
      <c r="L819" s="81"/>
      <c r="M819" s="81"/>
      <c r="N819" s="81"/>
      <c r="O819" s="81"/>
      <c r="P819" s="81"/>
      <c r="Q819" s="81"/>
      <c r="R819" s="81"/>
    </row>
    <row r="820" spans="2:18" x14ac:dyDescent="0.25">
      <c r="B820" s="81"/>
      <c r="C820" s="81"/>
      <c r="D820" s="81"/>
      <c r="E820" s="81"/>
      <c r="F820" s="81"/>
      <c r="G820" s="81"/>
      <c r="H820" s="81"/>
      <c r="I820" s="81"/>
      <c r="J820" s="81"/>
      <c r="K820" s="81"/>
      <c r="L820" s="81"/>
      <c r="M820" s="81"/>
      <c r="N820" s="81"/>
      <c r="O820" s="81"/>
      <c r="P820" s="81"/>
      <c r="Q820" s="81"/>
      <c r="R820" s="81"/>
    </row>
    <row r="821" spans="2:18" x14ac:dyDescent="0.25">
      <c r="B821" s="81"/>
      <c r="C821" s="81"/>
      <c r="D821" s="81"/>
      <c r="E821" s="81"/>
      <c r="F821" s="81"/>
      <c r="G821" s="81"/>
      <c r="H821" s="81"/>
      <c r="I821" s="81"/>
      <c r="J821" s="81"/>
      <c r="K821" s="81"/>
      <c r="L821" s="81"/>
      <c r="M821" s="81"/>
      <c r="N821" s="81"/>
      <c r="O821" s="81"/>
      <c r="P821" s="81"/>
      <c r="Q821" s="81"/>
      <c r="R821" s="81"/>
    </row>
    <row r="822" spans="2:18" x14ac:dyDescent="0.25">
      <c r="B822" s="81"/>
      <c r="C822" s="81"/>
      <c r="D822" s="81"/>
      <c r="E822" s="81"/>
      <c r="F822" s="81"/>
      <c r="G822" s="81"/>
      <c r="H822" s="81"/>
      <c r="I822" s="81"/>
      <c r="J822" s="81"/>
      <c r="K822" s="81"/>
      <c r="L822" s="81"/>
      <c r="M822" s="81"/>
      <c r="N822" s="81"/>
      <c r="O822" s="81"/>
      <c r="P822" s="81"/>
      <c r="Q822" s="81"/>
      <c r="R822" s="81"/>
    </row>
    <row r="823" spans="2:18" x14ac:dyDescent="0.25">
      <c r="B823" s="81"/>
      <c r="C823" s="81"/>
      <c r="D823" s="81"/>
      <c r="E823" s="81"/>
      <c r="F823" s="81"/>
      <c r="G823" s="81"/>
      <c r="H823" s="81"/>
      <c r="I823" s="81"/>
      <c r="J823" s="81"/>
      <c r="K823" s="81"/>
      <c r="L823" s="81"/>
      <c r="M823" s="81"/>
      <c r="N823" s="81"/>
      <c r="O823" s="81"/>
      <c r="P823" s="81"/>
      <c r="Q823" s="81"/>
      <c r="R823" s="81"/>
    </row>
    <row r="824" spans="2:18" x14ac:dyDescent="0.25">
      <c r="B824" s="81"/>
      <c r="C824" s="81"/>
      <c r="D824" s="81"/>
      <c r="E824" s="81"/>
      <c r="F824" s="81"/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</row>
    <row r="825" spans="2:18" x14ac:dyDescent="0.25">
      <c r="B825" s="81"/>
      <c r="C825" s="81"/>
      <c r="D825" s="81"/>
      <c r="E825" s="81"/>
      <c r="F825" s="81"/>
      <c r="G825" s="81"/>
      <c r="H825" s="81"/>
      <c r="I825" s="81"/>
      <c r="J825" s="81"/>
      <c r="K825" s="81"/>
      <c r="L825" s="81"/>
      <c r="M825" s="81"/>
      <c r="N825" s="81"/>
      <c r="O825" s="81"/>
      <c r="P825" s="81"/>
      <c r="Q825" s="81"/>
      <c r="R825" s="81"/>
    </row>
    <row r="826" spans="2:18" x14ac:dyDescent="0.25"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</row>
    <row r="827" spans="2:18" x14ac:dyDescent="0.25">
      <c r="B827" s="81"/>
      <c r="C827" s="81"/>
      <c r="D827" s="81"/>
      <c r="E827" s="81"/>
      <c r="F827" s="81"/>
      <c r="G827" s="81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</row>
    <row r="828" spans="2:18" x14ac:dyDescent="0.25">
      <c r="B828" s="81"/>
      <c r="C828" s="81"/>
      <c r="D828" s="81"/>
      <c r="E828" s="81"/>
      <c r="F828" s="81"/>
      <c r="G828" s="81"/>
      <c r="H828" s="81"/>
      <c r="I828" s="81"/>
      <c r="J828" s="81"/>
      <c r="K828" s="81"/>
      <c r="L828" s="81"/>
      <c r="M828" s="81"/>
      <c r="N828" s="81"/>
      <c r="O828" s="81"/>
      <c r="P828" s="81"/>
      <c r="Q828" s="81"/>
      <c r="R828" s="81"/>
    </row>
    <row r="829" spans="2:18" x14ac:dyDescent="0.25">
      <c r="B829" s="81"/>
      <c r="C829" s="81"/>
      <c r="D829" s="81"/>
      <c r="E829" s="81"/>
      <c r="F829" s="81"/>
      <c r="G829" s="81"/>
      <c r="H829" s="81"/>
      <c r="I829" s="81"/>
      <c r="J829" s="81"/>
      <c r="K829" s="81"/>
      <c r="L829" s="81"/>
      <c r="M829" s="81"/>
      <c r="N829" s="81"/>
      <c r="O829" s="81"/>
      <c r="P829" s="81"/>
      <c r="Q829" s="81"/>
      <c r="R829" s="81"/>
    </row>
    <row r="830" spans="2:18" x14ac:dyDescent="0.25">
      <c r="B830" s="81"/>
      <c r="C830" s="81"/>
      <c r="D830" s="81"/>
      <c r="E830" s="81"/>
      <c r="F830" s="81"/>
      <c r="G830" s="81"/>
      <c r="H830" s="81"/>
      <c r="I830" s="81"/>
      <c r="J830" s="81"/>
      <c r="K830" s="81"/>
      <c r="L830" s="81"/>
      <c r="M830" s="81"/>
      <c r="N830" s="81"/>
      <c r="O830" s="81"/>
      <c r="P830" s="81"/>
      <c r="Q830" s="81"/>
      <c r="R830" s="81"/>
    </row>
    <row r="831" spans="2:18" x14ac:dyDescent="0.25">
      <c r="B831" s="81"/>
      <c r="C831" s="81"/>
      <c r="D831" s="81"/>
      <c r="E831" s="81"/>
      <c r="F831" s="81"/>
      <c r="G831" s="81"/>
      <c r="H831" s="81"/>
      <c r="I831" s="81"/>
      <c r="J831" s="81"/>
      <c r="K831" s="81"/>
      <c r="L831" s="81"/>
      <c r="M831" s="81"/>
      <c r="N831" s="81"/>
      <c r="O831" s="81"/>
      <c r="P831" s="81"/>
      <c r="Q831" s="81"/>
      <c r="R831" s="81"/>
    </row>
    <row r="832" spans="2:18" x14ac:dyDescent="0.25">
      <c r="B832" s="81"/>
      <c r="C832" s="81"/>
      <c r="D832" s="81"/>
      <c r="E832" s="81"/>
      <c r="F832" s="81"/>
      <c r="G832" s="81"/>
      <c r="H832" s="81"/>
      <c r="I832" s="81"/>
      <c r="J832" s="81"/>
      <c r="K832" s="81"/>
      <c r="L832" s="81"/>
      <c r="M832" s="81"/>
      <c r="N832" s="81"/>
      <c r="O832" s="81"/>
      <c r="P832" s="81"/>
      <c r="Q832" s="81"/>
      <c r="R832" s="81"/>
    </row>
    <row r="833" spans="2:18" x14ac:dyDescent="0.25">
      <c r="B833" s="81"/>
      <c r="C833" s="81"/>
      <c r="D833" s="81"/>
      <c r="E833" s="81"/>
      <c r="F833" s="81"/>
      <c r="G833" s="81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</row>
    <row r="834" spans="2:18" x14ac:dyDescent="0.25">
      <c r="B834" s="81"/>
      <c r="C834" s="81"/>
      <c r="D834" s="81"/>
      <c r="E834" s="81"/>
      <c r="F834" s="81"/>
      <c r="G834" s="81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</row>
    <row r="835" spans="2:18" x14ac:dyDescent="0.25">
      <c r="B835" s="81"/>
      <c r="C835" s="81"/>
      <c r="D835" s="81"/>
      <c r="E835" s="81"/>
      <c r="F835" s="81"/>
      <c r="G835" s="81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</row>
    <row r="836" spans="2:18" x14ac:dyDescent="0.25"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</row>
    <row r="837" spans="2:18" x14ac:dyDescent="0.25">
      <c r="B837" s="81"/>
      <c r="C837" s="81"/>
      <c r="D837" s="81"/>
      <c r="E837" s="81"/>
      <c r="F837" s="81"/>
      <c r="G837" s="81"/>
      <c r="H837" s="81"/>
      <c r="I837" s="81"/>
      <c r="J837" s="81"/>
      <c r="K837" s="81"/>
      <c r="L837" s="81"/>
      <c r="M837" s="81"/>
      <c r="N837" s="81"/>
      <c r="O837" s="81"/>
      <c r="P837" s="81"/>
      <c r="Q837" s="81"/>
      <c r="R837" s="81"/>
    </row>
    <row r="838" spans="2:18" x14ac:dyDescent="0.25">
      <c r="B838" s="81"/>
      <c r="C838" s="81"/>
      <c r="D838" s="81"/>
      <c r="E838" s="81"/>
      <c r="F838" s="81"/>
      <c r="G838" s="81"/>
      <c r="H838" s="81"/>
      <c r="I838" s="81"/>
      <c r="J838" s="81"/>
      <c r="K838" s="81"/>
      <c r="L838" s="81"/>
      <c r="M838" s="81"/>
      <c r="N838" s="81"/>
      <c r="O838" s="81"/>
      <c r="P838" s="81"/>
      <c r="Q838" s="81"/>
      <c r="R838" s="81"/>
    </row>
    <row r="839" spans="2:18" x14ac:dyDescent="0.25">
      <c r="B839" s="81"/>
      <c r="C839" s="81"/>
      <c r="D839" s="81"/>
      <c r="E839" s="81"/>
      <c r="F839" s="81"/>
      <c r="G839" s="81"/>
      <c r="H839" s="81"/>
      <c r="I839" s="81"/>
      <c r="J839" s="81"/>
      <c r="K839" s="81"/>
      <c r="L839" s="81"/>
      <c r="M839" s="81"/>
      <c r="N839" s="81"/>
      <c r="O839" s="81"/>
      <c r="P839" s="81"/>
      <c r="Q839" s="81"/>
      <c r="R839" s="81"/>
    </row>
    <row r="840" spans="2:18" x14ac:dyDescent="0.25">
      <c r="B840" s="81"/>
      <c r="C840" s="81"/>
      <c r="D840" s="81"/>
      <c r="E840" s="81"/>
      <c r="F840" s="81"/>
      <c r="G840" s="81"/>
      <c r="H840" s="81"/>
      <c r="I840" s="81"/>
      <c r="J840" s="81"/>
      <c r="K840" s="81"/>
      <c r="L840" s="81"/>
      <c r="M840" s="81"/>
      <c r="N840" s="81"/>
      <c r="O840" s="81"/>
      <c r="P840" s="81"/>
      <c r="Q840" s="81"/>
      <c r="R840" s="81"/>
    </row>
    <row r="841" spans="2:18" x14ac:dyDescent="0.25">
      <c r="B841" s="81"/>
      <c r="C841" s="81"/>
      <c r="D841" s="81"/>
      <c r="E841" s="81"/>
      <c r="F841" s="81"/>
      <c r="G841" s="81"/>
      <c r="H841" s="81"/>
      <c r="I841" s="81"/>
      <c r="J841" s="81"/>
      <c r="K841" s="81"/>
      <c r="L841" s="81"/>
      <c r="M841" s="81"/>
      <c r="N841" s="81"/>
      <c r="O841" s="81"/>
      <c r="P841" s="81"/>
      <c r="Q841" s="81"/>
      <c r="R841" s="81"/>
    </row>
    <row r="842" spans="2:18" x14ac:dyDescent="0.25">
      <c r="B842" s="81"/>
      <c r="C842" s="81"/>
      <c r="D842" s="81"/>
      <c r="E842" s="81"/>
      <c r="F842" s="81"/>
      <c r="G842" s="81"/>
      <c r="H842" s="81"/>
      <c r="I842" s="81"/>
      <c r="J842" s="81"/>
      <c r="K842" s="81"/>
      <c r="L842" s="81"/>
      <c r="M842" s="81"/>
      <c r="N842" s="81"/>
      <c r="O842" s="81"/>
      <c r="P842" s="81"/>
      <c r="Q842" s="81"/>
      <c r="R842" s="81"/>
    </row>
    <row r="843" spans="2:18" x14ac:dyDescent="0.25">
      <c r="B843" s="81"/>
      <c r="C843" s="81"/>
      <c r="D843" s="81"/>
      <c r="E843" s="81"/>
      <c r="F843" s="81"/>
      <c r="G843" s="81"/>
      <c r="H843" s="81"/>
      <c r="I843" s="81"/>
      <c r="J843" s="81"/>
      <c r="K843" s="81"/>
      <c r="L843" s="81"/>
      <c r="M843" s="81"/>
      <c r="N843" s="81"/>
      <c r="O843" s="81"/>
      <c r="P843" s="81"/>
      <c r="Q843" s="81"/>
      <c r="R843" s="81"/>
    </row>
    <row r="844" spans="2:18" x14ac:dyDescent="0.25">
      <c r="B844" s="81"/>
      <c r="C844" s="81"/>
      <c r="D844" s="81"/>
      <c r="E844" s="81"/>
      <c r="F844" s="81"/>
      <c r="G844" s="81"/>
      <c r="H844" s="81"/>
      <c r="I844" s="81"/>
      <c r="J844" s="81"/>
      <c r="K844" s="81"/>
      <c r="L844" s="81"/>
      <c r="M844" s="81"/>
      <c r="N844" s="81"/>
      <c r="O844" s="81"/>
      <c r="P844" s="81"/>
      <c r="Q844" s="81"/>
      <c r="R844" s="81"/>
    </row>
    <row r="845" spans="2:18" x14ac:dyDescent="0.25">
      <c r="B845" s="81"/>
      <c r="C845" s="81"/>
      <c r="D845" s="81"/>
      <c r="E845" s="81"/>
      <c r="F845" s="81"/>
      <c r="G845" s="81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1"/>
    </row>
    <row r="846" spans="2:18" x14ac:dyDescent="0.25">
      <c r="B846" s="81"/>
      <c r="C846" s="81"/>
      <c r="D846" s="81"/>
      <c r="E846" s="81"/>
      <c r="F846" s="81"/>
      <c r="G846" s="81"/>
      <c r="H846" s="81"/>
      <c r="I846" s="81"/>
      <c r="J846" s="81"/>
      <c r="K846" s="81"/>
      <c r="L846" s="81"/>
      <c r="M846" s="81"/>
      <c r="N846" s="81"/>
      <c r="O846" s="81"/>
      <c r="P846" s="81"/>
      <c r="Q846" s="81"/>
      <c r="R846" s="81"/>
    </row>
    <row r="847" spans="2:18" x14ac:dyDescent="0.25">
      <c r="B847" s="81"/>
      <c r="C847" s="81"/>
      <c r="D847" s="81"/>
      <c r="E847" s="81"/>
      <c r="F847" s="81"/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1"/>
    </row>
    <row r="848" spans="2:18" x14ac:dyDescent="0.25">
      <c r="B848" s="81"/>
      <c r="C848" s="81"/>
      <c r="D848" s="81"/>
      <c r="E848" s="81"/>
      <c r="F848" s="81"/>
      <c r="G848" s="81"/>
      <c r="H848" s="81"/>
      <c r="I848" s="81"/>
      <c r="J848" s="81"/>
      <c r="K848" s="81"/>
      <c r="L848" s="81"/>
      <c r="M848" s="81"/>
      <c r="N848" s="81"/>
      <c r="O848" s="81"/>
      <c r="P848" s="81"/>
      <c r="Q848" s="81"/>
      <c r="R848" s="81"/>
    </row>
    <row r="849" spans="2:18" x14ac:dyDescent="0.25">
      <c r="B849" s="81"/>
      <c r="C849" s="81"/>
      <c r="D849" s="81"/>
      <c r="E849" s="81"/>
      <c r="F849" s="81"/>
      <c r="G849" s="81"/>
      <c r="H849" s="81"/>
      <c r="I849" s="81"/>
      <c r="J849" s="81"/>
      <c r="K849" s="81"/>
      <c r="L849" s="81"/>
      <c r="M849" s="81"/>
      <c r="N849" s="81"/>
      <c r="O849" s="81"/>
      <c r="P849" s="81"/>
      <c r="Q849" s="81"/>
      <c r="R849" s="81"/>
    </row>
    <row r="850" spans="2:18" x14ac:dyDescent="0.25">
      <c r="B850" s="81"/>
      <c r="C850" s="81"/>
      <c r="D850" s="81"/>
      <c r="E850" s="81"/>
      <c r="F850" s="81"/>
      <c r="G850" s="81"/>
      <c r="H850" s="81"/>
      <c r="I850" s="81"/>
      <c r="J850" s="81"/>
      <c r="K850" s="81"/>
      <c r="L850" s="81"/>
      <c r="M850" s="81"/>
      <c r="N850" s="81"/>
      <c r="O850" s="81"/>
      <c r="P850" s="81"/>
      <c r="Q850" s="81"/>
      <c r="R850" s="81"/>
    </row>
    <row r="851" spans="2:18" x14ac:dyDescent="0.25">
      <c r="B851" s="81"/>
      <c r="C851" s="81"/>
      <c r="D851" s="81"/>
      <c r="E851" s="81"/>
      <c r="F851" s="81"/>
      <c r="G851" s="81"/>
      <c r="H851" s="81"/>
      <c r="I851" s="81"/>
      <c r="J851" s="81"/>
      <c r="K851" s="81"/>
      <c r="L851" s="81"/>
      <c r="M851" s="81"/>
      <c r="N851" s="81"/>
      <c r="O851" s="81"/>
      <c r="P851" s="81"/>
      <c r="Q851" s="81"/>
      <c r="R851" s="81"/>
    </row>
    <row r="852" spans="2:18" x14ac:dyDescent="0.25">
      <c r="B852" s="81"/>
      <c r="C852" s="81"/>
      <c r="D852" s="81"/>
      <c r="E852" s="81"/>
      <c r="F852" s="81"/>
      <c r="G852" s="81"/>
      <c r="H852" s="81"/>
      <c r="I852" s="81"/>
      <c r="J852" s="81"/>
      <c r="K852" s="81"/>
      <c r="L852" s="81"/>
      <c r="M852" s="81"/>
      <c r="N852" s="81"/>
      <c r="O852" s="81"/>
      <c r="P852" s="81"/>
      <c r="Q852" s="81"/>
      <c r="R852" s="81"/>
    </row>
    <row r="853" spans="2:18" x14ac:dyDescent="0.25">
      <c r="B853" s="81"/>
      <c r="C853" s="81"/>
      <c r="D853" s="81"/>
      <c r="E853" s="81"/>
      <c r="F853" s="81"/>
      <c r="G853" s="81"/>
      <c r="H853" s="81"/>
      <c r="I853" s="81"/>
      <c r="J853" s="81"/>
      <c r="K853" s="81"/>
      <c r="L853" s="81"/>
      <c r="M853" s="81"/>
      <c r="N853" s="81"/>
      <c r="O853" s="81"/>
      <c r="P853" s="81"/>
      <c r="Q853" s="81"/>
      <c r="R853" s="81"/>
    </row>
    <row r="854" spans="2:18" x14ac:dyDescent="0.25">
      <c r="B854" s="81"/>
      <c r="C854" s="81"/>
      <c r="D854" s="81"/>
      <c r="E854" s="81"/>
      <c r="F854" s="81"/>
      <c r="G854" s="81"/>
      <c r="H854" s="81"/>
      <c r="I854" s="81"/>
      <c r="J854" s="81"/>
      <c r="K854" s="81"/>
      <c r="L854" s="81"/>
      <c r="M854" s="81"/>
      <c r="N854" s="81"/>
      <c r="O854" s="81"/>
      <c r="P854" s="81"/>
      <c r="Q854" s="81"/>
      <c r="R854" s="81"/>
    </row>
    <row r="855" spans="2:18" x14ac:dyDescent="0.25">
      <c r="B855" s="81"/>
      <c r="C855" s="81"/>
      <c r="D855" s="81"/>
      <c r="E855" s="81"/>
      <c r="F855" s="81"/>
      <c r="G855" s="81"/>
      <c r="H855" s="81"/>
      <c r="I855" s="81"/>
      <c r="J855" s="81"/>
      <c r="K855" s="81"/>
      <c r="L855" s="81"/>
      <c r="M855" s="81"/>
      <c r="N855" s="81"/>
      <c r="O855" s="81"/>
      <c r="P855" s="81"/>
      <c r="Q855" s="81"/>
      <c r="R855" s="81"/>
    </row>
    <row r="856" spans="2:18" x14ac:dyDescent="0.25">
      <c r="B856" s="81"/>
      <c r="C856" s="81"/>
      <c r="D856" s="81"/>
      <c r="E856" s="81"/>
      <c r="F856" s="81"/>
      <c r="G856" s="81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</row>
    <row r="857" spans="2:18" x14ac:dyDescent="0.25">
      <c r="B857" s="81"/>
      <c r="C857" s="81"/>
      <c r="D857" s="81"/>
      <c r="E857" s="81"/>
      <c r="F857" s="81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</row>
    <row r="858" spans="2:18" x14ac:dyDescent="0.25">
      <c r="B858" s="81"/>
      <c r="C858" s="81"/>
      <c r="D858" s="81"/>
      <c r="E858" s="81"/>
      <c r="F858" s="81"/>
      <c r="G858" s="81"/>
      <c r="H858" s="81"/>
      <c r="I858" s="81"/>
      <c r="J858" s="81"/>
      <c r="K858" s="81"/>
      <c r="L858" s="81"/>
      <c r="M858" s="81"/>
      <c r="N858" s="81"/>
      <c r="O858" s="81"/>
      <c r="P858" s="81"/>
      <c r="Q858" s="81"/>
      <c r="R858" s="81"/>
    </row>
    <row r="859" spans="2:18" x14ac:dyDescent="0.25">
      <c r="B859" s="81"/>
      <c r="C859" s="81"/>
      <c r="D859" s="81"/>
      <c r="E859" s="81"/>
      <c r="F859" s="81"/>
      <c r="G859" s="81"/>
      <c r="H859" s="81"/>
      <c r="I859" s="81"/>
      <c r="J859" s="81"/>
      <c r="K859" s="81"/>
      <c r="L859" s="81"/>
      <c r="M859" s="81"/>
      <c r="N859" s="81"/>
      <c r="O859" s="81"/>
      <c r="P859" s="81"/>
      <c r="Q859" s="81"/>
      <c r="R859" s="81"/>
    </row>
    <row r="860" spans="2:18" x14ac:dyDescent="0.25">
      <c r="B860" s="81"/>
      <c r="C860" s="81"/>
      <c r="D860" s="81"/>
      <c r="E860" s="81"/>
      <c r="F860" s="81"/>
      <c r="G860" s="81"/>
      <c r="H860" s="81"/>
      <c r="I860" s="81"/>
      <c r="J860" s="81"/>
      <c r="K860" s="81"/>
      <c r="L860" s="81"/>
      <c r="M860" s="81"/>
      <c r="N860" s="81"/>
      <c r="O860" s="81"/>
      <c r="P860" s="81"/>
      <c r="Q860" s="81"/>
      <c r="R860" s="81"/>
    </row>
    <row r="861" spans="2:18" x14ac:dyDescent="0.25">
      <c r="B861" s="81"/>
      <c r="C861" s="81"/>
      <c r="D861" s="81"/>
      <c r="E861" s="81"/>
      <c r="F861" s="81"/>
      <c r="G861" s="81"/>
      <c r="H861" s="81"/>
      <c r="I861" s="81"/>
      <c r="J861" s="81"/>
      <c r="K861" s="81"/>
      <c r="L861" s="81"/>
      <c r="M861" s="81"/>
      <c r="N861" s="81"/>
      <c r="O861" s="81"/>
      <c r="P861" s="81"/>
      <c r="Q861" s="81"/>
      <c r="R861" s="81"/>
    </row>
    <row r="862" spans="2:18" x14ac:dyDescent="0.25">
      <c r="B862" s="81"/>
      <c r="C862" s="81"/>
      <c r="D862" s="81"/>
      <c r="E862" s="81"/>
      <c r="F862" s="81"/>
      <c r="G862" s="81"/>
      <c r="H862" s="81"/>
      <c r="I862" s="81"/>
      <c r="J862" s="81"/>
      <c r="K862" s="81"/>
      <c r="L862" s="81"/>
      <c r="M862" s="81"/>
      <c r="N862" s="81"/>
      <c r="O862" s="81"/>
      <c r="P862" s="81"/>
      <c r="Q862" s="81"/>
      <c r="R862" s="81"/>
    </row>
    <row r="863" spans="2:18" x14ac:dyDescent="0.25">
      <c r="B863" s="81"/>
      <c r="C863" s="81"/>
      <c r="D863" s="81"/>
      <c r="E863" s="81"/>
      <c r="F863" s="81"/>
      <c r="G863" s="81"/>
      <c r="H863" s="81"/>
      <c r="I863" s="81"/>
      <c r="J863" s="81"/>
      <c r="K863" s="81"/>
      <c r="L863" s="81"/>
      <c r="M863" s="81"/>
      <c r="N863" s="81"/>
      <c r="O863" s="81"/>
      <c r="P863" s="81"/>
      <c r="Q863" s="81"/>
      <c r="R863" s="81"/>
    </row>
    <row r="864" spans="2:18" x14ac:dyDescent="0.25">
      <c r="B864" s="81"/>
      <c r="C864" s="81"/>
      <c r="D864" s="81"/>
      <c r="E864" s="81"/>
      <c r="F864" s="81"/>
      <c r="G864" s="81"/>
      <c r="H864" s="81"/>
      <c r="I864" s="81"/>
      <c r="J864" s="81"/>
      <c r="K864" s="81"/>
      <c r="L864" s="81"/>
      <c r="M864" s="81"/>
      <c r="N864" s="81"/>
      <c r="O864" s="81"/>
      <c r="P864" s="81"/>
      <c r="Q864" s="81"/>
      <c r="R864" s="81"/>
    </row>
    <row r="865" spans="2:18" x14ac:dyDescent="0.25">
      <c r="B865" s="81"/>
      <c r="C865" s="81"/>
      <c r="D865" s="81"/>
      <c r="E865" s="81"/>
      <c r="F865" s="81"/>
      <c r="G865" s="81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</row>
    <row r="866" spans="2:18" x14ac:dyDescent="0.25">
      <c r="B866" s="81"/>
      <c r="C866" s="81"/>
      <c r="D866" s="81"/>
      <c r="E866" s="81"/>
      <c r="F866" s="81"/>
      <c r="G866" s="81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</row>
    <row r="867" spans="2:18" x14ac:dyDescent="0.25">
      <c r="B867" s="81"/>
      <c r="C867" s="81"/>
      <c r="D867" s="81"/>
      <c r="E867" s="81"/>
      <c r="F867" s="81"/>
      <c r="G867" s="81"/>
      <c r="H867" s="81"/>
      <c r="I867" s="81"/>
      <c r="J867" s="81"/>
      <c r="K867" s="81"/>
      <c r="L867" s="81"/>
      <c r="M867" s="81"/>
      <c r="N867" s="81"/>
      <c r="O867" s="81"/>
      <c r="P867" s="81"/>
      <c r="Q867" s="81"/>
      <c r="R867" s="81"/>
    </row>
    <row r="868" spans="2:18" x14ac:dyDescent="0.25">
      <c r="B868" s="81"/>
      <c r="C868" s="81"/>
      <c r="D868" s="81"/>
      <c r="E868" s="81"/>
      <c r="F868" s="81"/>
      <c r="G868" s="81"/>
      <c r="H868" s="81"/>
      <c r="I868" s="81"/>
      <c r="J868" s="81"/>
      <c r="K868" s="81"/>
      <c r="L868" s="81"/>
      <c r="M868" s="81"/>
      <c r="N868" s="81"/>
      <c r="O868" s="81"/>
      <c r="P868" s="81"/>
      <c r="Q868" s="81"/>
      <c r="R868" s="81"/>
    </row>
    <row r="869" spans="2:18" x14ac:dyDescent="0.25">
      <c r="B869" s="81"/>
      <c r="C869" s="81"/>
      <c r="D869" s="81"/>
      <c r="E869" s="81"/>
      <c r="F869" s="81"/>
      <c r="G869" s="81"/>
      <c r="H869" s="81"/>
      <c r="I869" s="81"/>
      <c r="J869" s="81"/>
      <c r="K869" s="81"/>
      <c r="L869" s="81"/>
      <c r="M869" s="81"/>
      <c r="N869" s="81"/>
      <c r="O869" s="81"/>
      <c r="P869" s="81"/>
      <c r="Q869" s="81"/>
      <c r="R869" s="81"/>
    </row>
    <row r="870" spans="2:18" x14ac:dyDescent="0.25">
      <c r="B870" s="81"/>
      <c r="C870" s="81"/>
      <c r="D870" s="81"/>
      <c r="E870" s="81"/>
      <c r="F870" s="81"/>
      <c r="G870" s="81"/>
      <c r="H870" s="81"/>
      <c r="I870" s="81"/>
      <c r="J870" s="81"/>
      <c r="K870" s="81"/>
      <c r="L870" s="81"/>
      <c r="M870" s="81"/>
      <c r="N870" s="81"/>
      <c r="O870" s="81"/>
      <c r="P870" s="81"/>
      <c r="Q870" s="81"/>
      <c r="R870" s="81"/>
    </row>
    <row r="871" spans="2:18" x14ac:dyDescent="0.25"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81"/>
      <c r="M871" s="81"/>
      <c r="N871" s="81"/>
      <c r="O871" s="81"/>
      <c r="P871" s="81"/>
      <c r="Q871" s="81"/>
      <c r="R871" s="81"/>
    </row>
    <row r="872" spans="2:18" x14ac:dyDescent="0.25">
      <c r="B872" s="81"/>
      <c r="C872" s="81"/>
      <c r="D872" s="81"/>
      <c r="E872" s="81"/>
      <c r="F872" s="81"/>
      <c r="G872" s="81"/>
      <c r="H872" s="81"/>
      <c r="I872" s="81"/>
      <c r="J872" s="81"/>
      <c r="K872" s="81"/>
      <c r="L872" s="81"/>
      <c r="M872" s="81"/>
      <c r="N872" s="81"/>
      <c r="O872" s="81"/>
      <c r="P872" s="81"/>
      <c r="Q872" s="81"/>
      <c r="R872" s="81"/>
    </row>
    <row r="873" spans="2:18" x14ac:dyDescent="0.25">
      <c r="B873" s="81"/>
      <c r="C873" s="81"/>
      <c r="D873" s="81"/>
      <c r="E873" s="81"/>
      <c r="F873" s="81"/>
      <c r="G873" s="81"/>
      <c r="H873" s="81"/>
      <c r="I873" s="81"/>
      <c r="J873" s="81"/>
      <c r="K873" s="81"/>
      <c r="L873" s="81"/>
      <c r="M873" s="81"/>
      <c r="N873" s="81"/>
      <c r="O873" s="81"/>
      <c r="P873" s="81"/>
      <c r="Q873" s="81"/>
      <c r="R873" s="81"/>
    </row>
    <row r="874" spans="2:18" x14ac:dyDescent="0.25">
      <c r="B874" s="81"/>
      <c r="C874" s="81"/>
      <c r="D874" s="81"/>
      <c r="E874" s="81"/>
      <c r="F874" s="81"/>
      <c r="G874" s="81"/>
      <c r="H874" s="81"/>
      <c r="I874" s="81"/>
      <c r="J874" s="81"/>
      <c r="K874" s="81"/>
      <c r="L874" s="81"/>
      <c r="M874" s="81"/>
      <c r="N874" s="81"/>
      <c r="O874" s="81"/>
      <c r="P874" s="81"/>
      <c r="Q874" s="81"/>
      <c r="R874" s="81"/>
    </row>
    <row r="875" spans="2:18" x14ac:dyDescent="0.25">
      <c r="B875" s="81"/>
      <c r="C875" s="81"/>
      <c r="D875" s="81"/>
      <c r="E875" s="81"/>
      <c r="F875" s="81"/>
      <c r="G875" s="81"/>
      <c r="H875" s="81"/>
      <c r="I875" s="81"/>
      <c r="J875" s="81"/>
      <c r="K875" s="81"/>
      <c r="L875" s="81"/>
      <c r="M875" s="81"/>
      <c r="N875" s="81"/>
      <c r="O875" s="81"/>
      <c r="P875" s="81"/>
      <c r="Q875" s="81"/>
      <c r="R875" s="81"/>
    </row>
    <row r="876" spans="2:18" x14ac:dyDescent="0.25">
      <c r="B876" s="81"/>
      <c r="C876" s="81"/>
      <c r="D876" s="81"/>
      <c r="E876" s="81"/>
      <c r="F876" s="81"/>
      <c r="G876" s="81"/>
      <c r="H876" s="81"/>
      <c r="I876" s="81"/>
      <c r="J876" s="81"/>
      <c r="K876" s="81"/>
      <c r="L876" s="81"/>
      <c r="M876" s="81"/>
      <c r="N876" s="81"/>
      <c r="O876" s="81"/>
      <c r="P876" s="81"/>
      <c r="Q876" s="81"/>
      <c r="R876" s="81"/>
    </row>
    <row r="877" spans="2:18" x14ac:dyDescent="0.25">
      <c r="B877" s="81"/>
      <c r="C877" s="81"/>
      <c r="D877" s="81"/>
      <c r="E877" s="81"/>
      <c r="F877" s="81"/>
      <c r="G877" s="81"/>
      <c r="H877" s="81"/>
      <c r="I877" s="81"/>
      <c r="J877" s="81"/>
      <c r="K877" s="81"/>
      <c r="L877" s="81"/>
      <c r="M877" s="81"/>
      <c r="N877" s="81"/>
      <c r="O877" s="81"/>
      <c r="P877" s="81"/>
      <c r="Q877" s="81"/>
      <c r="R877" s="81"/>
    </row>
    <row r="878" spans="2:18" x14ac:dyDescent="0.25">
      <c r="B878" s="81"/>
      <c r="C878" s="81"/>
      <c r="D878" s="81"/>
      <c r="E878" s="81"/>
      <c r="F878" s="81"/>
      <c r="G878" s="81"/>
      <c r="H878" s="81"/>
      <c r="I878" s="81"/>
      <c r="J878" s="81"/>
      <c r="K878" s="81"/>
      <c r="L878" s="81"/>
      <c r="M878" s="81"/>
      <c r="N878" s="81"/>
      <c r="O878" s="81"/>
      <c r="P878" s="81"/>
      <c r="Q878" s="81"/>
      <c r="R878" s="81"/>
    </row>
    <row r="879" spans="2:18" x14ac:dyDescent="0.25">
      <c r="B879" s="81"/>
      <c r="C879" s="81"/>
      <c r="D879" s="81"/>
      <c r="E879" s="81"/>
      <c r="F879" s="81"/>
      <c r="G879" s="81"/>
      <c r="H879" s="81"/>
      <c r="I879" s="81"/>
      <c r="J879" s="81"/>
      <c r="K879" s="81"/>
      <c r="L879" s="81"/>
      <c r="M879" s="81"/>
      <c r="N879" s="81"/>
      <c r="O879" s="81"/>
      <c r="P879" s="81"/>
      <c r="Q879" s="81"/>
      <c r="R879" s="81"/>
    </row>
    <row r="880" spans="2:18" x14ac:dyDescent="0.25">
      <c r="B880" s="81"/>
      <c r="C880" s="81"/>
      <c r="D880" s="81"/>
      <c r="E880" s="81"/>
      <c r="F880" s="81"/>
      <c r="G880" s="81"/>
      <c r="H880" s="81"/>
      <c r="I880" s="81"/>
      <c r="J880" s="81"/>
      <c r="K880" s="81"/>
      <c r="L880" s="81"/>
      <c r="M880" s="81"/>
      <c r="N880" s="81"/>
      <c r="O880" s="81"/>
      <c r="P880" s="81"/>
      <c r="Q880" s="81"/>
      <c r="R880" s="81"/>
    </row>
    <row r="881" spans="2:18" x14ac:dyDescent="0.25"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81"/>
      <c r="M881" s="81"/>
      <c r="N881" s="81"/>
      <c r="O881" s="81"/>
      <c r="P881" s="81"/>
      <c r="Q881" s="81"/>
      <c r="R881" s="81"/>
    </row>
    <row r="882" spans="2:18" x14ac:dyDescent="0.25">
      <c r="B882" s="81"/>
      <c r="C882" s="81"/>
      <c r="D882" s="81"/>
      <c r="E882" s="81"/>
      <c r="F882" s="81"/>
      <c r="G882" s="81"/>
      <c r="H882" s="81"/>
      <c r="I882" s="81"/>
      <c r="J882" s="81"/>
      <c r="K882" s="81"/>
      <c r="L882" s="81"/>
      <c r="M882" s="81"/>
      <c r="N882" s="81"/>
      <c r="O882" s="81"/>
      <c r="P882" s="81"/>
      <c r="Q882" s="81"/>
      <c r="R882" s="81"/>
    </row>
    <row r="883" spans="2:18" x14ac:dyDescent="0.25">
      <c r="B883" s="81"/>
      <c r="C883" s="81"/>
      <c r="D883" s="81"/>
      <c r="E883" s="81"/>
      <c r="F883" s="81"/>
      <c r="G883" s="81"/>
      <c r="H883" s="81"/>
      <c r="I883" s="81"/>
      <c r="J883" s="81"/>
      <c r="K883" s="81"/>
      <c r="L883" s="81"/>
      <c r="M883" s="81"/>
      <c r="N883" s="81"/>
      <c r="O883" s="81"/>
      <c r="P883" s="81"/>
      <c r="Q883" s="81"/>
      <c r="R883" s="81"/>
    </row>
    <row r="884" spans="2:18" x14ac:dyDescent="0.25">
      <c r="B884" s="81"/>
      <c r="C884" s="81"/>
      <c r="D884" s="81"/>
      <c r="E884" s="81"/>
      <c r="F884" s="81"/>
      <c r="G884" s="81"/>
      <c r="H884" s="81"/>
      <c r="I884" s="81"/>
      <c r="J884" s="81"/>
      <c r="K884" s="81"/>
      <c r="L884" s="81"/>
      <c r="M884" s="81"/>
      <c r="N884" s="81"/>
      <c r="O884" s="81"/>
      <c r="P884" s="81"/>
      <c r="Q884" s="81"/>
      <c r="R884" s="81"/>
    </row>
    <row r="885" spans="2:18" x14ac:dyDescent="0.25">
      <c r="B885" s="81"/>
      <c r="C885" s="81"/>
      <c r="D885" s="81"/>
      <c r="E885" s="81"/>
      <c r="F885" s="81"/>
      <c r="G885" s="81"/>
      <c r="H885" s="81"/>
      <c r="I885" s="81"/>
      <c r="J885" s="81"/>
      <c r="K885" s="81"/>
      <c r="L885" s="81"/>
      <c r="M885" s="81"/>
      <c r="N885" s="81"/>
      <c r="O885" s="81"/>
      <c r="P885" s="81"/>
      <c r="Q885" s="81"/>
      <c r="R885" s="81"/>
    </row>
    <row r="886" spans="2:18" x14ac:dyDescent="0.25">
      <c r="B886" s="81"/>
      <c r="C886" s="81"/>
      <c r="D886" s="81"/>
      <c r="E886" s="81"/>
      <c r="F886" s="81"/>
      <c r="G886" s="81"/>
      <c r="H886" s="81"/>
      <c r="I886" s="81"/>
      <c r="J886" s="81"/>
      <c r="K886" s="81"/>
      <c r="L886" s="81"/>
      <c r="M886" s="81"/>
      <c r="N886" s="81"/>
      <c r="O886" s="81"/>
      <c r="P886" s="81"/>
      <c r="Q886" s="81"/>
      <c r="R886" s="81"/>
    </row>
    <row r="887" spans="2:18" x14ac:dyDescent="0.25">
      <c r="B887" s="81"/>
      <c r="C887" s="81"/>
      <c r="D887" s="81"/>
      <c r="E887" s="81"/>
      <c r="F887" s="81"/>
      <c r="G887" s="81"/>
      <c r="H887" s="81"/>
      <c r="I887" s="81"/>
      <c r="J887" s="81"/>
      <c r="K887" s="81"/>
      <c r="L887" s="81"/>
      <c r="M887" s="81"/>
      <c r="N887" s="81"/>
      <c r="O887" s="81"/>
      <c r="P887" s="81"/>
      <c r="Q887" s="81"/>
      <c r="R887" s="81"/>
    </row>
    <row r="888" spans="2:18" x14ac:dyDescent="0.25">
      <c r="B888" s="81"/>
      <c r="C888" s="81"/>
      <c r="D888" s="81"/>
      <c r="E888" s="81"/>
      <c r="F888" s="81"/>
      <c r="G888" s="81"/>
      <c r="H888" s="81"/>
      <c r="I888" s="81"/>
      <c r="J888" s="81"/>
      <c r="K888" s="81"/>
      <c r="L888" s="81"/>
      <c r="M888" s="81"/>
      <c r="N888" s="81"/>
      <c r="O888" s="81"/>
      <c r="P888" s="81"/>
      <c r="Q888" s="81"/>
      <c r="R888" s="81"/>
    </row>
    <row r="889" spans="2:18" x14ac:dyDescent="0.25">
      <c r="B889" s="81"/>
      <c r="C889" s="81"/>
      <c r="D889" s="81"/>
      <c r="E889" s="81"/>
      <c r="F889" s="81"/>
      <c r="G889" s="81"/>
      <c r="H889" s="81"/>
      <c r="I889" s="81"/>
      <c r="J889" s="81"/>
      <c r="K889" s="81"/>
      <c r="L889" s="81"/>
      <c r="M889" s="81"/>
      <c r="N889" s="81"/>
      <c r="O889" s="81"/>
      <c r="P889" s="81"/>
      <c r="Q889" s="81"/>
      <c r="R889" s="81"/>
    </row>
    <row r="890" spans="2:18" x14ac:dyDescent="0.25">
      <c r="B890" s="81"/>
      <c r="C890" s="81"/>
      <c r="D890" s="81"/>
      <c r="E890" s="81"/>
      <c r="F890" s="81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1"/>
    </row>
    <row r="891" spans="2:18" x14ac:dyDescent="0.25"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81"/>
      <c r="M891" s="81"/>
      <c r="N891" s="81"/>
      <c r="O891" s="81"/>
      <c r="P891" s="81"/>
      <c r="Q891" s="81"/>
      <c r="R891" s="81"/>
    </row>
    <row r="892" spans="2:18" x14ac:dyDescent="0.25">
      <c r="B892" s="81"/>
      <c r="C892" s="81"/>
      <c r="D892" s="81"/>
      <c r="E892" s="81"/>
      <c r="F892" s="81"/>
      <c r="G892" s="81"/>
      <c r="H892" s="81"/>
      <c r="I892" s="81"/>
      <c r="J892" s="81"/>
      <c r="K892" s="81"/>
      <c r="L892" s="81"/>
      <c r="M892" s="81"/>
      <c r="N892" s="81"/>
      <c r="O892" s="81"/>
      <c r="P892" s="81"/>
      <c r="Q892" s="81"/>
      <c r="R892" s="81"/>
    </row>
    <row r="893" spans="2:18" x14ac:dyDescent="0.25">
      <c r="B893" s="81"/>
      <c r="C893" s="81"/>
      <c r="D893" s="81"/>
      <c r="E893" s="81"/>
      <c r="F893" s="81"/>
      <c r="G893" s="81"/>
      <c r="H893" s="81"/>
      <c r="I893" s="81"/>
      <c r="J893" s="81"/>
      <c r="K893" s="81"/>
      <c r="L893" s="81"/>
      <c r="M893" s="81"/>
      <c r="N893" s="81"/>
      <c r="O893" s="81"/>
      <c r="P893" s="81"/>
      <c r="Q893" s="81"/>
      <c r="R893" s="81"/>
    </row>
    <row r="894" spans="2:18" x14ac:dyDescent="0.25">
      <c r="B894" s="81"/>
      <c r="C894" s="81"/>
      <c r="D894" s="81"/>
      <c r="E894" s="81"/>
      <c r="F894" s="81"/>
      <c r="G894" s="81"/>
      <c r="H894" s="81"/>
      <c r="I894" s="81"/>
      <c r="J894" s="81"/>
      <c r="K894" s="81"/>
      <c r="L894" s="81"/>
      <c r="M894" s="81"/>
      <c r="N894" s="81"/>
      <c r="O894" s="81"/>
      <c r="P894" s="81"/>
      <c r="Q894" s="81"/>
      <c r="R894" s="81"/>
    </row>
    <row r="895" spans="2:18" x14ac:dyDescent="0.25">
      <c r="B895" s="81"/>
      <c r="C895" s="81"/>
      <c r="D895" s="81"/>
      <c r="E895" s="81"/>
      <c r="F895" s="81"/>
      <c r="G895" s="81"/>
      <c r="H895" s="81"/>
      <c r="I895" s="81"/>
      <c r="J895" s="81"/>
      <c r="K895" s="81"/>
      <c r="L895" s="81"/>
      <c r="M895" s="81"/>
      <c r="N895" s="81"/>
      <c r="O895" s="81"/>
      <c r="P895" s="81"/>
      <c r="Q895" s="81"/>
      <c r="R895" s="81"/>
    </row>
    <row r="896" spans="2:18" x14ac:dyDescent="0.25">
      <c r="B896" s="81"/>
      <c r="C896" s="81"/>
      <c r="D896" s="81"/>
      <c r="E896" s="81"/>
      <c r="F896" s="81"/>
      <c r="G896" s="81"/>
      <c r="H896" s="81"/>
      <c r="I896" s="81"/>
      <c r="J896" s="81"/>
      <c r="K896" s="81"/>
      <c r="L896" s="81"/>
      <c r="M896" s="81"/>
      <c r="N896" s="81"/>
      <c r="O896" s="81"/>
      <c r="P896" s="81"/>
      <c r="Q896" s="81"/>
      <c r="R896" s="81"/>
    </row>
    <row r="897" spans="2:18" x14ac:dyDescent="0.25">
      <c r="B897" s="81"/>
      <c r="C897" s="81"/>
      <c r="D897" s="81"/>
      <c r="E897" s="81"/>
      <c r="F897" s="81"/>
      <c r="G897" s="81"/>
      <c r="H897" s="81"/>
      <c r="I897" s="81"/>
      <c r="J897" s="81"/>
      <c r="K897" s="81"/>
      <c r="L897" s="81"/>
      <c r="M897" s="81"/>
      <c r="N897" s="81"/>
      <c r="O897" s="81"/>
      <c r="P897" s="81"/>
      <c r="Q897" s="81"/>
      <c r="R897" s="81"/>
    </row>
    <row r="898" spans="2:18" x14ac:dyDescent="0.25">
      <c r="B898" s="81"/>
      <c r="C898" s="81"/>
      <c r="D898" s="81"/>
      <c r="E898" s="81"/>
      <c r="F898" s="81"/>
      <c r="G898" s="81"/>
      <c r="H898" s="81"/>
      <c r="I898" s="81"/>
      <c r="J898" s="81"/>
      <c r="K898" s="81"/>
      <c r="L898" s="81"/>
      <c r="M898" s="81"/>
      <c r="N898" s="81"/>
      <c r="O898" s="81"/>
      <c r="P898" s="81"/>
      <c r="Q898" s="81"/>
      <c r="R898" s="81"/>
    </row>
    <row r="899" spans="2:18" x14ac:dyDescent="0.25">
      <c r="B899" s="81"/>
      <c r="C899" s="81"/>
      <c r="D899" s="81"/>
      <c r="E899" s="81"/>
      <c r="F899" s="81"/>
      <c r="G899" s="81"/>
      <c r="H899" s="81"/>
      <c r="I899" s="81"/>
      <c r="J899" s="81"/>
      <c r="K899" s="81"/>
      <c r="L899" s="81"/>
      <c r="M899" s="81"/>
      <c r="N899" s="81"/>
      <c r="O899" s="81"/>
      <c r="P899" s="81"/>
      <c r="Q899" s="81"/>
      <c r="R899" s="81"/>
    </row>
    <row r="900" spans="2:18" x14ac:dyDescent="0.25">
      <c r="B900" s="81"/>
      <c r="C900" s="81"/>
      <c r="D900" s="81"/>
      <c r="E900" s="81"/>
      <c r="F900" s="81"/>
      <c r="G900" s="81"/>
      <c r="H900" s="81"/>
      <c r="I900" s="81"/>
      <c r="J900" s="81"/>
      <c r="K900" s="81"/>
      <c r="L900" s="81"/>
      <c r="M900" s="81"/>
      <c r="N900" s="81"/>
      <c r="O900" s="81"/>
      <c r="P900" s="81"/>
      <c r="Q900" s="81"/>
      <c r="R900" s="81"/>
    </row>
    <row r="901" spans="2:18" x14ac:dyDescent="0.25">
      <c r="B901" s="81"/>
      <c r="C901" s="81"/>
      <c r="D901" s="81"/>
      <c r="E901" s="81"/>
      <c r="F901" s="81"/>
      <c r="G901" s="81"/>
      <c r="H901" s="81"/>
      <c r="I901" s="81"/>
      <c r="J901" s="81"/>
      <c r="K901" s="81"/>
      <c r="L901" s="81"/>
      <c r="M901" s="81"/>
      <c r="N901" s="81"/>
      <c r="O901" s="81"/>
      <c r="P901" s="81"/>
      <c r="Q901" s="81"/>
      <c r="R901" s="81"/>
    </row>
    <row r="902" spans="2:18" x14ac:dyDescent="0.25">
      <c r="B902" s="81"/>
      <c r="C902" s="81"/>
      <c r="D902" s="81"/>
      <c r="E902" s="81"/>
      <c r="F902" s="81"/>
      <c r="G902" s="81"/>
      <c r="H902" s="81"/>
      <c r="I902" s="81"/>
      <c r="J902" s="81"/>
      <c r="K902" s="81"/>
      <c r="L902" s="81"/>
      <c r="M902" s="81"/>
      <c r="N902" s="81"/>
      <c r="O902" s="81"/>
      <c r="P902" s="81"/>
      <c r="Q902" s="81"/>
      <c r="R902" s="81"/>
    </row>
    <row r="903" spans="2:18" x14ac:dyDescent="0.25">
      <c r="B903" s="81"/>
      <c r="C903" s="81"/>
      <c r="D903" s="81"/>
      <c r="E903" s="81"/>
      <c r="F903" s="81"/>
      <c r="G903" s="81"/>
      <c r="H903" s="81"/>
      <c r="I903" s="81"/>
      <c r="J903" s="81"/>
      <c r="K903" s="81"/>
      <c r="L903" s="81"/>
      <c r="M903" s="81"/>
      <c r="N903" s="81"/>
      <c r="O903" s="81"/>
      <c r="P903" s="81"/>
      <c r="Q903" s="81"/>
      <c r="R903" s="81"/>
    </row>
    <row r="904" spans="2:18" x14ac:dyDescent="0.25">
      <c r="B904" s="81"/>
      <c r="C904" s="81"/>
      <c r="D904" s="81"/>
      <c r="E904" s="81"/>
      <c r="F904" s="81"/>
      <c r="G904" s="81"/>
      <c r="H904" s="81"/>
      <c r="I904" s="81"/>
      <c r="J904" s="81"/>
      <c r="K904" s="81"/>
      <c r="L904" s="81"/>
      <c r="M904" s="81"/>
      <c r="N904" s="81"/>
      <c r="O904" s="81"/>
      <c r="P904" s="81"/>
      <c r="Q904" s="81"/>
      <c r="R904" s="81"/>
    </row>
    <row r="905" spans="2:18" x14ac:dyDescent="0.25">
      <c r="B905" s="81"/>
      <c r="C905" s="81"/>
      <c r="D905" s="81"/>
      <c r="E905" s="81"/>
      <c r="F905" s="81"/>
      <c r="G905" s="81"/>
      <c r="H905" s="81"/>
      <c r="I905" s="81"/>
      <c r="J905" s="81"/>
      <c r="K905" s="81"/>
      <c r="L905" s="81"/>
      <c r="M905" s="81"/>
      <c r="N905" s="81"/>
      <c r="O905" s="81"/>
      <c r="P905" s="81"/>
      <c r="Q905" s="81"/>
      <c r="R905" s="81"/>
    </row>
    <row r="906" spans="2:18" x14ac:dyDescent="0.25">
      <c r="B906" s="81"/>
      <c r="C906" s="81"/>
      <c r="D906" s="81"/>
      <c r="E906" s="81"/>
      <c r="F906" s="81"/>
      <c r="G906" s="81"/>
      <c r="H906" s="81"/>
      <c r="I906" s="81"/>
      <c r="J906" s="81"/>
      <c r="K906" s="81"/>
      <c r="L906" s="81"/>
      <c r="M906" s="81"/>
      <c r="N906" s="81"/>
      <c r="O906" s="81"/>
      <c r="P906" s="81"/>
      <c r="Q906" s="81"/>
      <c r="R906" s="81"/>
    </row>
    <row r="907" spans="2:18" x14ac:dyDescent="0.25">
      <c r="B907" s="81"/>
      <c r="C907" s="81"/>
      <c r="D907" s="81"/>
      <c r="E907" s="81"/>
      <c r="F907" s="81"/>
      <c r="G907" s="81"/>
      <c r="H907" s="81"/>
      <c r="I907" s="81"/>
      <c r="J907" s="81"/>
      <c r="K907" s="81"/>
      <c r="L907" s="81"/>
      <c r="M907" s="81"/>
      <c r="N907" s="81"/>
      <c r="O907" s="81"/>
      <c r="P907" s="81"/>
      <c r="Q907" s="81"/>
      <c r="R907" s="81"/>
    </row>
    <row r="908" spans="2:18" x14ac:dyDescent="0.25">
      <c r="B908" s="81"/>
      <c r="C908" s="81"/>
      <c r="D908" s="81"/>
      <c r="E908" s="81"/>
      <c r="F908" s="81"/>
      <c r="G908" s="81"/>
      <c r="H908" s="81"/>
      <c r="I908" s="81"/>
      <c r="J908" s="81"/>
      <c r="K908" s="81"/>
      <c r="L908" s="81"/>
      <c r="M908" s="81"/>
      <c r="N908" s="81"/>
      <c r="O908" s="81"/>
      <c r="P908" s="81"/>
      <c r="Q908" s="81"/>
      <c r="R908" s="81"/>
    </row>
    <row r="909" spans="2:18" x14ac:dyDescent="0.25">
      <c r="B909" s="81"/>
      <c r="C909" s="81"/>
      <c r="D909" s="81"/>
      <c r="E909" s="81"/>
      <c r="F909" s="81"/>
      <c r="G909" s="81"/>
      <c r="H909" s="81"/>
      <c r="I909" s="81"/>
      <c r="J909" s="81"/>
      <c r="K909" s="81"/>
      <c r="L909" s="81"/>
      <c r="M909" s="81"/>
      <c r="N909" s="81"/>
      <c r="O909" s="81"/>
      <c r="P909" s="81"/>
      <c r="Q909" s="81"/>
      <c r="R909" s="81"/>
    </row>
    <row r="910" spans="2:18" x14ac:dyDescent="0.25">
      <c r="B910" s="81"/>
      <c r="C910" s="81"/>
      <c r="D910" s="81"/>
      <c r="E910" s="81"/>
      <c r="F910" s="81"/>
      <c r="G910" s="81"/>
      <c r="H910" s="81"/>
      <c r="I910" s="81"/>
      <c r="J910" s="81"/>
      <c r="K910" s="81"/>
      <c r="L910" s="81"/>
      <c r="M910" s="81"/>
      <c r="N910" s="81"/>
      <c r="O910" s="81"/>
      <c r="P910" s="81"/>
      <c r="Q910" s="81"/>
      <c r="R910" s="81"/>
    </row>
    <row r="911" spans="2:18" x14ac:dyDescent="0.25">
      <c r="B911" s="81"/>
      <c r="C911" s="81"/>
      <c r="D911" s="81"/>
      <c r="E911" s="81"/>
      <c r="F911" s="81"/>
      <c r="G911" s="81"/>
      <c r="H911" s="81"/>
      <c r="I911" s="81"/>
      <c r="J911" s="81"/>
      <c r="K911" s="81"/>
      <c r="L911" s="81"/>
      <c r="M911" s="81"/>
      <c r="N911" s="81"/>
      <c r="O911" s="81"/>
      <c r="P911" s="81"/>
      <c r="Q911" s="81"/>
      <c r="R911" s="81"/>
    </row>
    <row r="912" spans="2:18" x14ac:dyDescent="0.25">
      <c r="B912" s="81"/>
      <c r="C912" s="81"/>
      <c r="D912" s="81"/>
      <c r="E912" s="81"/>
      <c r="F912" s="81"/>
      <c r="G912" s="81"/>
      <c r="H912" s="81"/>
      <c r="I912" s="81"/>
      <c r="J912" s="81"/>
      <c r="K912" s="81"/>
      <c r="L912" s="81"/>
      <c r="M912" s="81"/>
      <c r="N912" s="81"/>
      <c r="O912" s="81"/>
      <c r="P912" s="81"/>
      <c r="Q912" s="81"/>
      <c r="R912" s="81"/>
    </row>
    <row r="913" spans="2:18" x14ac:dyDescent="0.25">
      <c r="B913" s="81"/>
      <c r="C913" s="81"/>
      <c r="D913" s="81"/>
      <c r="E913" s="81"/>
      <c r="F913" s="81"/>
      <c r="G913" s="81"/>
      <c r="H913" s="81"/>
      <c r="I913" s="81"/>
      <c r="J913" s="81"/>
      <c r="K913" s="81"/>
      <c r="L913" s="81"/>
      <c r="M913" s="81"/>
      <c r="N913" s="81"/>
      <c r="O913" s="81"/>
      <c r="P913" s="81"/>
      <c r="Q913" s="81"/>
      <c r="R913" s="81"/>
    </row>
    <row r="914" spans="2:18" x14ac:dyDescent="0.25">
      <c r="B914" s="81"/>
      <c r="C914" s="81"/>
      <c r="D914" s="81"/>
      <c r="E914" s="81"/>
      <c r="F914" s="81"/>
      <c r="G914" s="81"/>
      <c r="H914" s="81"/>
      <c r="I914" s="81"/>
      <c r="J914" s="81"/>
      <c r="K914" s="81"/>
      <c r="L914" s="81"/>
      <c r="M914" s="81"/>
      <c r="N914" s="81"/>
      <c r="O914" s="81"/>
      <c r="P914" s="81"/>
      <c r="Q914" s="81"/>
      <c r="R914" s="81"/>
    </row>
    <row r="915" spans="2:18" x14ac:dyDescent="0.25">
      <c r="B915" s="81"/>
      <c r="C915" s="81"/>
      <c r="D915" s="81"/>
      <c r="E915" s="81"/>
      <c r="F915" s="81"/>
      <c r="G915" s="81"/>
      <c r="H915" s="81"/>
      <c r="I915" s="81"/>
      <c r="J915" s="81"/>
      <c r="K915" s="81"/>
      <c r="L915" s="81"/>
      <c r="M915" s="81"/>
      <c r="N915" s="81"/>
      <c r="O915" s="81"/>
      <c r="P915" s="81"/>
      <c r="Q915" s="81"/>
      <c r="R915" s="81"/>
    </row>
    <row r="916" spans="2:18" x14ac:dyDescent="0.25">
      <c r="B916" s="81"/>
      <c r="C916" s="81"/>
      <c r="D916" s="81"/>
      <c r="E916" s="81"/>
      <c r="F916" s="81"/>
      <c r="G916" s="81"/>
      <c r="H916" s="81"/>
      <c r="I916" s="81"/>
      <c r="J916" s="81"/>
      <c r="K916" s="81"/>
      <c r="L916" s="81"/>
      <c r="M916" s="81"/>
      <c r="N916" s="81"/>
      <c r="O916" s="81"/>
      <c r="P916" s="81"/>
      <c r="Q916" s="81"/>
      <c r="R916" s="81"/>
    </row>
    <row r="917" spans="2:18" x14ac:dyDescent="0.25">
      <c r="B917" s="81"/>
      <c r="C917" s="81"/>
      <c r="D917" s="81"/>
      <c r="E917" s="81"/>
      <c r="F917" s="81"/>
      <c r="G917" s="81"/>
      <c r="H917" s="81"/>
      <c r="I917" s="81"/>
      <c r="J917" s="81"/>
      <c r="K917" s="81"/>
      <c r="L917" s="81"/>
      <c r="M917" s="81"/>
      <c r="N917" s="81"/>
      <c r="O917" s="81"/>
      <c r="P917" s="81"/>
      <c r="Q917" s="81"/>
      <c r="R917" s="81"/>
    </row>
    <row r="918" spans="2:18" x14ac:dyDescent="0.25">
      <c r="B918" s="81"/>
      <c r="C918" s="81"/>
      <c r="D918" s="81"/>
      <c r="E918" s="81"/>
      <c r="F918" s="81"/>
      <c r="G918" s="81"/>
      <c r="H918" s="81"/>
      <c r="I918" s="81"/>
      <c r="J918" s="81"/>
      <c r="K918" s="81"/>
      <c r="L918" s="81"/>
      <c r="M918" s="81"/>
      <c r="N918" s="81"/>
      <c r="O918" s="81"/>
      <c r="P918" s="81"/>
      <c r="Q918" s="81"/>
      <c r="R918" s="81"/>
    </row>
    <row r="919" spans="2:18" x14ac:dyDescent="0.25">
      <c r="B919" s="81"/>
      <c r="C919" s="81"/>
      <c r="D919" s="81"/>
      <c r="E919" s="81"/>
      <c r="F919" s="81"/>
      <c r="G919" s="81"/>
      <c r="H919" s="81"/>
      <c r="I919" s="81"/>
      <c r="J919" s="81"/>
      <c r="K919" s="81"/>
      <c r="L919" s="81"/>
      <c r="M919" s="81"/>
      <c r="N919" s="81"/>
      <c r="O919" s="81"/>
      <c r="P919" s="81"/>
      <c r="Q919" s="81"/>
      <c r="R919" s="81"/>
    </row>
    <row r="920" spans="2:18" x14ac:dyDescent="0.25">
      <c r="B920" s="81"/>
      <c r="C920" s="81"/>
      <c r="D920" s="81"/>
      <c r="E920" s="81"/>
      <c r="F920" s="81"/>
      <c r="G920" s="81"/>
      <c r="H920" s="81"/>
      <c r="I920" s="81"/>
      <c r="J920" s="81"/>
      <c r="K920" s="81"/>
      <c r="L920" s="81"/>
      <c r="M920" s="81"/>
      <c r="N920" s="81"/>
      <c r="O920" s="81"/>
      <c r="P920" s="81"/>
      <c r="Q920" s="81"/>
      <c r="R920" s="81"/>
    </row>
    <row r="921" spans="2:18" x14ac:dyDescent="0.25">
      <c r="B921" s="81"/>
      <c r="C921" s="81"/>
      <c r="D921" s="81"/>
      <c r="E921" s="81"/>
      <c r="F921" s="81"/>
      <c r="G921" s="81"/>
      <c r="H921" s="81"/>
      <c r="I921" s="81"/>
      <c r="J921" s="81"/>
      <c r="K921" s="81"/>
      <c r="L921" s="81"/>
      <c r="M921" s="81"/>
      <c r="N921" s="81"/>
      <c r="O921" s="81"/>
      <c r="P921" s="81"/>
      <c r="Q921" s="81"/>
      <c r="R921" s="81"/>
    </row>
    <row r="922" spans="2:18" x14ac:dyDescent="0.25">
      <c r="B922" s="81"/>
      <c r="C922" s="81"/>
      <c r="D922" s="81"/>
      <c r="E922" s="81"/>
      <c r="F922" s="81"/>
      <c r="G922" s="81"/>
      <c r="H922" s="81"/>
      <c r="I922" s="81"/>
      <c r="J922" s="81"/>
      <c r="K922" s="81"/>
      <c r="L922" s="81"/>
      <c r="M922" s="81"/>
      <c r="N922" s="81"/>
      <c r="O922" s="81"/>
      <c r="P922" s="81"/>
      <c r="Q922" s="81"/>
      <c r="R922" s="81"/>
    </row>
  </sheetData>
  <mergeCells count="13">
    <mergeCell ref="L5:L6"/>
    <mergeCell ref="M5:P5"/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</mergeCells>
  <printOptions horizontalCentered="1"/>
  <pageMargins left="0.7" right="0.7" top="0.75" bottom="0.75" header="0.3" footer="0.3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Q531"/>
  <sheetViews>
    <sheetView zoomScale="80" zoomScaleNormal="80" workbookViewId="0">
      <selection activeCell="L13" sqref="L13"/>
    </sheetView>
  </sheetViews>
  <sheetFormatPr baseColWidth="10" defaultColWidth="11.42578125" defaultRowHeight="15" x14ac:dyDescent="0.25"/>
  <cols>
    <col min="1" max="1" width="2.7109375" style="81" customWidth="1"/>
    <col min="2" max="16" width="15.7109375" style="63" customWidth="1"/>
    <col min="17" max="16384" width="11.42578125" style="81"/>
  </cols>
  <sheetData>
    <row r="1" spans="2:17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2:17" ht="24.95" customHeight="1" thickTop="1" thickBot="1" x14ac:dyDescent="0.3">
      <c r="B2" s="269" t="s">
        <v>296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1"/>
    </row>
    <row r="3" spans="2:17" ht="24.95" customHeight="1" thickTop="1" thickBot="1" x14ac:dyDescent="0.3">
      <c r="B3" s="272" t="s">
        <v>245</v>
      </c>
      <c r="C3" s="283" t="s">
        <v>197</v>
      </c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93"/>
    </row>
    <row r="4" spans="2:17" ht="24.95" customHeight="1" thickTop="1" thickBot="1" x14ac:dyDescent="0.3">
      <c r="B4" s="308"/>
      <c r="C4" s="275" t="s">
        <v>198</v>
      </c>
      <c r="D4" s="276"/>
      <c r="E4" s="259" t="s">
        <v>199</v>
      </c>
      <c r="F4" s="276"/>
      <c r="G4" s="259" t="s">
        <v>200</v>
      </c>
      <c r="H4" s="276"/>
      <c r="I4" s="259" t="s">
        <v>201</v>
      </c>
      <c r="J4" s="276"/>
      <c r="K4" s="259" t="s">
        <v>202</v>
      </c>
      <c r="L4" s="276"/>
      <c r="M4" s="279" t="s">
        <v>203</v>
      </c>
      <c r="N4" s="260"/>
      <c r="O4" s="284" t="s">
        <v>31</v>
      </c>
      <c r="P4" s="285"/>
    </row>
    <row r="5" spans="2:17" ht="24.95" customHeight="1" thickTop="1" thickBot="1" x14ac:dyDescent="0.3">
      <c r="B5" s="309"/>
      <c r="C5" s="84" t="s">
        <v>4</v>
      </c>
      <c r="D5" s="168" t="s">
        <v>5</v>
      </c>
      <c r="E5" s="86" t="s">
        <v>4</v>
      </c>
      <c r="F5" s="168" t="s">
        <v>5</v>
      </c>
      <c r="G5" s="86" t="s">
        <v>4</v>
      </c>
      <c r="H5" s="168" t="s">
        <v>5</v>
      </c>
      <c r="I5" s="86" t="s">
        <v>4</v>
      </c>
      <c r="J5" s="168" t="s">
        <v>5</v>
      </c>
      <c r="K5" s="86" t="s">
        <v>4</v>
      </c>
      <c r="L5" s="168" t="s">
        <v>5</v>
      </c>
      <c r="M5" s="86" t="s">
        <v>4</v>
      </c>
      <c r="N5" s="144" t="s">
        <v>5</v>
      </c>
      <c r="O5" s="84" t="s">
        <v>4</v>
      </c>
      <c r="P5" s="145" t="s">
        <v>5</v>
      </c>
    </row>
    <row r="6" spans="2:17" ht="21.95" customHeight="1" thickTop="1" x14ac:dyDescent="0.25">
      <c r="B6" s="174" t="s">
        <v>74</v>
      </c>
      <c r="C6" s="89">
        <v>324</v>
      </c>
      <c r="D6" s="135">
        <v>0.16191904047976011</v>
      </c>
      <c r="E6" s="91">
        <v>3696</v>
      </c>
      <c r="F6" s="135">
        <v>0.20009745005684587</v>
      </c>
      <c r="G6" s="91">
        <v>1269</v>
      </c>
      <c r="H6" s="135">
        <v>0.2109375</v>
      </c>
      <c r="I6" s="91">
        <v>1117</v>
      </c>
      <c r="J6" s="135">
        <v>0.18622874291430477</v>
      </c>
      <c r="K6" s="91">
        <v>22</v>
      </c>
      <c r="L6" s="135">
        <v>0.23655913978494625</v>
      </c>
      <c r="M6" s="91">
        <v>947</v>
      </c>
      <c r="N6" s="133">
        <v>0.21138392857142857</v>
      </c>
      <c r="O6" s="89">
        <v>7375</v>
      </c>
      <c r="P6" s="136">
        <v>0.19900698885560864</v>
      </c>
      <c r="Q6" s="94"/>
    </row>
    <row r="7" spans="2:17" ht="21.95" customHeight="1" x14ac:dyDescent="0.25">
      <c r="B7" s="174" t="s">
        <v>75</v>
      </c>
      <c r="C7" s="89">
        <v>380</v>
      </c>
      <c r="D7" s="135">
        <v>0.18990504747626186</v>
      </c>
      <c r="E7" s="91">
        <v>3661</v>
      </c>
      <c r="F7" s="135">
        <v>0.19820258784039846</v>
      </c>
      <c r="G7" s="91">
        <v>1321</v>
      </c>
      <c r="H7" s="135">
        <v>0.21958111702127658</v>
      </c>
      <c r="I7" s="91">
        <v>1198</v>
      </c>
      <c r="J7" s="135">
        <v>0.19973324441480494</v>
      </c>
      <c r="K7" s="91">
        <v>16</v>
      </c>
      <c r="L7" s="135">
        <v>0.17204301075268819</v>
      </c>
      <c r="M7" s="91">
        <v>946</v>
      </c>
      <c r="N7" s="133">
        <v>0.21116071428571428</v>
      </c>
      <c r="O7" s="89">
        <v>7522</v>
      </c>
      <c r="P7" s="136">
        <v>0.20297363663347634</v>
      </c>
      <c r="Q7" s="94"/>
    </row>
    <row r="8" spans="2:17" ht="21.95" customHeight="1" x14ac:dyDescent="0.25">
      <c r="B8" s="174" t="s">
        <v>76</v>
      </c>
      <c r="C8" s="89">
        <v>341</v>
      </c>
      <c r="D8" s="135">
        <v>0.17041479260369816</v>
      </c>
      <c r="E8" s="91">
        <v>2850</v>
      </c>
      <c r="F8" s="135">
        <v>0.15429592333928863</v>
      </c>
      <c r="G8" s="91">
        <v>1139</v>
      </c>
      <c r="H8" s="135">
        <v>0.18932845744680851</v>
      </c>
      <c r="I8" s="91">
        <v>1007</v>
      </c>
      <c r="J8" s="135">
        <v>0.16788929643214404</v>
      </c>
      <c r="K8" s="91">
        <v>16</v>
      </c>
      <c r="L8" s="135">
        <v>0.17204301075268819</v>
      </c>
      <c r="M8" s="91">
        <v>806</v>
      </c>
      <c r="N8" s="133">
        <v>0.17991071428571428</v>
      </c>
      <c r="O8" s="89">
        <v>6159</v>
      </c>
      <c r="P8" s="136">
        <v>0.16619444669311098</v>
      </c>
      <c r="Q8" s="105"/>
    </row>
    <row r="9" spans="2:17" ht="21.95" customHeight="1" x14ac:dyDescent="0.25">
      <c r="B9" s="174" t="s">
        <v>77</v>
      </c>
      <c r="C9" s="89">
        <v>346</v>
      </c>
      <c r="D9" s="135">
        <v>0.17291354322838581</v>
      </c>
      <c r="E9" s="91">
        <v>3385</v>
      </c>
      <c r="F9" s="135">
        <v>0.18326024579069894</v>
      </c>
      <c r="G9" s="91">
        <v>1096</v>
      </c>
      <c r="H9" s="135">
        <v>0.18218085106382978</v>
      </c>
      <c r="I9" s="91">
        <v>1083</v>
      </c>
      <c r="J9" s="135">
        <v>0.18056018672890964</v>
      </c>
      <c r="K9" s="91">
        <v>21</v>
      </c>
      <c r="L9" s="135">
        <v>0.22580645161290322</v>
      </c>
      <c r="M9" s="91">
        <v>854</v>
      </c>
      <c r="N9" s="133">
        <v>0.19062499999999999</v>
      </c>
      <c r="O9" s="89">
        <v>6785</v>
      </c>
      <c r="P9" s="136">
        <v>0.18308642974715994</v>
      </c>
    </row>
    <row r="10" spans="2:17" ht="21.95" customHeight="1" x14ac:dyDescent="0.25">
      <c r="B10" s="174" t="s">
        <v>78</v>
      </c>
      <c r="C10" s="89">
        <v>309</v>
      </c>
      <c r="D10" s="135">
        <v>0.15442278860569716</v>
      </c>
      <c r="E10" s="91">
        <v>2988</v>
      </c>
      <c r="F10" s="135">
        <v>0.16176709436413839</v>
      </c>
      <c r="G10" s="91">
        <v>853</v>
      </c>
      <c r="H10" s="135">
        <v>0.14178856382978725</v>
      </c>
      <c r="I10" s="91">
        <v>972</v>
      </c>
      <c r="J10" s="135">
        <v>0.162054018006002</v>
      </c>
      <c r="K10" s="91">
        <v>8</v>
      </c>
      <c r="L10" s="135">
        <v>8.6021505376344093E-2</v>
      </c>
      <c r="M10" s="91">
        <v>723</v>
      </c>
      <c r="N10" s="133">
        <v>0.16138392857142858</v>
      </c>
      <c r="O10" s="89">
        <v>5853</v>
      </c>
      <c r="P10" s="136">
        <v>0.15793734315550878</v>
      </c>
    </row>
    <row r="11" spans="2:17" ht="21.95" customHeight="1" x14ac:dyDescent="0.25">
      <c r="B11" s="174" t="s">
        <v>79</v>
      </c>
      <c r="C11" s="89">
        <v>142</v>
      </c>
      <c r="D11" s="135">
        <v>7.096451774112944E-2</v>
      </c>
      <c r="E11" s="91">
        <v>931</v>
      </c>
      <c r="F11" s="135">
        <v>5.0403334957500948E-2</v>
      </c>
      <c r="G11" s="91">
        <v>173</v>
      </c>
      <c r="H11" s="135">
        <v>2.8756648936170214E-2</v>
      </c>
      <c r="I11" s="91">
        <v>316</v>
      </c>
      <c r="J11" s="135">
        <v>5.2684228076025338E-2</v>
      </c>
      <c r="K11" s="91">
        <v>5</v>
      </c>
      <c r="L11" s="135">
        <v>5.3763440860215055E-2</v>
      </c>
      <c r="M11" s="91">
        <v>133</v>
      </c>
      <c r="N11" s="133">
        <v>2.9687499999999999E-2</v>
      </c>
      <c r="O11" s="89">
        <v>1700</v>
      </c>
      <c r="P11" s="136">
        <v>4.5872797431123345E-2</v>
      </c>
    </row>
    <row r="12" spans="2:17" ht="21.95" customHeight="1" thickBot="1" x14ac:dyDescent="0.3">
      <c r="B12" s="174" t="s">
        <v>80</v>
      </c>
      <c r="C12" s="89">
        <v>159</v>
      </c>
      <c r="D12" s="135">
        <v>7.9460269865067462E-2</v>
      </c>
      <c r="E12" s="91">
        <v>960</v>
      </c>
      <c r="F12" s="135">
        <v>5.1973363651128798E-2</v>
      </c>
      <c r="G12" s="91">
        <v>165</v>
      </c>
      <c r="H12" s="135">
        <v>2.7426861702127658E-2</v>
      </c>
      <c r="I12" s="91">
        <v>305</v>
      </c>
      <c r="J12" s="135">
        <v>5.085028342780927E-2</v>
      </c>
      <c r="K12" s="91">
        <v>5</v>
      </c>
      <c r="L12" s="135">
        <v>5.3763440860215055E-2</v>
      </c>
      <c r="M12" s="91">
        <v>71</v>
      </c>
      <c r="N12" s="133">
        <v>1.5848214285714285E-2</v>
      </c>
      <c r="O12" s="89">
        <v>1665</v>
      </c>
      <c r="P12" s="136">
        <v>4.4928357484011978E-2</v>
      </c>
    </row>
    <row r="13" spans="2:17" ht="21.95" customHeight="1" thickTop="1" thickBot="1" x14ac:dyDescent="0.3">
      <c r="B13" s="99" t="s">
        <v>31</v>
      </c>
      <c r="C13" s="100">
        <v>2001</v>
      </c>
      <c r="D13" s="139">
        <v>1</v>
      </c>
      <c r="E13" s="102">
        <v>18471</v>
      </c>
      <c r="F13" s="139">
        <v>1</v>
      </c>
      <c r="G13" s="102">
        <v>6016</v>
      </c>
      <c r="H13" s="139">
        <v>1</v>
      </c>
      <c r="I13" s="102">
        <v>5998</v>
      </c>
      <c r="J13" s="139">
        <v>1</v>
      </c>
      <c r="K13" s="102">
        <v>93</v>
      </c>
      <c r="L13" s="139">
        <v>1</v>
      </c>
      <c r="M13" s="102">
        <v>4480</v>
      </c>
      <c r="N13" s="140">
        <v>0.99999999999999989</v>
      </c>
      <c r="O13" s="100">
        <v>37059</v>
      </c>
      <c r="P13" s="141">
        <v>1</v>
      </c>
    </row>
    <row r="14" spans="2:17" ht="15.75" thickTop="1" x14ac:dyDescent="0.25">
      <c r="B14" s="116"/>
      <c r="C14" s="117"/>
      <c r="D14" s="142"/>
      <c r="E14" s="117"/>
      <c r="F14" s="142"/>
      <c r="G14" s="117"/>
      <c r="H14" s="142"/>
      <c r="I14" s="117"/>
      <c r="J14" s="142"/>
      <c r="K14" s="117"/>
      <c r="L14" s="142"/>
      <c r="M14" s="117"/>
      <c r="N14" s="142"/>
      <c r="O14" s="117"/>
      <c r="P14" s="142"/>
    </row>
    <row r="15" spans="2:17" x14ac:dyDescent="0.25">
      <c r="B15" s="81"/>
      <c r="C15" s="194"/>
      <c r="D15" s="194"/>
      <c r="E15" s="194"/>
      <c r="F15" s="194"/>
      <c r="G15" s="194"/>
      <c r="H15" s="194"/>
      <c r="I15" s="194"/>
      <c r="J15" s="194"/>
      <c r="K15" s="195"/>
      <c r="L15" s="194"/>
      <c r="M15" s="194"/>
      <c r="N15" s="194"/>
      <c r="O15" s="194"/>
      <c r="P15" s="194"/>
    </row>
    <row r="16" spans="2:17" x14ac:dyDescent="0.25">
      <c r="B16" s="81"/>
      <c r="C16" s="194"/>
      <c r="D16" s="194"/>
      <c r="E16" s="194"/>
      <c r="F16" s="194"/>
      <c r="G16" s="194"/>
      <c r="H16" s="194"/>
      <c r="I16" s="194"/>
      <c r="J16" s="194"/>
      <c r="K16" s="195"/>
      <c r="L16" s="194"/>
      <c r="M16" s="194"/>
      <c r="N16" s="194"/>
      <c r="O16" s="194"/>
      <c r="P16" s="194"/>
    </row>
    <row r="17" spans="2:16" x14ac:dyDescent="0.25">
      <c r="B17" s="122"/>
      <c r="C17" s="122"/>
      <c r="D17" s="122"/>
      <c r="E17" s="122"/>
      <c r="F17" s="122"/>
      <c r="G17" s="122"/>
      <c r="H17" s="122"/>
      <c r="I17" s="122"/>
      <c r="J17" s="122"/>
      <c r="K17" s="123"/>
      <c r="L17" s="122"/>
      <c r="M17" s="122"/>
      <c r="N17" s="122"/>
      <c r="O17" s="122"/>
      <c r="P17" s="122"/>
    </row>
    <row r="18" spans="2:16" x14ac:dyDescent="0.25">
      <c r="B18" s="122"/>
      <c r="C18" s="196"/>
      <c r="D18" s="196"/>
      <c r="E18" s="196"/>
      <c r="F18" s="196"/>
      <c r="G18" s="196"/>
      <c r="H18" s="196"/>
      <c r="I18" s="196"/>
      <c r="J18" s="196"/>
      <c r="K18" s="197"/>
      <c r="L18" s="196"/>
      <c r="M18" s="196"/>
      <c r="N18" s="122"/>
      <c r="O18" s="122"/>
      <c r="P18" s="122"/>
    </row>
    <row r="19" spans="2:16" x14ac:dyDescent="0.2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2:16" x14ac:dyDescent="0.2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2:16" x14ac:dyDescent="0.2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2:16" x14ac:dyDescent="0.2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2:16" x14ac:dyDescent="0.2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2:16" x14ac:dyDescent="0.2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16" x14ac:dyDescent="0.2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16" x14ac:dyDescent="0.2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2:16" x14ac:dyDescent="0.2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2:16" x14ac:dyDescent="0.2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2:16" x14ac:dyDescent="0.2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2:16" x14ac:dyDescent="0.2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2:16" x14ac:dyDescent="0.2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</row>
    <row r="32" spans="2:16" x14ac:dyDescent="0.2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</row>
    <row r="33" spans="2:16" x14ac:dyDescent="0.2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</row>
    <row r="34" spans="2:16" x14ac:dyDescent="0.2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</row>
    <row r="35" spans="2:16" x14ac:dyDescent="0.2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2:16" x14ac:dyDescent="0.2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2:16" x14ac:dyDescent="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2:16" x14ac:dyDescent="0.2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</row>
    <row r="39" spans="2:16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2:16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</row>
    <row r="41" spans="2:16" x14ac:dyDescent="0.2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</row>
    <row r="42" spans="2:16" x14ac:dyDescent="0.2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</row>
    <row r="43" spans="2:16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2:16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2:16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2:16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2:16" x14ac:dyDescent="0.2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2:16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2:16" x14ac:dyDescent="0.2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2:16" x14ac:dyDescent="0.2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2:16" x14ac:dyDescent="0.2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2:16" x14ac:dyDescent="0.2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2:16" x14ac:dyDescent="0.2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2:16" x14ac:dyDescent="0.2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2:16" x14ac:dyDescent="0.2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2:16" x14ac:dyDescent="0.2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2:16" x14ac:dyDescent="0.2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2:16" x14ac:dyDescent="0.2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</row>
    <row r="59" spans="2:16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</row>
    <row r="60" spans="2:16" x14ac:dyDescent="0.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</row>
    <row r="61" spans="2:16" x14ac:dyDescent="0.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</row>
    <row r="62" spans="2:16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2:16" x14ac:dyDescent="0.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2:16" x14ac:dyDescent="0.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2:16" x14ac:dyDescent="0.2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  <row r="66" spans="2:16" x14ac:dyDescent="0.2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2:16" x14ac:dyDescent="0.2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</row>
    <row r="68" spans="2:16" x14ac:dyDescent="0.2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6" x14ac:dyDescent="0.2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2:16" x14ac:dyDescent="0.2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</row>
    <row r="71" spans="2:16" x14ac:dyDescent="0.2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</row>
    <row r="72" spans="2:16" x14ac:dyDescent="0.2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2:16" x14ac:dyDescent="0.2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2:16" x14ac:dyDescent="0.2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2:16" x14ac:dyDescent="0.2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</row>
    <row r="76" spans="2:16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</row>
    <row r="77" spans="2:16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</row>
    <row r="78" spans="2:16" x14ac:dyDescent="0.2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</row>
    <row r="79" spans="2:16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</row>
    <row r="80" spans="2:16" x14ac:dyDescent="0.2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</row>
    <row r="81" spans="2:16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</row>
    <row r="82" spans="2:16" x14ac:dyDescent="0.2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2:16" x14ac:dyDescent="0.2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2:16" x14ac:dyDescent="0.2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</row>
    <row r="85" spans="2:16" x14ac:dyDescent="0.2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</row>
    <row r="86" spans="2:16" x14ac:dyDescent="0.2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</row>
    <row r="87" spans="2:16" x14ac:dyDescent="0.2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2:16" x14ac:dyDescent="0.2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2:16" x14ac:dyDescent="0.2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2:16" x14ac:dyDescent="0.2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</row>
    <row r="91" spans="2:16" x14ac:dyDescent="0.2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</row>
    <row r="92" spans="2:16" x14ac:dyDescent="0.2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</row>
    <row r="93" spans="2:16" x14ac:dyDescent="0.2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2:16" x14ac:dyDescent="0.2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2:16" x14ac:dyDescent="0.2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2:16" x14ac:dyDescent="0.2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2:16" x14ac:dyDescent="0.2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spans="2:16" x14ac:dyDescent="0.2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spans="2:16" x14ac:dyDescent="0.2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spans="2:16" x14ac:dyDescent="0.2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spans="2:16" x14ac:dyDescent="0.2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2:16" x14ac:dyDescent="0.2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2:16" x14ac:dyDescent="0.2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spans="2:16" x14ac:dyDescent="0.2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2:16" x14ac:dyDescent="0.2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2:16" x14ac:dyDescent="0.2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</row>
    <row r="107" spans="2:16" x14ac:dyDescent="0.2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</row>
    <row r="108" spans="2:16" x14ac:dyDescent="0.2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2:16" x14ac:dyDescent="0.2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2:16" x14ac:dyDescent="0.2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</row>
    <row r="111" spans="2:16" x14ac:dyDescent="0.2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</row>
    <row r="112" spans="2:16" x14ac:dyDescent="0.2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</row>
    <row r="113" spans="2:16" x14ac:dyDescent="0.2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</row>
    <row r="114" spans="2:16" x14ac:dyDescent="0.2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</row>
    <row r="115" spans="2:16" x14ac:dyDescent="0.2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</row>
    <row r="116" spans="2:16" x14ac:dyDescent="0.2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</row>
    <row r="117" spans="2:16" x14ac:dyDescent="0.2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</row>
    <row r="118" spans="2:16" x14ac:dyDescent="0.2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</row>
    <row r="119" spans="2:16" x14ac:dyDescent="0.25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</row>
    <row r="120" spans="2:16" x14ac:dyDescent="0.25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</row>
    <row r="121" spans="2:16" x14ac:dyDescent="0.25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</row>
    <row r="122" spans="2:16" x14ac:dyDescent="0.2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</row>
    <row r="123" spans="2:16" x14ac:dyDescent="0.2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</row>
    <row r="124" spans="2:16" x14ac:dyDescent="0.25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</row>
    <row r="125" spans="2:16" x14ac:dyDescent="0.25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</row>
    <row r="126" spans="2:16" x14ac:dyDescent="0.25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</row>
    <row r="127" spans="2:16" x14ac:dyDescent="0.25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</row>
    <row r="128" spans="2:16" x14ac:dyDescent="0.25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</row>
    <row r="129" spans="2:16" x14ac:dyDescent="0.25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</row>
    <row r="130" spans="2:16" x14ac:dyDescent="0.25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</row>
    <row r="131" spans="2:16" x14ac:dyDescent="0.25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</row>
    <row r="132" spans="2:16" x14ac:dyDescent="0.25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</row>
    <row r="133" spans="2:16" x14ac:dyDescent="0.25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</row>
    <row r="134" spans="2:16" x14ac:dyDescent="0.25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</row>
    <row r="135" spans="2:16" x14ac:dyDescent="0.25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</row>
    <row r="136" spans="2:16" x14ac:dyDescent="0.25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</row>
    <row r="137" spans="2:16" x14ac:dyDescent="0.25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</row>
    <row r="138" spans="2:16" x14ac:dyDescent="0.25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</row>
    <row r="139" spans="2:16" x14ac:dyDescent="0.25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</row>
    <row r="140" spans="2:16" x14ac:dyDescent="0.25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</row>
    <row r="141" spans="2:16" x14ac:dyDescent="0.25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</row>
    <row r="142" spans="2:16" x14ac:dyDescent="0.25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</row>
    <row r="143" spans="2:16" x14ac:dyDescent="0.25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</row>
    <row r="144" spans="2:16" x14ac:dyDescent="0.25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</row>
    <row r="145" spans="2:16" x14ac:dyDescent="0.25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</row>
    <row r="146" spans="2:16" x14ac:dyDescent="0.25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</row>
    <row r="147" spans="2:16" x14ac:dyDescent="0.25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</row>
    <row r="148" spans="2:16" x14ac:dyDescent="0.25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</row>
    <row r="149" spans="2:16" x14ac:dyDescent="0.25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</row>
    <row r="150" spans="2:16" x14ac:dyDescent="0.25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</row>
    <row r="151" spans="2:16" x14ac:dyDescent="0.25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</row>
    <row r="152" spans="2:16" x14ac:dyDescent="0.25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</row>
    <row r="153" spans="2:16" x14ac:dyDescent="0.25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</row>
    <row r="154" spans="2:16" x14ac:dyDescent="0.25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</row>
    <row r="155" spans="2:16" x14ac:dyDescent="0.25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</row>
    <row r="156" spans="2:16" x14ac:dyDescent="0.25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</row>
    <row r="157" spans="2:16" x14ac:dyDescent="0.25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</row>
    <row r="158" spans="2:16" x14ac:dyDescent="0.25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</row>
    <row r="159" spans="2:16" x14ac:dyDescent="0.25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</row>
    <row r="160" spans="2:16" x14ac:dyDescent="0.25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</row>
    <row r="161" spans="2:16" x14ac:dyDescent="0.25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</row>
    <row r="162" spans="2:16" x14ac:dyDescent="0.25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</row>
    <row r="163" spans="2:16" x14ac:dyDescent="0.25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</row>
    <row r="164" spans="2:16" x14ac:dyDescent="0.25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</row>
    <row r="165" spans="2:16" x14ac:dyDescent="0.25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</row>
    <row r="166" spans="2:16" x14ac:dyDescent="0.25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</row>
    <row r="167" spans="2:16" x14ac:dyDescent="0.25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</row>
    <row r="168" spans="2:16" x14ac:dyDescent="0.25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</row>
    <row r="169" spans="2:16" x14ac:dyDescent="0.25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</row>
    <row r="170" spans="2:16" x14ac:dyDescent="0.25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</row>
    <row r="171" spans="2:16" x14ac:dyDescent="0.25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</row>
    <row r="172" spans="2:16" x14ac:dyDescent="0.25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</row>
    <row r="173" spans="2:16" x14ac:dyDescent="0.25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</row>
    <row r="174" spans="2:16" x14ac:dyDescent="0.25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</row>
    <row r="175" spans="2:16" x14ac:dyDescent="0.25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</row>
    <row r="176" spans="2:16" x14ac:dyDescent="0.25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</row>
    <row r="177" spans="2:16" x14ac:dyDescent="0.25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</row>
    <row r="178" spans="2:16" x14ac:dyDescent="0.25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</row>
    <row r="179" spans="2:16" x14ac:dyDescent="0.25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</row>
    <row r="180" spans="2:16" x14ac:dyDescent="0.25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</row>
    <row r="181" spans="2:16" x14ac:dyDescent="0.25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</row>
    <row r="182" spans="2:16" x14ac:dyDescent="0.25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</row>
    <row r="183" spans="2:16" x14ac:dyDescent="0.25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</row>
    <row r="184" spans="2:16" x14ac:dyDescent="0.25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</row>
    <row r="185" spans="2:16" x14ac:dyDescent="0.25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</row>
    <row r="186" spans="2:16" x14ac:dyDescent="0.25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</row>
    <row r="187" spans="2:16" x14ac:dyDescent="0.25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</row>
    <row r="188" spans="2:16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</row>
    <row r="189" spans="2:16" x14ac:dyDescent="0.25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</row>
    <row r="190" spans="2:16" x14ac:dyDescent="0.25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</row>
    <row r="191" spans="2:16" x14ac:dyDescent="0.25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</row>
    <row r="192" spans="2:16" x14ac:dyDescent="0.25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</row>
    <row r="193" spans="2:16" x14ac:dyDescent="0.25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</row>
    <row r="194" spans="2:16" x14ac:dyDescent="0.25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</row>
    <row r="195" spans="2:16" x14ac:dyDescent="0.25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</row>
    <row r="196" spans="2:16" x14ac:dyDescent="0.25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</row>
    <row r="197" spans="2:16" x14ac:dyDescent="0.25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</row>
    <row r="198" spans="2:16" x14ac:dyDescent="0.25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</row>
    <row r="199" spans="2:16" x14ac:dyDescent="0.25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</row>
    <row r="200" spans="2:16" x14ac:dyDescent="0.25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</row>
    <row r="201" spans="2:16" x14ac:dyDescent="0.25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</row>
    <row r="202" spans="2:16" x14ac:dyDescent="0.25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</row>
    <row r="203" spans="2:16" x14ac:dyDescent="0.25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</row>
    <row r="204" spans="2:16" x14ac:dyDescent="0.25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</row>
    <row r="205" spans="2:16" x14ac:dyDescent="0.25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</row>
    <row r="206" spans="2:16" x14ac:dyDescent="0.25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</row>
    <row r="207" spans="2:16" x14ac:dyDescent="0.25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</row>
    <row r="208" spans="2:16" x14ac:dyDescent="0.25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</row>
    <row r="209" spans="2:16" x14ac:dyDescent="0.25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</row>
    <row r="210" spans="2:16" x14ac:dyDescent="0.25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</row>
    <row r="211" spans="2:16" x14ac:dyDescent="0.25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</row>
    <row r="212" spans="2:16" x14ac:dyDescent="0.25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</row>
    <row r="213" spans="2:16" x14ac:dyDescent="0.25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</row>
    <row r="214" spans="2:16" x14ac:dyDescent="0.25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</row>
    <row r="215" spans="2:16" x14ac:dyDescent="0.25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</row>
    <row r="216" spans="2:16" x14ac:dyDescent="0.25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</row>
    <row r="217" spans="2:16" x14ac:dyDescent="0.25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</row>
    <row r="218" spans="2:16" x14ac:dyDescent="0.25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</row>
    <row r="219" spans="2:16" x14ac:dyDescent="0.25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</row>
    <row r="220" spans="2:16" x14ac:dyDescent="0.25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</row>
    <row r="221" spans="2:16" x14ac:dyDescent="0.25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</row>
    <row r="222" spans="2:16" x14ac:dyDescent="0.25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</row>
    <row r="223" spans="2:16" x14ac:dyDescent="0.25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</row>
    <row r="224" spans="2:16" x14ac:dyDescent="0.25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</row>
    <row r="225" spans="2:16" x14ac:dyDescent="0.25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</row>
    <row r="226" spans="2:16" x14ac:dyDescent="0.25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</row>
    <row r="227" spans="2:16" x14ac:dyDescent="0.25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</row>
    <row r="228" spans="2:16" x14ac:dyDescent="0.25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</row>
    <row r="229" spans="2:16" x14ac:dyDescent="0.25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</row>
    <row r="230" spans="2:16" x14ac:dyDescent="0.25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</row>
    <row r="231" spans="2:16" x14ac:dyDescent="0.25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</row>
    <row r="232" spans="2:16" x14ac:dyDescent="0.25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</row>
    <row r="233" spans="2:16" x14ac:dyDescent="0.25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</row>
    <row r="234" spans="2:16" x14ac:dyDescent="0.25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</row>
    <row r="235" spans="2:16" x14ac:dyDescent="0.25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</row>
    <row r="236" spans="2:16" x14ac:dyDescent="0.25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</row>
    <row r="237" spans="2:16" x14ac:dyDescent="0.25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</row>
    <row r="238" spans="2:16" x14ac:dyDescent="0.25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</row>
    <row r="239" spans="2:16" x14ac:dyDescent="0.25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</row>
    <row r="240" spans="2:16" x14ac:dyDescent="0.25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</row>
    <row r="241" spans="2:16" x14ac:dyDescent="0.25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</row>
    <row r="242" spans="2:16" x14ac:dyDescent="0.25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</row>
    <row r="243" spans="2:16" x14ac:dyDescent="0.25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</row>
    <row r="244" spans="2:16" x14ac:dyDescent="0.25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</row>
    <row r="245" spans="2:16" x14ac:dyDescent="0.25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</row>
    <row r="246" spans="2:16" x14ac:dyDescent="0.25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</row>
    <row r="247" spans="2:16" x14ac:dyDescent="0.25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</row>
    <row r="248" spans="2:16" x14ac:dyDescent="0.25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</row>
    <row r="249" spans="2:16" x14ac:dyDescent="0.25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</row>
    <row r="250" spans="2:16" x14ac:dyDescent="0.25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</row>
    <row r="251" spans="2:16" x14ac:dyDescent="0.25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</row>
    <row r="252" spans="2:16" x14ac:dyDescent="0.25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</row>
    <row r="253" spans="2:16" x14ac:dyDescent="0.25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</row>
    <row r="254" spans="2:16" x14ac:dyDescent="0.25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</row>
    <row r="255" spans="2:16" x14ac:dyDescent="0.25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</row>
    <row r="256" spans="2:16" x14ac:dyDescent="0.25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</row>
    <row r="257" spans="2:16" x14ac:dyDescent="0.25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</row>
    <row r="258" spans="2:16" x14ac:dyDescent="0.25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</row>
    <row r="259" spans="2:16" x14ac:dyDescent="0.25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</row>
    <row r="260" spans="2:16" x14ac:dyDescent="0.25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</row>
    <row r="261" spans="2:16" x14ac:dyDescent="0.25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</row>
    <row r="262" spans="2:16" x14ac:dyDescent="0.25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</row>
    <row r="263" spans="2:16" x14ac:dyDescent="0.25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</row>
    <row r="264" spans="2:16" x14ac:dyDescent="0.25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</row>
    <row r="265" spans="2:16" x14ac:dyDescent="0.25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</row>
    <row r="266" spans="2:16" x14ac:dyDescent="0.25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</row>
    <row r="267" spans="2:16" x14ac:dyDescent="0.25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</row>
    <row r="268" spans="2:16" x14ac:dyDescent="0.25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</row>
    <row r="269" spans="2:16" x14ac:dyDescent="0.25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</row>
    <row r="270" spans="2:16" x14ac:dyDescent="0.25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</row>
    <row r="271" spans="2:16" x14ac:dyDescent="0.25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</row>
    <row r="272" spans="2:16" x14ac:dyDescent="0.25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</row>
    <row r="273" spans="2:16" x14ac:dyDescent="0.25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</row>
    <row r="274" spans="2:16" x14ac:dyDescent="0.25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</row>
    <row r="275" spans="2:16" x14ac:dyDescent="0.25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</row>
    <row r="276" spans="2:16" x14ac:dyDescent="0.25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</row>
    <row r="277" spans="2:16" x14ac:dyDescent="0.25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</row>
    <row r="278" spans="2:16" x14ac:dyDescent="0.25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</row>
    <row r="279" spans="2:16" x14ac:dyDescent="0.25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</row>
    <row r="280" spans="2:16" x14ac:dyDescent="0.25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</row>
    <row r="281" spans="2:16" x14ac:dyDescent="0.25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</row>
    <row r="282" spans="2:16" x14ac:dyDescent="0.25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</row>
    <row r="283" spans="2:16" x14ac:dyDescent="0.25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</row>
    <row r="284" spans="2:16" x14ac:dyDescent="0.25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</row>
    <row r="285" spans="2:16" x14ac:dyDescent="0.25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</row>
    <row r="286" spans="2:16" x14ac:dyDescent="0.25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</row>
    <row r="287" spans="2:16" x14ac:dyDescent="0.25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</row>
    <row r="288" spans="2:16" x14ac:dyDescent="0.25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</row>
    <row r="289" spans="2:16" x14ac:dyDescent="0.25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</row>
    <row r="290" spans="2:16" x14ac:dyDescent="0.25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</row>
    <row r="291" spans="2:16" x14ac:dyDescent="0.25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</row>
    <row r="292" spans="2:16" x14ac:dyDescent="0.25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</row>
    <row r="293" spans="2:16" x14ac:dyDescent="0.25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</row>
    <row r="294" spans="2:16" x14ac:dyDescent="0.25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</row>
    <row r="295" spans="2:16" x14ac:dyDescent="0.25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</row>
    <row r="296" spans="2:16" x14ac:dyDescent="0.25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</row>
    <row r="297" spans="2:16" x14ac:dyDescent="0.25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</row>
    <row r="298" spans="2:16" x14ac:dyDescent="0.25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</row>
    <row r="299" spans="2:16" x14ac:dyDescent="0.25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</row>
    <row r="300" spans="2:16" x14ac:dyDescent="0.25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</row>
    <row r="301" spans="2:16" x14ac:dyDescent="0.25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</row>
    <row r="302" spans="2:16" x14ac:dyDescent="0.25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</row>
    <row r="303" spans="2:16" x14ac:dyDescent="0.25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</row>
    <row r="304" spans="2:16" x14ac:dyDescent="0.25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</row>
    <row r="305" spans="2:16" x14ac:dyDescent="0.25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</row>
    <row r="306" spans="2:16" x14ac:dyDescent="0.25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</row>
    <row r="307" spans="2:16" x14ac:dyDescent="0.25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</row>
    <row r="308" spans="2:16" x14ac:dyDescent="0.25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</row>
    <row r="309" spans="2:16" x14ac:dyDescent="0.25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</row>
    <row r="310" spans="2:16" x14ac:dyDescent="0.25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</row>
    <row r="311" spans="2:16" x14ac:dyDescent="0.25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</row>
    <row r="312" spans="2:16" x14ac:dyDescent="0.25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</row>
    <row r="313" spans="2:16" x14ac:dyDescent="0.25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</row>
    <row r="314" spans="2:16" x14ac:dyDescent="0.25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</row>
    <row r="315" spans="2:16" x14ac:dyDescent="0.25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</row>
    <row r="316" spans="2:16" x14ac:dyDescent="0.25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</row>
    <row r="317" spans="2:16" x14ac:dyDescent="0.25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</row>
    <row r="318" spans="2:16" x14ac:dyDescent="0.25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</row>
    <row r="319" spans="2:16" x14ac:dyDescent="0.25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</row>
    <row r="320" spans="2:16" x14ac:dyDescent="0.25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</row>
    <row r="321" spans="2:16" x14ac:dyDescent="0.25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</row>
    <row r="322" spans="2:16" x14ac:dyDescent="0.25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</row>
    <row r="323" spans="2:16" x14ac:dyDescent="0.25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</row>
    <row r="324" spans="2:16" x14ac:dyDescent="0.25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</row>
    <row r="325" spans="2:16" x14ac:dyDescent="0.25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</row>
    <row r="326" spans="2:16" x14ac:dyDescent="0.25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</row>
    <row r="327" spans="2:16" x14ac:dyDescent="0.25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</row>
    <row r="328" spans="2:16" x14ac:dyDescent="0.25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</row>
    <row r="329" spans="2:16" x14ac:dyDescent="0.25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</row>
    <row r="330" spans="2:16" x14ac:dyDescent="0.25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</row>
    <row r="331" spans="2:16" x14ac:dyDescent="0.25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</row>
    <row r="332" spans="2:16" x14ac:dyDescent="0.25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</row>
    <row r="333" spans="2:16" x14ac:dyDescent="0.25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</row>
    <row r="334" spans="2:16" x14ac:dyDescent="0.25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</row>
    <row r="335" spans="2:16" x14ac:dyDescent="0.25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</row>
    <row r="336" spans="2:16" x14ac:dyDescent="0.25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</row>
    <row r="337" spans="2:16" x14ac:dyDescent="0.25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</row>
    <row r="338" spans="2:16" x14ac:dyDescent="0.25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</row>
    <row r="339" spans="2:16" x14ac:dyDescent="0.25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</row>
    <row r="340" spans="2:16" x14ac:dyDescent="0.25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</row>
    <row r="341" spans="2:16" x14ac:dyDescent="0.25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</row>
    <row r="342" spans="2:16" x14ac:dyDescent="0.25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</row>
    <row r="343" spans="2:16" x14ac:dyDescent="0.25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</row>
    <row r="344" spans="2:16" x14ac:dyDescent="0.25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</row>
    <row r="345" spans="2:16" x14ac:dyDescent="0.25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</row>
    <row r="346" spans="2:16" x14ac:dyDescent="0.25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</row>
    <row r="347" spans="2:16" x14ac:dyDescent="0.25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</row>
    <row r="348" spans="2:16" x14ac:dyDescent="0.25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</row>
    <row r="349" spans="2:16" x14ac:dyDescent="0.25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</row>
    <row r="350" spans="2:16" x14ac:dyDescent="0.25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</row>
    <row r="351" spans="2:16" x14ac:dyDescent="0.25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</row>
    <row r="352" spans="2:16" x14ac:dyDescent="0.25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</row>
    <row r="353" spans="2:16" x14ac:dyDescent="0.25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</row>
    <row r="354" spans="2:16" x14ac:dyDescent="0.25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</row>
    <row r="355" spans="2:16" x14ac:dyDescent="0.25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</row>
    <row r="356" spans="2:16" x14ac:dyDescent="0.25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</row>
    <row r="357" spans="2:16" x14ac:dyDescent="0.25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</row>
    <row r="358" spans="2:16" x14ac:dyDescent="0.25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</row>
    <row r="359" spans="2:16" x14ac:dyDescent="0.25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</row>
    <row r="360" spans="2:16" x14ac:dyDescent="0.25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</row>
    <row r="361" spans="2:16" x14ac:dyDescent="0.25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</row>
    <row r="362" spans="2:16" x14ac:dyDescent="0.25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</row>
    <row r="363" spans="2:16" x14ac:dyDescent="0.25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</row>
    <row r="364" spans="2:16" x14ac:dyDescent="0.25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</row>
    <row r="365" spans="2:16" x14ac:dyDescent="0.25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</row>
    <row r="366" spans="2:16" x14ac:dyDescent="0.25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</row>
    <row r="367" spans="2:16" x14ac:dyDescent="0.25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</row>
    <row r="368" spans="2:16" x14ac:dyDescent="0.25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</row>
    <row r="369" spans="2:16" x14ac:dyDescent="0.25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</row>
    <row r="370" spans="2:16" x14ac:dyDescent="0.25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</row>
    <row r="371" spans="2:16" x14ac:dyDescent="0.25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</row>
    <row r="372" spans="2:16" x14ac:dyDescent="0.25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</row>
    <row r="373" spans="2:16" x14ac:dyDescent="0.25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</row>
    <row r="374" spans="2:16" x14ac:dyDescent="0.25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</row>
    <row r="375" spans="2:16" x14ac:dyDescent="0.25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</row>
    <row r="376" spans="2:16" x14ac:dyDescent="0.25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</row>
    <row r="377" spans="2:16" x14ac:dyDescent="0.25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</row>
    <row r="378" spans="2:16" x14ac:dyDescent="0.25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</row>
    <row r="379" spans="2:16" x14ac:dyDescent="0.25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</row>
    <row r="380" spans="2:16" x14ac:dyDescent="0.25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</row>
    <row r="381" spans="2:16" x14ac:dyDescent="0.25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</row>
    <row r="382" spans="2:16" x14ac:dyDescent="0.25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</row>
    <row r="383" spans="2:16" x14ac:dyDescent="0.25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</row>
    <row r="384" spans="2:16" x14ac:dyDescent="0.25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</row>
    <row r="385" spans="2:16" x14ac:dyDescent="0.25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</row>
    <row r="386" spans="2:16" x14ac:dyDescent="0.25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</row>
    <row r="387" spans="2:16" x14ac:dyDescent="0.25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</row>
    <row r="388" spans="2:16" x14ac:dyDescent="0.25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</row>
    <row r="389" spans="2:16" x14ac:dyDescent="0.25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</row>
    <row r="390" spans="2:16" x14ac:dyDescent="0.25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</row>
    <row r="391" spans="2:16" x14ac:dyDescent="0.25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</row>
    <row r="392" spans="2:16" x14ac:dyDescent="0.25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</row>
    <row r="393" spans="2:16" x14ac:dyDescent="0.25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</row>
    <row r="394" spans="2:16" x14ac:dyDescent="0.25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</row>
    <row r="395" spans="2:16" x14ac:dyDescent="0.25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</row>
    <row r="396" spans="2:16" x14ac:dyDescent="0.25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</row>
    <row r="397" spans="2:16" x14ac:dyDescent="0.25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</row>
    <row r="398" spans="2:16" x14ac:dyDescent="0.25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</row>
    <row r="399" spans="2:16" x14ac:dyDescent="0.25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</row>
    <row r="400" spans="2:16" x14ac:dyDescent="0.25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</row>
    <row r="401" spans="2:16" x14ac:dyDescent="0.25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</row>
    <row r="402" spans="2:16" x14ac:dyDescent="0.25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</row>
    <row r="403" spans="2:16" x14ac:dyDescent="0.25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</row>
    <row r="404" spans="2:16" x14ac:dyDescent="0.25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</row>
    <row r="405" spans="2:16" x14ac:dyDescent="0.25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</row>
    <row r="406" spans="2:16" x14ac:dyDescent="0.25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</row>
    <row r="407" spans="2:16" x14ac:dyDescent="0.25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</row>
    <row r="408" spans="2:16" x14ac:dyDescent="0.25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</row>
    <row r="409" spans="2:16" x14ac:dyDescent="0.25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</row>
    <row r="410" spans="2:16" x14ac:dyDescent="0.25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</row>
    <row r="411" spans="2:16" x14ac:dyDescent="0.25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</row>
    <row r="412" spans="2:16" x14ac:dyDescent="0.25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</row>
    <row r="413" spans="2:16" x14ac:dyDescent="0.25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</row>
    <row r="414" spans="2:16" x14ac:dyDescent="0.25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</row>
    <row r="415" spans="2:16" x14ac:dyDescent="0.25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</row>
    <row r="416" spans="2:16" x14ac:dyDescent="0.25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</row>
    <row r="417" spans="2:16" x14ac:dyDescent="0.25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</row>
    <row r="418" spans="2:16" x14ac:dyDescent="0.25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</row>
    <row r="419" spans="2:16" x14ac:dyDescent="0.25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</row>
    <row r="420" spans="2:16" x14ac:dyDescent="0.25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</row>
    <row r="421" spans="2:16" x14ac:dyDescent="0.25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</row>
    <row r="422" spans="2:16" x14ac:dyDescent="0.25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</row>
    <row r="423" spans="2:16" x14ac:dyDescent="0.25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</row>
    <row r="424" spans="2:16" x14ac:dyDescent="0.25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</row>
    <row r="425" spans="2:16" x14ac:dyDescent="0.25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</row>
    <row r="426" spans="2:16" x14ac:dyDescent="0.25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</row>
    <row r="427" spans="2:16" x14ac:dyDescent="0.25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</row>
    <row r="428" spans="2:16" x14ac:dyDescent="0.25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</row>
    <row r="429" spans="2:16" x14ac:dyDescent="0.25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</row>
    <row r="430" spans="2:16" x14ac:dyDescent="0.25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</row>
    <row r="431" spans="2:16" x14ac:dyDescent="0.25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</row>
    <row r="432" spans="2:16" x14ac:dyDescent="0.25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</row>
    <row r="433" spans="2:16" x14ac:dyDescent="0.25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</row>
    <row r="434" spans="2:16" x14ac:dyDescent="0.25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</row>
    <row r="435" spans="2:16" x14ac:dyDescent="0.25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</row>
    <row r="436" spans="2:16" x14ac:dyDescent="0.25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</row>
    <row r="437" spans="2:16" x14ac:dyDescent="0.25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</row>
    <row r="438" spans="2:16" x14ac:dyDescent="0.25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</row>
    <row r="439" spans="2:16" x14ac:dyDescent="0.25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</row>
    <row r="440" spans="2:16" x14ac:dyDescent="0.25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</row>
    <row r="441" spans="2:16" x14ac:dyDescent="0.25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</row>
    <row r="442" spans="2:16" x14ac:dyDescent="0.25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</row>
    <row r="443" spans="2:16" x14ac:dyDescent="0.25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</row>
    <row r="444" spans="2:16" x14ac:dyDescent="0.25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</row>
    <row r="445" spans="2:16" x14ac:dyDescent="0.25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</row>
    <row r="446" spans="2:16" x14ac:dyDescent="0.25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</row>
    <row r="447" spans="2:16" x14ac:dyDescent="0.25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</row>
    <row r="448" spans="2:16" x14ac:dyDescent="0.25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</row>
    <row r="449" spans="2:16" x14ac:dyDescent="0.25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</row>
    <row r="450" spans="2:16" x14ac:dyDescent="0.25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</row>
    <row r="451" spans="2:16" x14ac:dyDescent="0.25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</row>
    <row r="452" spans="2:16" x14ac:dyDescent="0.25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</row>
    <row r="453" spans="2:16" x14ac:dyDescent="0.25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</row>
    <row r="454" spans="2:16" x14ac:dyDescent="0.25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</row>
    <row r="455" spans="2:16" x14ac:dyDescent="0.25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</row>
    <row r="456" spans="2:16" x14ac:dyDescent="0.25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</row>
    <row r="457" spans="2:16" x14ac:dyDescent="0.25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</row>
    <row r="458" spans="2:16" x14ac:dyDescent="0.25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</row>
    <row r="459" spans="2:16" x14ac:dyDescent="0.25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</row>
    <row r="460" spans="2:16" x14ac:dyDescent="0.25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</row>
    <row r="461" spans="2:16" x14ac:dyDescent="0.25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</row>
    <row r="462" spans="2:16" x14ac:dyDescent="0.25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</row>
    <row r="463" spans="2:16" x14ac:dyDescent="0.25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</row>
    <row r="464" spans="2:16" x14ac:dyDescent="0.25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</row>
    <row r="465" spans="2:16" x14ac:dyDescent="0.25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</row>
    <row r="466" spans="2:16" x14ac:dyDescent="0.25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</row>
    <row r="467" spans="2:16" x14ac:dyDescent="0.25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</row>
    <row r="468" spans="2:16" x14ac:dyDescent="0.25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</row>
    <row r="469" spans="2:16" x14ac:dyDescent="0.25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</row>
    <row r="470" spans="2:16" x14ac:dyDescent="0.25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</row>
    <row r="471" spans="2:16" x14ac:dyDescent="0.25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</row>
    <row r="472" spans="2:16" x14ac:dyDescent="0.25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</row>
    <row r="473" spans="2:16" x14ac:dyDescent="0.25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</row>
    <row r="474" spans="2:16" x14ac:dyDescent="0.25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</row>
    <row r="475" spans="2:16" x14ac:dyDescent="0.25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</row>
    <row r="476" spans="2:16" x14ac:dyDescent="0.25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</row>
    <row r="477" spans="2:16" x14ac:dyDescent="0.25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</row>
    <row r="478" spans="2:16" x14ac:dyDescent="0.25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</row>
    <row r="479" spans="2:16" x14ac:dyDescent="0.25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</row>
    <row r="480" spans="2:16" x14ac:dyDescent="0.25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</row>
    <row r="481" spans="2:16" x14ac:dyDescent="0.25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</row>
    <row r="482" spans="2:16" x14ac:dyDescent="0.25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</row>
    <row r="483" spans="2:16" x14ac:dyDescent="0.25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</row>
    <row r="484" spans="2:16" x14ac:dyDescent="0.25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</row>
    <row r="485" spans="2:16" x14ac:dyDescent="0.25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</row>
    <row r="486" spans="2:16" x14ac:dyDescent="0.25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</row>
    <row r="487" spans="2:16" x14ac:dyDescent="0.25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</row>
    <row r="488" spans="2:16" x14ac:dyDescent="0.25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</row>
    <row r="489" spans="2:16" x14ac:dyDescent="0.25"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</row>
    <row r="490" spans="2:16" x14ac:dyDescent="0.25"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</row>
    <row r="491" spans="2:16" x14ac:dyDescent="0.25"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</row>
    <row r="492" spans="2:16" x14ac:dyDescent="0.25"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</row>
    <row r="493" spans="2:16" x14ac:dyDescent="0.25"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</row>
    <row r="494" spans="2:16" x14ac:dyDescent="0.25"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</row>
    <row r="495" spans="2:16" x14ac:dyDescent="0.25"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</row>
    <row r="496" spans="2:16" x14ac:dyDescent="0.25"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</row>
    <row r="497" spans="2:16" x14ac:dyDescent="0.25"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</row>
    <row r="498" spans="2:16" x14ac:dyDescent="0.25"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</row>
    <row r="499" spans="2:16" x14ac:dyDescent="0.25"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</row>
    <row r="500" spans="2:16" x14ac:dyDescent="0.25"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</row>
    <row r="501" spans="2:16" x14ac:dyDescent="0.25"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</row>
    <row r="502" spans="2:16" x14ac:dyDescent="0.25"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</row>
    <row r="503" spans="2:16" x14ac:dyDescent="0.25"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</row>
    <row r="504" spans="2:16" x14ac:dyDescent="0.25"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</row>
    <row r="505" spans="2:16" x14ac:dyDescent="0.25"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</row>
    <row r="506" spans="2:16" x14ac:dyDescent="0.25"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</row>
    <row r="507" spans="2:16" x14ac:dyDescent="0.25"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</row>
    <row r="508" spans="2:16" x14ac:dyDescent="0.25"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</row>
    <row r="509" spans="2:16" x14ac:dyDescent="0.25"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</row>
    <row r="510" spans="2:16" x14ac:dyDescent="0.25"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</row>
    <row r="511" spans="2:16" x14ac:dyDescent="0.25"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</row>
    <row r="512" spans="2:16" x14ac:dyDescent="0.25"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</row>
    <row r="513" spans="2:16" x14ac:dyDescent="0.25"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</row>
    <row r="514" spans="2:16" x14ac:dyDescent="0.25"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</row>
    <row r="515" spans="2:16" x14ac:dyDescent="0.25"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</row>
    <row r="516" spans="2:16" x14ac:dyDescent="0.25"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</row>
    <row r="517" spans="2:16" x14ac:dyDescent="0.25"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</row>
    <row r="518" spans="2:16" x14ac:dyDescent="0.25"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</row>
    <row r="519" spans="2:16" x14ac:dyDescent="0.25"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</row>
    <row r="520" spans="2:16" x14ac:dyDescent="0.25"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</row>
    <row r="521" spans="2:16" x14ac:dyDescent="0.25"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</row>
    <row r="522" spans="2:16" x14ac:dyDescent="0.25"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</row>
    <row r="523" spans="2:16" x14ac:dyDescent="0.25"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</row>
    <row r="524" spans="2:16" x14ac:dyDescent="0.25"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</row>
    <row r="525" spans="2:16" x14ac:dyDescent="0.25"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</row>
    <row r="526" spans="2:16" x14ac:dyDescent="0.25"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</row>
    <row r="527" spans="2:16" x14ac:dyDescent="0.25"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</row>
    <row r="528" spans="2:16" x14ac:dyDescent="0.25"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</row>
    <row r="529" spans="2:16" x14ac:dyDescent="0.25"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</row>
    <row r="530" spans="2:16" x14ac:dyDescent="0.25"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</row>
    <row r="531" spans="2:16" x14ac:dyDescent="0.25"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</row>
  </sheetData>
  <mergeCells count="10">
    <mergeCell ref="B2:P2"/>
    <mergeCell ref="B3:B5"/>
    <mergeCell ref="C3:P3"/>
    <mergeCell ref="C4:D4"/>
    <mergeCell ref="E4:F4"/>
    <mergeCell ref="G4:H4"/>
    <mergeCell ref="I4:J4"/>
    <mergeCell ref="K4:L4"/>
    <mergeCell ref="M4:N4"/>
    <mergeCell ref="O4:P4"/>
  </mergeCells>
  <printOptions horizontalCentered="1"/>
  <pageMargins left="0.7" right="0.7" top="0.75" bottom="0.75" header="0.3" footer="0.3"/>
  <pageSetup paperSize="9" scale="5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U522"/>
  <sheetViews>
    <sheetView zoomScale="80" zoomScaleNormal="80" workbookViewId="0">
      <selection activeCell="I6" sqref="I6"/>
    </sheetView>
  </sheetViews>
  <sheetFormatPr baseColWidth="10" defaultColWidth="11.42578125" defaultRowHeight="15" x14ac:dyDescent="0.25"/>
  <cols>
    <col min="1" max="1" width="2.7109375" style="81" customWidth="1"/>
    <col min="2" max="20" width="15.7109375" style="63" customWidth="1"/>
    <col min="21" max="16384" width="11.42578125" style="81"/>
  </cols>
  <sheetData>
    <row r="1" spans="2:21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2:21" ht="24.95" customHeight="1" thickTop="1" thickBot="1" x14ac:dyDescent="0.3">
      <c r="B2" s="269" t="s">
        <v>297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312"/>
      <c r="P2" s="312"/>
      <c r="Q2" s="312"/>
      <c r="R2" s="312"/>
      <c r="S2" s="312"/>
      <c r="T2" s="313"/>
    </row>
    <row r="3" spans="2:21" ht="24.95" customHeight="1" thickTop="1" thickBot="1" x14ac:dyDescent="0.3">
      <c r="B3" s="272" t="s">
        <v>245</v>
      </c>
      <c r="C3" s="283" t="s">
        <v>82</v>
      </c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298"/>
    </row>
    <row r="4" spans="2:21" ht="24.95" customHeight="1" thickTop="1" thickBot="1" x14ac:dyDescent="0.3">
      <c r="B4" s="308"/>
      <c r="C4" s="288" t="s">
        <v>44</v>
      </c>
      <c r="D4" s="289"/>
      <c r="E4" s="290" t="s">
        <v>45</v>
      </c>
      <c r="F4" s="289"/>
      <c r="G4" s="290" t="s">
        <v>46</v>
      </c>
      <c r="H4" s="289"/>
      <c r="I4" s="283" t="s">
        <v>47</v>
      </c>
      <c r="J4" s="283"/>
      <c r="K4" s="290" t="s">
        <v>48</v>
      </c>
      <c r="L4" s="289"/>
      <c r="M4" s="283" t="s">
        <v>49</v>
      </c>
      <c r="N4" s="283"/>
      <c r="O4" s="290" t="s">
        <v>50</v>
      </c>
      <c r="P4" s="289"/>
      <c r="Q4" s="283" t="s">
        <v>51</v>
      </c>
      <c r="R4" s="283"/>
      <c r="S4" s="284" t="s">
        <v>31</v>
      </c>
      <c r="T4" s="285"/>
    </row>
    <row r="5" spans="2:21" ht="24.95" customHeight="1" thickTop="1" thickBot="1" x14ac:dyDescent="0.3">
      <c r="B5" s="309"/>
      <c r="C5" s="108" t="s">
        <v>4</v>
      </c>
      <c r="D5" s="109" t="s">
        <v>5</v>
      </c>
      <c r="E5" s="110" t="s">
        <v>4</v>
      </c>
      <c r="F5" s="109" t="s">
        <v>5</v>
      </c>
      <c r="G5" s="110" t="s">
        <v>4</v>
      </c>
      <c r="H5" s="198" t="s">
        <v>5</v>
      </c>
      <c r="I5" s="110" t="s">
        <v>4</v>
      </c>
      <c r="J5" s="111" t="s">
        <v>5</v>
      </c>
      <c r="K5" s="110" t="s">
        <v>4</v>
      </c>
      <c r="L5" s="109" t="s">
        <v>5</v>
      </c>
      <c r="M5" s="110" t="s">
        <v>4</v>
      </c>
      <c r="N5" s="111" t="s">
        <v>5</v>
      </c>
      <c r="O5" s="110" t="s">
        <v>4</v>
      </c>
      <c r="P5" s="109" t="s">
        <v>5</v>
      </c>
      <c r="Q5" s="110" t="s">
        <v>4</v>
      </c>
      <c r="R5" s="111" t="s">
        <v>5</v>
      </c>
      <c r="S5" s="108" t="s">
        <v>4</v>
      </c>
      <c r="T5" s="258" t="s">
        <v>5</v>
      </c>
    </row>
    <row r="6" spans="2:21" ht="21.95" customHeight="1" thickTop="1" x14ac:dyDescent="0.25">
      <c r="B6" s="174" t="s">
        <v>74</v>
      </c>
      <c r="C6" s="147">
        <v>2755</v>
      </c>
      <c r="D6" s="90">
        <v>0.18670371374356193</v>
      </c>
      <c r="E6" s="148">
        <v>846</v>
      </c>
      <c r="F6" s="90">
        <v>0.1920544835414302</v>
      </c>
      <c r="G6" s="148">
        <v>1122</v>
      </c>
      <c r="H6" s="90">
        <v>0.2673338098641887</v>
      </c>
      <c r="I6" s="148">
        <v>874</v>
      </c>
      <c r="J6" s="92">
        <v>0.18930041152263374</v>
      </c>
      <c r="K6" s="148">
        <v>576</v>
      </c>
      <c r="L6" s="90">
        <v>0.19821059876118377</v>
      </c>
      <c r="M6" s="148">
        <v>705</v>
      </c>
      <c r="N6" s="92">
        <v>0.19731318219983207</v>
      </c>
      <c r="O6" s="148">
        <v>262</v>
      </c>
      <c r="P6" s="90">
        <v>0.19803476946334089</v>
      </c>
      <c r="Q6" s="148">
        <v>235</v>
      </c>
      <c r="R6" s="92">
        <v>0.18330733229329174</v>
      </c>
      <c r="S6" s="147">
        <v>7375</v>
      </c>
      <c r="T6" s="114">
        <v>0.19900698885560864</v>
      </c>
      <c r="U6" s="94"/>
    </row>
    <row r="7" spans="2:21" ht="21.95" customHeight="1" x14ac:dyDescent="0.25">
      <c r="B7" s="174" t="s">
        <v>75</v>
      </c>
      <c r="C7" s="147">
        <v>2893</v>
      </c>
      <c r="D7" s="90">
        <v>0.19605584169151533</v>
      </c>
      <c r="E7" s="148">
        <v>1002</v>
      </c>
      <c r="F7" s="90">
        <v>0.22746878547105562</v>
      </c>
      <c r="G7" s="148">
        <v>842</v>
      </c>
      <c r="H7" s="90">
        <v>0.20061949011198474</v>
      </c>
      <c r="I7" s="148">
        <v>963</v>
      </c>
      <c r="J7" s="92">
        <v>0.20857699805068225</v>
      </c>
      <c r="K7" s="148">
        <v>601</v>
      </c>
      <c r="L7" s="90">
        <v>0.2068134893324157</v>
      </c>
      <c r="M7" s="148">
        <v>685</v>
      </c>
      <c r="N7" s="92">
        <v>0.19171564511614889</v>
      </c>
      <c r="O7" s="148">
        <v>263</v>
      </c>
      <c r="P7" s="90">
        <v>0.19879062736205594</v>
      </c>
      <c r="Q7" s="148">
        <v>273</v>
      </c>
      <c r="R7" s="92">
        <v>0.21294851794071762</v>
      </c>
      <c r="S7" s="147">
        <v>7522</v>
      </c>
      <c r="T7" s="114">
        <v>0.20297363663347634</v>
      </c>
      <c r="U7" s="94"/>
    </row>
    <row r="8" spans="2:21" ht="21.95" customHeight="1" x14ac:dyDescent="0.25">
      <c r="B8" s="174" t="s">
        <v>76</v>
      </c>
      <c r="C8" s="147">
        <v>2311</v>
      </c>
      <c r="D8" s="90">
        <v>0.15661425860666847</v>
      </c>
      <c r="E8" s="148">
        <v>892</v>
      </c>
      <c r="F8" s="90">
        <v>0.20249716231555051</v>
      </c>
      <c r="G8" s="148">
        <v>599</v>
      </c>
      <c r="H8" s="90">
        <v>0.14272099118417916</v>
      </c>
      <c r="I8" s="148">
        <v>776</v>
      </c>
      <c r="J8" s="92">
        <v>0.16807450725579381</v>
      </c>
      <c r="K8" s="148">
        <v>526</v>
      </c>
      <c r="L8" s="90">
        <v>0.18100481761871989</v>
      </c>
      <c r="M8" s="148">
        <v>622</v>
      </c>
      <c r="N8" s="92">
        <v>0.17408340330254687</v>
      </c>
      <c r="O8" s="148">
        <v>221</v>
      </c>
      <c r="P8" s="90">
        <v>0.16704459561602419</v>
      </c>
      <c r="Q8" s="148">
        <v>212</v>
      </c>
      <c r="R8" s="92">
        <v>0.16536661466458658</v>
      </c>
      <c r="S8" s="147">
        <v>6159</v>
      </c>
      <c r="T8" s="114">
        <v>0.16619444669311098</v>
      </c>
      <c r="U8" s="94"/>
    </row>
    <row r="9" spans="2:21" ht="21.95" customHeight="1" x14ac:dyDescent="0.25">
      <c r="B9" s="174" t="s">
        <v>77</v>
      </c>
      <c r="C9" s="147">
        <v>2785</v>
      </c>
      <c r="D9" s="90">
        <v>0.18873678503659527</v>
      </c>
      <c r="E9" s="148">
        <v>852</v>
      </c>
      <c r="F9" s="90">
        <v>0.19341657207718502</v>
      </c>
      <c r="G9" s="148">
        <v>597</v>
      </c>
      <c r="H9" s="90">
        <v>0.14224446032880628</v>
      </c>
      <c r="I9" s="148">
        <v>878</v>
      </c>
      <c r="J9" s="92">
        <v>0.19016677496209661</v>
      </c>
      <c r="K9" s="148">
        <v>538</v>
      </c>
      <c r="L9" s="90">
        <v>0.18513420509291123</v>
      </c>
      <c r="M9" s="148">
        <v>663</v>
      </c>
      <c r="N9" s="92">
        <v>0.1855583543240974</v>
      </c>
      <c r="O9" s="148">
        <v>244</v>
      </c>
      <c r="P9" s="90">
        <v>0.18442932728647016</v>
      </c>
      <c r="Q9" s="148">
        <v>228</v>
      </c>
      <c r="R9" s="92">
        <v>0.17784711388455537</v>
      </c>
      <c r="S9" s="147">
        <v>6785</v>
      </c>
      <c r="T9" s="114">
        <v>0.18308642974715994</v>
      </c>
      <c r="U9" s="94"/>
    </row>
    <row r="10" spans="2:21" ht="21.95" customHeight="1" x14ac:dyDescent="0.25">
      <c r="B10" s="174" t="s">
        <v>78</v>
      </c>
      <c r="C10" s="147">
        <v>2571</v>
      </c>
      <c r="D10" s="90">
        <v>0.17423420981295745</v>
      </c>
      <c r="E10" s="148">
        <v>490</v>
      </c>
      <c r="F10" s="90">
        <v>0.1112372304199773</v>
      </c>
      <c r="G10" s="148">
        <v>631</v>
      </c>
      <c r="H10" s="90">
        <v>0.15034548487014535</v>
      </c>
      <c r="I10" s="148">
        <v>739</v>
      </c>
      <c r="J10" s="92">
        <v>0.1600606454407624</v>
      </c>
      <c r="K10" s="148">
        <v>408</v>
      </c>
      <c r="L10" s="90">
        <v>0.14039917412250516</v>
      </c>
      <c r="M10" s="148">
        <v>580</v>
      </c>
      <c r="N10" s="92">
        <v>0.1623285754268122</v>
      </c>
      <c r="O10" s="148">
        <v>213</v>
      </c>
      <c r="P10" s="90">
        <v>0.16099773242630386</v>
      </c>
      <c r="Q10" s="148">
        <v>221</v>
      </c>
      <c r="R10" s="92">
        <v>0.17238689547581904</v>
      </c>
      <c r="S10" s="147">
        <v>5853</v>
      </c>
      <c r="T10" s="114">
        <v>0.15793734315550878</v>
      </c>
      <c r="U10" s="94"/>
    </row>
    <row r="11" spans="2:21" ht="21.95" customHeight="1" x14ac:dyDescent="0.25">
      <c r="B11" s="174" t="s">
        <v>79</v>
      </c>
      <c r="C11" s="147">
        <v>749</v>
      </c>
      <c r="D11" s="90">
        <v>5.0759013282732447E-2</v>
      </c>
      <c r="E11" s="148">
        <v>163</v>
      </c>
      <c r="F11" s="90">
        <v>3.7003405221339387E-2</v>
      </c>
      <c r="G11" s="148">
        <v>198</v>
      </c>
      <c r="H11" s="90">
        <v>4.7176554681915651E-2</v>
      </c>
      <c r="I11" s="148">
        <v>200</v>
      </c>
      <c r="J11" s="92">
        <v>4.3318171973142736E-2</v>
      </c>
      <c r="K11" s="148">
        <v>122</v>
      </c>
      <c r="L11" s="90">
        <v>4.1982105987611838E-2</v>
      </c>
      <c r="M11" s="148">
        <v>163</v>
      </c>
      <c r="N11" s="92">
        <v>4.5619927232017909E-2</v>
      </c>
      <c r="O11" s="148">
        <v>54</v>
      </c>
      <c r="P11" s="90">
        <v>4.0816326530612242E-2</v>
      </c>
      <c r="Q11" s="148">
        <v>51</v>
      </c>
      <c r="R11" s="92">
        <v>3.9781591263650544E-2</v>
      </c>
      <c r="S11" s="147">
        <v>1700</v>
      </c>
      <c r="T11" s="114">
        <v>4.5872797431123345E-2</v>
      </c>
      <c r="U11" s="94"/>
    </row>
    <row r="12" spans="2:21" ht="21.95" customHeight="1" thickBot="1" x14ac:dyDescent="0.3">
      <c r="B12" s="174" t="s">
        <v>80</v>
      </c>
      <c r="C12" s="147">
        <v>692</v>
      </c>
      <c r="D12" s="90">
        <v>4.6896177825969096E-2</v>
      </c>
      <c r="E12" s="148">
        <v>160</v>
      </c>
      <c r="F12" s="90">
        <v>3.6322360953461974E-2</v>
      </c>
      <c r="G12" s="148">
        <v>208</v>
      </c>
      <c r="H12" s="90">
        <v>4.9559208958780084E-2</v>
      </c>
      <c r="I12" s="148">
        <v>187</v>
      </c>
      <c r="J12" s="92">
        <v>4.0502490794888456E-2</v>
      </c>
      <c r="K12" s="148">
        <v>135</v>
      </c>
      <c r="L12" s="90">
        <v>4.6455609084652447E-2</v>
      </c>
      <c r="M12" s="148">
        <v>155</v>
      </c>
      <c r="N12" s="92">
        <v>4.3380912398544642E-2</v>
      </c>
      <c r="O12" s="148">
        <v>66</v>
      </c>
      <c r="P12" s="90">
        <v>4.9886621315192746E-2</v>
      </c>
      <c r="Q12" s="148">
        <v>62</v>
      </c>
      <c r="R12" s="92">
        <v>4.8361934477379097E-2</v>
      </c>
      <c r="S12" s="147">
        <v>1665</v>
      </c>
      <c r="T12" s="114">
        <v>4.4928357484011978E-2</v>
      </c>
      <c r="U12" s="94"/>
    </row>
    <row r="13" spans="2:21" ht="21.95" customHeight="1" thickTop="1" thickBot="1" x14ac:dyDescent="0.3">
      <c r="B13" s="99" t="s">
        <v>31</v>
      </c>
      <c r="C13" s="154">
        <v>14756</v>
      </c>
      <c r="D13" s="199">
        <v>1</v>
      </c>
      <c r="E13" s="155">
        <v>4405</v>
      </c>
      <c r="F13" s="199">
        <v>0.99999999999999989</v>
      </c>
      <c r="G13" s="155">
        <v>4197</v>
      </c>
      <c r="H13" s="199">
        <v>0.99999999999999989</v>
      </c>
      <c r="I13" s="155">
        <v>4617</v>
      </c>
      <c r="J13" s="200">
        <v>0.99999999999999989</v>
      </c>
      <c r="K13" s="155">
        <v>2906</v>
      </c>
      <c r="L13" s="199">
        <v>1</v>
      </c>
      <c r="M13" s="155">
        <v>3573</v>
      </c>
      <c r="N13" s="200">
        <v>1</v>
      </c>
      <c r="O13" s="155">
        <v>1323</v>
      </c>
      <c r="P13" s="199">
        <v>1</v>
      </c>
      <c r="Q13" s="155">
        <v>1282</v>
      </c>
      <c r="R13" s="200">
        <v>1</v>
      </c>
      <c r="S13" s="154">
        <v>37059</v>
      </c>
      <c r="T13" s="201">
        <v>1</v>
      </c>
      <c r="U13" s="105"/>
    </row>
    <row r="14" spans="2:21" ht="21.95" customHeight="1" thickTop="1" thickBot="1" x14ac:dyDescent="0.3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3"/>
    </row>
    <row r="15" spans="2:21" ht="21.95" customHeight="1" thickTop="1" x14ac:dyDescent="0.25">
      <c r="B15" s="119" t="s">
        <v>217</v>
      </c>
      <c r="C15" s="120"/>
      <c r="D15" s="120"/>
      <c r="E15" s="121"/>
      <c r="F15" s="175"/>
      <c r="G15" s="122"/>
      <c r="H15" s="122"/>
      <c r="I15" s="122"/>
      <c r="J15" s="175"/>
      <c r="K15" s="122"/>
      <c r="L15" s="122"/>
      <c r="M15" s="81"/>
      <c r="N15" s="81"/>
      <c r="O15" s="81"/>
      <c r="P15" s="81"/>
      <c r="Q15" s="81"/>
      <c r="R15" s="81"/>
      <c r="S15" s="81"/>
      <c r="T15" s="81"/>
    </row>
    <row r="16" spans="2:21" ht="21.95" customHeight="1" thickBot="1" x14ac:dyDescent="0.3">
      <c r="B16" s="124" t="s">
        <v>204</v>
      </c>
      <c r="C16" s="125"/>
      <c r="D16" s="125"/>
      <c r="E16" s="126"/>
      <c r="F16" s="122"/>
      <c r="G16" s="122"/>
      <c r="H16" s="122"/>
      <c r="I16" s="122"/>
      <c r="J16" s="122"/>
      <c r="K16" s="122"/>
      <c r="L16" s="122"/>
      <c r="M16" s="81"/>
      <c r="N16" s="81"/>
      <c r="O16" s="81"/>
      <c r="P16" s="81"/>
      <c r="Q16" s="81"/>
      <c r="R16" s="81"/>
      <c r="S16" s="81"/>
      <c r="T16" s="81"/>
    </row>
    <row r="17" spans="2:20" ht="15.75" thickTop="1" x14ac:dyDescent="0.2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</row>
    <row r="18" spans="2:20" x14ac:dyDescent="0.2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</row>
    <row r="19" spans="2:20" x14ac:dyDescent="0.2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</row>
    <row r="20" spans="2:20" x14ac:dyDescent="0.2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</row>
    <row r="21" spans="2:20" x14ac:dyDescent="0.2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</row>
    <row r="22" spans="2:20" x14ac:dyDescent="0.2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</row>
    <row r="23" spans="2:20" x14ac:dyDescent="0.2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</row>
    <row r="24" spans="2:20" x14ac:dyDescent="0.2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</row>
    <row r="25" spans="2:20" x14ac:dyDescent="0.2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</row>
    <row r="26" spans="2:20" x14ac:dyDescent="0.2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</row>
    <row r="27" spans="2:20" x14ac:dyDescent="0.2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</row>
    <row r="28" spans="2:20" x14ac:dyDescent="0.2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</row>
    <row r="29" spans="2:20" x14ac:dyDescent="0.2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</row>
    <row r="30" spans="2:20" x14ac:dyDescent="0.2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</row>
    <row r="31" spans="2:20" x14ac:dyDescent="0.2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</row>
    <row r="32" spans="2:20" x14ac:dyDescent="0.2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</row>
    <row r="33" spans="2:20" x14ac:dyDescent="0.2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</row>
    <row r="34" spans="2:20" x14ac:dyDescent="0.2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</row>
    <row r="35" spans="2:20" x14ac:dyDescent="0.2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</row>
    <row r="36" spans="2:20" x14ac:dyDescent="0.2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</row>
    <row r="37" spans="2:20" x14ac:dyDescent="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</row>
    <row r="38" spans="2:20" x14ac:dyDescent="0.2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</row>
    <row r="39" spans="2:20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</row>
    <row r="40" spans="2:20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</row>
    <row r="41" spans="2:20" x14ac:dyDescent="0.2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</row>
    <row r="42" spans="2:20" x14ac:dyDescent="0.2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</row>
    <row r="43" spans="2:20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</row>
    <row r="44" spans="2:20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</row>
    <row r="45" spans="2:20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</row>
    <row r="46" spans="2:20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</row>
    <row r="47" spans="2:20" x14ac:dyDescent="0.2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</row>
    <row r="48" spans="2:20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</row>
    <row r="49" spans="2:20" x14ac:dyDescent="0.2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</row>
    <row r="50" spans="2:20" x14ac:dyDescent="0.2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</row>
    <row r="51" spans="2:20" x14ac:dyDescent="0.2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</row>
    <row r="52" spans="2:20" x14ac:dyDescent="0.2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</row>
    <row r="53" spans="2:20" x14ac:dyDescent="0.2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</row>
    <row r="54" spans="2:20" x14ac:dyDescent="0.2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</row>
    <row r="55" spans="2:20" x14ac:dyDescent="0.2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</row>
    <row r="56" spans="2:20" x14ac:dyDescent="0.2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</row>
    <row r="57" spans="2:20" x14ac:dyDescent="0.2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</row>
    <row r="58" spans="2:20" x14ac:dyDescent="0.2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</row>
    <row r="59" spans="2:20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</row>
    <row r="60" spans="2:20" x14ac:dyDescent="0.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</row>
    <row r="61" spans="2:20" x14ac:dyDescent="0.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</row>
    <row r="62" spans="2:20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</row>
    <row r="63" spans="2:20" x14ac:dyDescent="0.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</row>
    <row r="64" spans="2:20" x14ac:dyDescent="0.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</row>
    <row r="65" spans="2:20" x14ac:dyDescent="0.2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</row>
    <row r="66" spans="2:20" x14ac:dyDescent="0.2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</row>
    <row r="67" spans="2:20" x14ac:dyDescent="0.2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</row>
    <row r="68" spans="2:20" x14ac:dyDescent="0.2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</row>
    <row r="69" spans="2:20" x14ac:dyDescent="0.2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</row>
    <row r="70" spans="2:20" x14ac:dyDescent="0.2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</row>
    <row r="71" spans="2:20" x14ac:dyDescent="0.2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</row>
    <row r="72" spans="2:20" x14ac:dyDescent="0.2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</row>
    <row r="73" spans="2:20" x14ac:dyDescent="0.2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</row>
    <row r="74" spans="2:20" x14ac:dyDescent="0.2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</row>
    <row r="75" spans="2:20" x14ac:dyDescent="0.2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</row>
    <row r="76" spans="2:20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</row>
    <row r="77" spans="2:20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</row>
    <row r="78" spans="2:20" x14ac:dyDescent="0.2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</row>
    <row r="79" spans="2:20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</row>
    <row r="80" spans="2:20" x14ac:dyDescent="0.2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</row>
    <row r="81" spans="2:20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</row>
    <row r="82" spans="2:20" x14ac:dyDescent="0.2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</row>
    <row r="83" spans="2:20" x14ac:dyDescent="0.2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</row>
    <row r="84" spans="2:20" x14ac:dyDescent="0.2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</row>
    <row r="85" spans="2:20" x14ac:dyDescent="0.2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</row>
    <row r="86" spans="2:20" x14ac:dyDescent="0.2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</row>
    <row r="87" spans="2:20" x14ac:dyDescent="0.2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</row>
    <row r="88" spans="2:20" x14ac:dyDescent="0.2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</row>
    <row r="89" spans="2:20" x14ac:dyDescent="0.2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</row>
    <row r="90" spans="2:20" x14ac:dyDescent="0.2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</row>
    <row r="91" spans="2:20" x14ac:dyDescent="0.2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</row>
    <row r="92" spans="2:20" x14ac:dyDescent="0.2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</row>
    <row r="93" spans="2:20" x14ac:dyDescent="0.2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</row>
    <row r="94" spans="2:20" x14ac:dyDescent="0.2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</row>
    <row r="95" spans="2:20" x14ac:dyDescent="0.2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</row>
    <row r="96" spans="2:20" x14ac:dyDescent="0.2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</row>
    <row r="97" spans="2:20" x14ac:dyDescent="0.2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</row>
    <row r="98" spans="2:20" x14ac:dyDescent="0.2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</row>
    <row r="99" spans="2:20" x14ac:dyDescent="0.2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</row>
    <row r="100" spans="2:20" x14ac:dyDescent="0.2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</row>
    <row r="101" spans="2:20" x14ac:dyDescent="0.2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</row>
    <row r="102" spans="2:20" x14ac:dyDescent="0.2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</row>
    <row r="103" spans="2:20" x14ac:dyDescent="0.2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</row>
    <row r="104" spans="2:20" x14ac:dyDescent="0.2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</row>
    <row r="105" spans="2:20" x14ac:dyDescent="0.2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</row>
    <row r="106" spans="2:20" x14ac:dyDescent="0.2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</row>
    <row r="107" spans="2:20" x14ac:dyDescent="0.2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</row>
    <row r="108" spans="2:20" x14ac:dyDescent="0.2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</row>
    <row r="109" spans="2:20" x14ac:dyDescent="0.2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</row>
    <row r="110" spans="2:20" x14ac:dyDescent="0.2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</row>
    <row r="111" spans="2:20" x14ac:dyDescent="0.2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</row>
    <row r="112" spans="2:20" x14ac:dyDescent="0.2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</row>
    <row r="113" spans="2:20" x14ac:dyDescent="0.2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</row>
    <row r="114" spans="2:20" x14ac:dyDescent="0.2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</row>
    <row r="115" spans="2:20" x14ac:dyDescent="0.2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</row>
    <row r="116" spans="2:20" x14ac:dyDescent="0.2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</row>
    <row r="117" spans="2:20" x14ac:dyDescent="0.2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</row>
    <row r="118" spans="2:20" x14ac:dyDescent="0.2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</row>
    <row r="119" spans="2:20" x14ac:dyDescent="0.25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</row>
    <row r="120" spans="2:20" x14ac:dyDescent="0.25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</row>
    <row r="121" spans="2:20" x14ac:dyDescent="0.25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</row>
    <row r="122" spans="2:20" x14ac:dyDescent="0.2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</row>
    <row r="123" spans="2:20" x14ac:dyDescent="0.2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</row>
    <row r="124" spans="2:20" x14ac:dyDescent="0.25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</row>
    <row r="125" spans="2:20" x14ac:dyDescent="0.25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</row>
    <row r="126" spans="2:20" x14ac:dyDescent="0.25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</row>
    <row r="127" spans="2:20" x14ac:dyDescent="0.25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</row>
    <row r="128" spans="2:20" x14ac:dyDescent="0.25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</row>
    <row r="129" spans="2:20" x14ac:dyDescent="0.25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</row>
    <row r="130" spans="2:20" x14ac:dyDescent="0.25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</row>
    <row r="131" spans="2:20" x14ac:dyDescent="0.25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</row>
    <row r="132" spans="2:20" x14ac:dyDescent="0.25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</row>
    <row r="133" spans="2:20" x14ac:dyDescent="0.25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</row>
    <row r="134" spans="2:20" x14ac:dyDescent="0.25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</row>
    <row r="135" spans="2:20" x14ac:dyDescent="0.25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</row>
    <row r="136" spans="2:20" x14ac:dyDescent="0.25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</row>
    <row r="137" spans="2:20" x14ac:dyDescent="0.25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</row>
    <row r="138" spans="2:20" x14ac:dyDescent="0.25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</row>
    <row r="139" spans="2:20" x14ac:dyDescent="0.25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</row>
    <row r="140" spans="2:20" x14ac:dyDescent="0.25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</row>
    <row r="141" spans="2:20" x14ac:dyDescent="0.25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</row>
    <row r="142" spans="2:20" x14ac:dyDescent="0.25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</row>
    <row r="143" spans="2:20" x14ac:dyDescent="0.25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</row>
    <row r="144" spans="2:20" x14ac:dyDescent="0.25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</row>
    <row r="145" spans="2:20" x14ac:dyDescent="0.25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</row>
    <row r="146" spans="2:20" x14ac:dyDescent="0.25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</row>
    <row r="147" spans="2:20" x14ac:dyDescent="0.25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</row>
    <row r="148" spans="2:20" x14ac:dyDescent="0.25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</row>
    <row r="149" spans="2:20" x14ac:dyDescent="0.25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</row>
    <row r="150" spans="2:20" x14ac:dyDescent="0.25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</row>
    <row r="151" spans="2:20" x14ac:dyDescent="0.25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</row>
    <row r="152" spans="2:20" x14ac:dyDescent="0.25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</row>
    <row r="153" spans="2:20" x14ac:dyDescent="0.25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</row>
    <row r="154" spans="2:20" x14ac:dyDescent="0.25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</row>
    <row r="155" spans="2:20" x14ac:dyDescent="0.25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</row>
    <row r="156" spans="2:20" x14ac:dyDescent="0.25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</row>
    <row r="157" spans="2:20" x14ac:dyDescent="0.25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</row>
    <row r="158" spans="2:20" x14ac:dyDescent="0.25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</row>
    <row r="159" spans="2:20" x14ac:dyDescent="0.25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</row>
    <row r="160" spans="2:20" x14ac:dyDescent="0.25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</row>
    <row r="161" spans="2:20" x14ac:dyDescent="0.25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</row>
    <row r="162" spans="2:20" x14ac:dyDescent="0.25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</row>
    <row r="163" spans="2:20" x14ac:dyDescent="0.25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</row>
    <row r="164" spans="2:20" x14ac:dyDescent="0.25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</row>
    <row r="165" spans="2:20" x14ac:dyDescent="0.25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</row>
    <row r="166" spans="2:20" x14ac:dyDescent="0.25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</row>
    <row r="167" spans="2:20" x14ac:dyDescent="0.25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</row>
    <row r="168" spans="2:20" x14ac:dyDescent="0.25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</row>
    <row r="169" spans="2:20" x14ac:dyDescent="0.25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</row>
    <row r="170" spans="2:20" x14ac:dyDescent="0.25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</row>
    <row r="171" spans="2:20" x14ac:dyDescent="0.25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</row>
    <row r="172" spans="2:20" x14ac:dyDescent="0.25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</row>
    <row r="173" spans="2:20" x14ac:dyDescent="0.25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</row>
    <row r="174" spans="2:20" x14ac:dyDescent="0.25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</row>
    <row r="175" spans="2:20" x14ac:dyDescent="0.25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</row>
    <row r="176" spans="2:20" x14ac:dyDescent="0.25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</row>
    <row r="177" spans="2:20" x14ac:dyDescent="0.25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</row>
    <row r="178" spans="2:20" x14ac:dyDescent="0.25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</row>
    <row r="179" spans="2:20" x14ac:dyDescent="0.25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</row>
    <row r="180" spans="2:20" x14ac:dyDescent="0.25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</row>
    <row r="181" spans="2:20" x14ac:dyDescent="0.25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</row>
    <row r="182" spans="2:20" x14ac:dyDescent="0.25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</row>
    <row r="183" spans="2:20" x14ac:dyDescent="0.25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</row>
    <row r="184" spans="2:20" x14ac:dyDescent="0.25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</row>
    <row r="185" spans="2:20" x14ac:dyDescent="0.25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</row>
    <row r="186" spans="2:20" x14ac:dyDescent="0.25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</row>
    <row r="187" spans="2:20" x14ac:dyDescent="0.25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</row>
    <row r="188" spans="2:20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</row>
    <row r="189" spans="2:20" x14ac:dyDescent="0.25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</row>
    <row r="190" spans="2:20" x14ac:dyDescent="0.25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</row>
    <row r="191" spans="2:20" x14ac:dyDescent="0.25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</row>
    <row r="192" spans="2:20" x14ac:dyDescent="0.25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</row>
    <row r="193" spans="2:20" x14ac:dyDescent="0.25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</row>
    <row r="194" spans="2:20" x14ac:dyDescent="0.25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</row>
    <row r="195" spans="2:20" x14ac:dyDescent="0.25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</row>
    <row r="196" spans="2:20" x14ac:dyDescent="0.25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</row>
    <row r="197" spans="2:20" x14ac:dyDescent="0.25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</row>
    <row r="198" spans="2:20" x14ac:dyDescent="0.25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</row>
    <row r="199" spans="2:20" x14ac:dyDescent="0.25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</row>
    <row r="200" spans="2:20" x14ac:dyDescent="0.25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</row>
    <row r="201" spans="2:20" x14ac:dyDescent="0.25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</row>
    <row r="202" spans="2:20" x14ac:dyDescent="0.25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</row>
    <row r="203" spans="2:20" x14ac:dyDescent="0.25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</row>
    <row r="204" spans="2:20" x14ac:dyDescent="0.25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</row>
    <row r="205" spans="2:20" x14ac:dyDescent="0.25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</row>
    <row r="206" spans="2:20" x14ac:dyDescent="0.25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</row>
    <row r="207" spans="2:20" x14ac:dyDescent="0.25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</row>
    <row r="208" spans="2:20" x14ac:dyDescent="0.25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</row>
    <row r="209" spans="2:20" x14ac:dyDescent="0.25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</row>
    <row r="210" spans="2:20" x14ac:dyDescent="0.25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</row>
    <row r="211" spans="2:20" x14ac:dyDescent="0.25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</row>
    <row r="212" spans="2:20" x14ac:dyDescent="0.25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</row>
    <row r="213" spans="2:20" x14ac:dyDescent="0.25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</row>
    <row r="214" spans="2:20" x14ac:dyDescent="0.25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</row>
    <row r="215" spans="2:20" x14ac:dyDescent="0.25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</row>
    <row r="216" spans="2:20" x14ac:dyDescent="0.25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</row>
    <row r="217" spans="2:20" x14ac:dyDescent="0.25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</row>
    <row r="218" spans="2:20" x14ac:dyDescent="0.25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</row>
    <row r="219" spans="2:20" x14ac:dyDescent="0.25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</row>
    <row r="220" spans="2:20" x14ac:dyDescent="0.25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</row>
    <row r="221" spans="2:20" x14ac:dyDescent="0.25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</row>
    <row r="222" spans="2:20" x14ac:dyDescent="0.25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</row>
    <row r="223" spans="2:20" x14ac:dyDescent="0.25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</row>
    <row r="224" spans="2:20" x14ac:dyDescent="0.25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</row>
    <row r="225" spans="2:20" x14ac:dyDescent="0.25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</row>
    <row r="226" spans="2:20" x14ac:dyDescent="0.25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</row>
    <row r="227" spans="2:20" x14ac:dyDescent="0.25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</row>
    <row r="228" spans="2:20" x14ac:dyDescent="0.25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</row>
    <row r="229" spans="2:20" x14ac:dyDescent="0.25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</row>
    <row r="230" spans="2:20" x14ac:dyDescent="0.25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</row>
    <row r="231" spans="2:20" x14ac:dyDescent="0.25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</row>
    <row r="232" spans="2:20" x14ac:dyDescent="0.25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</row>
    <row r="233" spans="2:20" x14ac:dyDescent="0.25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</row>
    <row r="234" spans="2:20" x14ac:dyDescent="0.25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</row>
    <row r="235" spans="2:20" x14ac:dyDescent="0.25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</row>
    <row r="236" spans="2:20" x14ac:dyDescent="0.25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</row>
    <row r="237" spans="2:20" x14ac:dyDescent="0.25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</row>
    <row r="238" spans="2:20" x14ac:dyDescent="0.25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</row>
    <row r="239" spans="2:20" x14ac:dyDescent="0.25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</row>
    <row r="240" spans="2:20" x14ac:dyDescent="0.25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</row>
    <row r="241" spans="2:20" x14ac:dyDescent="0.25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</row>
    <row r="242" spans="2:20" x14ac:dyDescent="0.25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</row>
    <row r="243" spans="2:20" x14ac:dyDescent="0.25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</row>
    <row r="244" spans="2:20" x14ac:dyDescent="0.25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</row>
    <row r="245" spans="2:20" x14ac:dyDescent="0.25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</row>
    <row r="246" spans="2:20" x14ac:dyDescent="0.25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</row>
    <row r="247" spans="2:20" x14ac:dyDescent="0.25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</row>
    <row r="248" spans="2:20" x14ac:dyDescent="0.25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</row>
    <row r="249" spans="2:20" x14ac:dyDescent="0.25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</row>
    <row r="250" spans="2:20" x14ac:dyDescent="0.25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</row>
    <row r="251" spans="2:20" x14ac:dyDescent="0.25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</row>
    <row r="252" spans="2:20" x14ac:dyDescent="0.25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</row>
    <row r="253" spans="2:20" x14ac:dyDescent="0.25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</row>
    <row r="254" spans="2:20" x14ac:dyDescent="0.25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</row>
    <row r="255" spans="2:20" x14ac:dyDescent="0.25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</row>
    <row r="256" spans="2:20" x14ac:dyDescent="0.25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</row>
    <row r="257" spans="2:20" x14ac:dyDescent="0.25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</row>
    <row r="258" spans="2:20" x14ac:dyDescent="0.25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</row>
    <row r="259" spans="2:20" x14ac:dyDescent="0.25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</row>
    <row r="260" spans="2:20" x14ac:dyDescent="0.25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</row>
    <row r="261" spans="2:20" x14ac:dyDescent="0.25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</row>
    <row r="262" spans="2:20" x14ac:dyDescent="0.25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</row>
    <row r="263" spans="2:20" x14ac:dyDescent="0.25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</row>
    <row r="264" spans="2:20" x14ac:dyDescent="0.25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</row>
    <row r="265" spans="2:20" x14ac:dyDescent="0.25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</row>
    <row r="266" spans="2:20" x14ac:dyDescent="0.25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</row>
    <row r="267" spans="2:20" x14ac:dyDescent="0.25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</row>
    <row r="268" spans="2:20" x14ac:dyDescent="0.25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</row>
    <row r="269" spans="2:20" x14ac:dyDescent="0.25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</row>
    <row r="270" spans="2:20" x14ac:dyDescent="0.25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</row>
    <row r="271" spans="2:20" x14ac:dyDescent="0.25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</row>
    <row r="272" spans="2:20" x14ac:dyDescent="0.25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</row>
    <row r="273" spans="2:20" x14ac:dyDescent="0.25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</row>
    <row r="274" spans="2:20" x14ac:dyDescent="0.25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</row>
    <row r="275" spans="2:20" x14ac:dyDescent="0.25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</row>
    <row r="276" spans="2:20" x14ac:dyDescent="0.25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</row>
    <row r="277" spans="2:20" x14ac:dyDescent="0.25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</row>
    <row r="278" spans="2:20" x14ac:dyDescent="0.25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</row>
    <row r="279" spans="2:20" x14ac:dyDescent="0.25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</row>
    <row r="280" spans="2:20" x14ac:dyDescent="0.25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</row>
    <row r="281" spans="2:20" x14ac:dyDescent="0.25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</row>
    <row r="282" spans="2:20" x14ac:dyDescent="0.25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</row>
    <row r="283" spans="2:20" x14ac:dyDescent="0.25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</row>
    <row r="284" spans="2:20" x14ac:dyDescent="0.25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</row>
    <row r="285" spans="2:20" x14ac:dyDescent="0.25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</row>
    <row r="286" spans="2:20" x14ac:dyDescent="0.25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</row>
    <row r="287" spans="2:20" x14ac:dyDescent="0.25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</row>
    <row r="288" spans="2:20" x14ac:dyDescent="0.25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</row>
    <row r="289" spans="2:20" x14ac:dyDescent="0.25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</row>
    <row r="290" spans="2:20" x14ac:dyDescent="0.25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</row>
    <row r="291" spans="2:20" x14ac:dyDescent="0.25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</row>
    <row r="292" spans="2:20" x14ac:dyDescent="0.25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</row>
    <row r="293" spans="2:20" x14ac:dyDescent="0.25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</row>
    <row r="294" spans="2:20" x14ac:dyDescent="0.25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</row>
    <row r="295" spans="2:20" x14ac:dyDescent="0.25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</row>
    <row r="296" spans="2:20" x14ac:dyDescent="0.25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</row>
    <row r="297" spans="2:20" x14ac:dyDescent="0.25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</row>
    <row r="298" spans="2:20" x14ac:dyDescent="0.25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</row>
    <row r="299" spans="2:20" x14ac:dyDescent="0.25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</row>
    <row r="300" spans="2:20" x14ac:dyDescent="0.25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</row>
    <row r="301" spans="2:20" x14ac:dyDescent="0.25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</row>
    <row r="302" spans="2:20" x14ac:dyDescent="0.25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</row>
    <row r="303" spans="2:20" x14ac:dyDescent="0.25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</row>
    <row r="304" spans="2:20" x14ac:dyDescent="0.25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</row>
    <row r="305" spans="2:20" x14ac:dyDescent="0.25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</row>
    <row r="306" spans="2:20" x14ac:dyDescent="0.25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</row>
    <row r="307" spans="2:20" x14ac:dyDescent="0.25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</row>
    <row r="308" spans="2:20" x14ac:dyDescent="0.25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</row>
    <row r="309" spans="2:20" x14ac:dyDescent="0.25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</row>
    <row r="310" spans="2:20" x14ac:dyDescent="0.25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</row>
    <row r="311" spans="2:20" x14ac:dyDescent="0.25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</row>
    <row r="312" spans="2:20" x14ac:dyDescent="0.25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</row>
    <row r="313" spans="2:20" x14ac:dyDescent="0.25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</row>
    <row r="314" spans="2:20" x14ac:dyDescent="0.25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</row>
    <row r="315" spans="2:20" x14ac:dyDescent="0.25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</row>
    <row r="316" spans="2:20" x14ac:dyDescent="0.25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</row>
    <row r="317" spans="2:20" x14ac:dyDescent="0.25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</row>
    <row r="318" spans="2:20" x14ac:dyDescent="0.25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</row>
    <row r="319" spans="2:20" x14ac:dyDescent="0.25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</row>
    <row r="320" spans="2:20" x14ac:dyDescent="0.25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</row>
    <row r="321" spans="2:20" x14ac:dyDescent="0.25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</row>
    <row r="322" spans="2:20" x14ac:dyDescent="0.25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</row>
    <row r="323" spans="2:20" x14ac:dyDescent="0.25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</row>
    <row r="324" spans="2:20" x14ac:dyDescent="0.25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</row>
    <row r="325" spans="2:20" x14ac:dyDescent="0.25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</row>
    <row r="326" spans="2:20" x14ac:dyDescent="0.25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</row>
    <row r="327" spans="2:20" x14ac:dyDescent="0.25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</row>
    <row r="328" spans="2:20" x14ac:dyDescent="0.25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</row>
    <row r="329" spans="2:20" x14ac:dyDescent="0.25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</row>
    <row r="330" spans="2:20" x14ac:dyDescent="0.25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</row>
    <row r="331" spans="2:20" x14ac:dyDescent="0.25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</row>
    <row r="332" spans="2:20" x14ac:dyDescent="0.25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</row>
    <row r="333" spans="2:20" x14ac:dyDescent="0.25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</row>
    <row r="334" spans="2:20" x14ac:dyDescent="0.25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</row>
    <row r="335" spans="2:20" x14ac:dyDescent="0.25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</row>
    <row r="336" spans="2:20" x14ac:dyDescent="0.25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</row>
    <row r="337" spans="2:20" x14ac:dyDescent="0.25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</row>
    <row r="338" spans="2:20" x14ac:dyDescent="0.25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</row>
    <row r="339" spans="2:20" x14ac:dyDescent="0.25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</row>
    <row r="340" spans="2:20" x14ac:dyDescent="0.25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</row>
    <row r="341" spans="2:20" x14ac:dyDescent="0.25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</row>
    <row r="342" spans="2:20" x14ac:dyDescent="0.25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</row>
    <row r="343" spans="2:20" x14ac:dyDescent="0.25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</row>
    <row r="344" spans="2:20" x14ac:dyDescent="0.25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</row>
    <row r="345" spans="2:20" x14ac:dyDescent="0.25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</row>
    <row r="346" spans="2:20" x14ac:dyDescent="0.25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</row>
    <row r="347" spans="2:20" x14ac:dyDescent="0.25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</row>
    <row r="348" spans="2:20" x14ac:dyDescent="0.25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</row>
    <row r="349" spans="2:20" x14ac:dyDescent="0.25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</row>
    <row r="350" spans="2:20" x14ac:dyDescent="0.25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</row>
    <row r="351" spans="2:20" x14ac:dyDescent="0.25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</row>
    <row r="352" spans="2:20" x14ac:dyDescent="0.25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</row>
    <row r="353" spans="2:20" x14ac:dyDescent="0.25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</row>
    <row r="354" spans="2:20" x14ac:dyDescent="0.25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</row>
    <row r="355" spans="2:20" x14ac:dyDescent="0.25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</row>
    <row r="356" spans="2:20" x14ac:dyDescent="0.25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</row>
    <row r="357" spans="2:20" x14ac:dyDescent="0.25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</row>
    <row r="358" spans="2:20" x14ac:dyDescent="0.25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</row>
    <row r="359" spans="2:20" x14ac:dyDescent="0.25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</row>
    <row r="360" spans="2:20" x14ac:dyDescent="0.25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</row>
    <row r="361" spans="2:20" x14ac:dyDescent="0.25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</row>
    <row r="362" spans="2:20" x14ac:dyDescent="0.25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</row>
    <row r="363" spans="2:20" x14ac:dyDescent="0.25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</row>
    <row r="364" spans="2:20" x14ac:dyDescent="0.25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</row>
    <row r="365" spans="2:20" x14ac:dyDescent="0.25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</row>
    <row r="366" spans="2:20" x14ac:dyDescent="0.25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</row>
    <row r="367" spans="2:20" x14ac:dyDescent="0.25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</row>
    <row r="368" spans="2:20" x14ac:dyDescent="0.25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</row>
    <row r="369" spans="2:20" x14ac:dyDescent="0.25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</row>
    <row r="370" spans="2:20" x14ac:dyDescent="0.25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</row>
    <row r="371" spans="2:20" x14ac:dyDescent="0.25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</row>
    <row r="372" spans="2:20" x14ac:dyDescent="0.25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</row>
    <row r="373" spans="2:20" x14ac:dyDescent="0.25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</row>
    <row r="374" spans="2:20" x14ac:dyDescent="0.25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</row>
    <row r="375" spans="2:20" x14ac:dyDescent="0.25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</row>
    <row r="376" spans="2:20" x14ac:dyDescent="0.25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</row>
    <row r="377" spans="2:20" x14ac:dyDescent="0.25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</row>
    <row r="378" spans="2:20" x14ac:dyDescent="0.25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</row>
    <row r="379" spans="2:20" x14ac:dyDescent="0.25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</row>
    <row r="380" spans="2:20" x14ac:dyDescent="0.25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</row>
    <row r="381" spans="2:20" x14ac:dyDescent="0.25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</row>
    <row r="382" spans="2:20" x14ac:dyDescent="0.25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</row>
    <row r="383" spans="2:20" x14ac:dyDescent="0.25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</row>
    <row r="384" spans="2:20" x14ac:dyDescent="0.25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</row>
    <row r="385" spans="2:20" x14ac:dyDescent="0.25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</row>
    <row r="386" spans="2:20" x14ac:dyDescent="0.25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</row>
    <row r="387" spans="2:20" x14ac:dyDescent="0.25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</row>
    <row r="388" spans="2:20" x14ac:dyDescent="0.25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</row>
    <row r="389" spans="2:20" x14ac:dyDescent="0.25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</row>
    <row r="390" spans="2:20" x14ac:dyDescent="0.25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</row>
    <row r="391" spans="2:20" x14ac:dyDescent="0.25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</row>
    <row r="392" spans="2:20" x14ac:dyDescent="0.25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</row>
    <row r="393" spans="2:20" x14ac:dyDescent="0.25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</row>
    <row r="394" spans="2:20" x14ac:dyDescent="0.25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</row>
    <row r="395" spans="2:20" x14ac:dyDescent="0.25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</row>
    <row r="396" spans="2:20" x14ac:dyDescent="0.25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</row>
    <row r="397" spans="2:20" x14ac:dyDescent="0.25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</row>
    <row r="398" spans="2:20" x14ac:dyDescent="0.25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</row>
    <row r="399" spans="2:20" x14ac:dyDescent="0.25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</row>
    <row r="400" spans="2:20" x14ac:dyDescent="0.25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</row>
    <row r="401" spans="2:20" x14ac:dyDescent="0.25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</row>
    <row r="402" spans="2:20" x14ac:dyDescent="0.25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</row>
    <row r="403" spans="2:20" x14ac:dyDescent="0.25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</row>
    <row r="404" spans="2:20" x14ac:dyDescent="0.25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</row>
    <row r="405" spans="2:20" x14ac:dyDescent="0.25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</row>
    <row r="406" spans="2:20" x14ac:dyDescent="0.25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</row>
    <row r="407" spans="2:20" x14ac:dyDescent="0.25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</row>
    <row r="408" spans="2:20" x14ac:dyDescent="0.25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</row>
    <row r="409" spans="2:20" x14ac:dyDescent="0.25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</row>
    <row r="410" spans="2:20" x14ac:dyDescent="0.25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</row>
    <row r="411" spans="2:20" x14ac:dyDescent="0.25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</row>
    <row r="412" spans="2:20" x14ac:dyDescent="0.25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</row>
    <row r="413" spans="2:20" x14ac:dyDescent="0.25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</row>
    <row r="414" spans="2:20" x14ac:dyDescent="0.25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</row>
    <row r="415" spans="2:20" x14ac:dyDescent="0.25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</row>
    <row r="416" spans="2:20" x14ac:dyDescent="0.25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</row>
    <row r="417" spans="2:20" x14ac:dyDescent="0.25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</row>
    <row r="418" spans="2:20" x14ac:dyDescent="0.25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</row>
    <row r="419" spans="2:20" x14ac:dyDescent="0.25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</row>
    <row r="420" spans="2:20" x14ac:dyDescent="0.25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</row>
    <row r="421" spans="2:20" x14ac:dyDescent="0.25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</row>
    <row r="422" spans="2:20" x14ac:dyDescent="0.25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</row>
    <row r="423" spans="2:20" x14ac:dyDescent="0.25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</row>
    <row r="424" spans="2:20" x14ac:dyDescent="0.25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</row>
    <row r="425" spans="2:20" x14ac:dyDescent="0.25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</row>
    <row r="426" spans="2:20" x14ac:dyDescent="0.25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</row>
    <row r="427" spans="2:20" x14ac:dyDescent="0.25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</row>
    <row r="428" spans="2:20" x14ac:dyDescent="0.25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</row>
    <row r="429" spans="2:20" x14ac:dyDescent="0.25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</row>
    <row r="430" spans="2:20" x14ac:dyDescent="0.25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</row>
    <row r="431" spans="2:20" x14ac:dyDescent="0.25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</row>
    <row r="432" spans="2:20" x14ac:dyDescent="0.25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</row>
    <row r="433" spans="2:20" x14ac:dyDescent="0.25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</row>
    <row r="434" spans="2:20" x14ac:dyDescent="0.25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</row>
    <row r="435" spans="2:20" x14ac:dyDescent="0.25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</row>
    <row r="436" spans="2:20" x14ac:dyDescent="0.25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</row>
    <row r="437" spans="2:20" x14ac:dyDescent="0.25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</row>
    <row r="438" spans="2:20" x14ac:dyDescent="0.25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</row>
    <row r="439" spans="2:20" x14ac:dyDescent="0.25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</row>
    <row r="440" spans="2:20" x14ac:dyDescent="0.25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</row>
    <row r="441" spans="2:20" x14ac:dyDescent="0.25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</row>
    <row r="442" spans="2:20" x14ac:dyDescent="0.25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</row>
    <row r="443" spans="2:20" x14ac:dyDescent="0.25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</row>
    <row r="444" spans="2:20" x14ac:dyDescent="0.25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</row>
    <row r="445" spans="2:20" x14ac:dyDescent="0.25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</row>
    <row r="446" spans="2:20" x14ac:dyDescent="0.25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</row>
    <row r="447" spans="2:20" x14ac:dyDescent="0.25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</row>
    <row r="448" spans="2:20" x14ac:dyDescent="0.25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</row>
    <row r="449" spans="2:20" x14ac:dyDescent="0.25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</row>
    <row r="450" spans="2:20" x14ac:dyDescent="0.25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</row>
    <row r="451" spans="2:20" x14ac:dyDescent="0.25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</row>
    <row r="452" spans="2:20" x14ac:dyDescent="0.25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</row>
    <row r="453" spans="2:20" x14ac:dyDescent="0.25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</row>
    <row r="454" spans="2:20" x14ac:dyDescent="0.25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</row>
    <row r="455" spans="2:20" x14ac:dyDescent="0.25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</row>
    <row r="456" spans="2:20" x14ac:dyDescent="0.25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</row>
    <row r="457" spans="2:20" x14ac:dyDescent="0.25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</row>
    <row r="458" spans="2:20" x14ac:dyDescent="0.25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</row>
    <row r="459" spans="2:20" x14ac:dyDescent="0.25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</row>
    <row r="460" spans="2:20" x14ac:dyDescent="0.25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</row>
    <row r="461" spans="2:20" x14ac:dyDescent="0.25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</row>
    <row r="462" spans="2:20" x14ac:dyDescent="0.25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</row>
    <row r="463" spans="2:20" x14ac:dyDescent="0.25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</row>
    <row r="464" spans="2:20" x14ac:dyDescent="0.25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</row>
    <row r="465" spans="2:20" x14ac:dyDescent="0.25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</row>
    <row r="466" spans="2:20" x14ac:dyDescent="0.25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</row>
    <row r="467" spans="2:20" x14ac:dyDescent="0.25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</row>
    <row r="468" spans="2:20" x14ac:dyDescent="0.25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</row>
    <row r="469" spans="2:20" x14ac:dyDescent="0.25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</row>
    <row r="470" spans="2:20" x14ac:dyDescent="0.25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</row>
    <row r="471" spans="2:20" x14ac:dyDescent="0.25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</row>
    <row r="472" spans="2:20" x14ac:dyDescent="0.25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</row>
    <row r="473" spans="2:20" x14ac:dyDescent="0.25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</row>
    <row r="474" spans="2:20" x14ac:dyDescent="0.25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</row>
    <row r="475" spans="2:20" x14ac:dyDescent="0.25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</row>
    <row r="476" spans="2:20" x14ac:dyDescent="0.25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</row>
    <row r="477" spans="2:20" x14ac:dyDescent="0.25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</row>
    <row r="478" spans="2:20" x14ac:dyDescent="0.25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</row>
    <row r="479" spans="2:20" x14ac:dyDescent="0.25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</row>
    <row r="480" spans="2:20" x14ac:dyDescent="0.25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</row>
    <row r="481" spans="2:20" x14ac:dyDescent="0.25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</row>
    <row r="482" spans="2:20" x14ac:dyDescent="0.25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</row>
    <row r="483" spans="2:20" x14ac:dyDescent="0.25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</row>
    <row r="484" spans="2:20" x14ac:dyDescent="0.25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</row>
    <row r="485" spans="2:20" x14ac:dyDescent="0.25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</row>
    <row r="486" spans="2:20" x14ac:dyDescent="0.25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</row>
    <row r="487" spans="2:20" x14ac:dyDescent="0.25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</row>
    <row r="488" spans="2:20" x14ac:dyDescent="0.25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</row>
    <row r="489" spans="2:20" x14ac:dyDescent="0.25"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</row>
    <row r="490" spans="2:20" x14ac:dyDescent="0.25"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</row>
    <row r="491" spans="2:20" x14ac:dyDescent="0.25"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</row>
    <row r="492" spans="2:20" x14ac:dyDescent="0.25"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</row>
    <row r="493" spans="2:20" x14ac:dyDescent="0.25"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</row>
    <row r="494" spans="2:20" x14ac:dyDescent="0.25"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</row>
    <row r="495" spans="2:20" x14ac:dyDescent="0.25"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</row>
    <row r="496" spans="2:20" x14ac:dyDescent="0.25"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</row>
    <row r="497" spans="2:20" x14ac:dyDescent="0.25"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</row>
    <row r="498" spans="2:20" x14ac:dyDescent="0.25"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</row>
    <row r="499" spans="2:20" x14ac:dyDescent="0.25"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</row>
    <row r="500" spans="2:20" x14ac:dyDescent="0.25"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</row>
    <row r="501" spans="2:20" x14ac:dyDescent="0.25"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1"/>
    </row>
    <row r="502" spans="2:20" x14ac:dyDescent="0.25"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1"/>
    </row>
    <row r="503" spans="2:20" x14ac:dyDescent="0.25"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1"/>
    </row>
    <row r="504" spans="2:20" x14ac:dyDescent="0.25"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1"/>
    </row>
    <row r="505" spans="2:20" x14ac:dyDescent="0.25"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1"/>
    </row>
    <row r="506" spans="2:20" x14ac:dyDescent="0.25"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1"/>
    </row>
    <row r="507" spans="2:20" x14ac:dyDescent="0.25"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1"/>
    </row>
    <row r="508" spans="2:20" x14ac:dyDescent="0.25"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</row>
    <row r="509" spans="2:20" x14ac:dyDescent="0.25"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1"/>
    </row>
    <row r="510" spans="2:20" x14ac:dyDescent="0.25"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1"/>
    </row>
    <row r="511" spans="2:20" x14ac:dyDescent="0.25"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1"/>
    </row>
    <row r="512" spans="2:20" x14ac:dyDescent="0.25"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1"/>
    </row>
    <row r="513" spans="2:20" x14ac:dyDescent="0.25"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1"/>
    </row>
    <row r="514" spans="2:20" x14ac:dyDescent="0.25"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1"/>
    </row>
    <row r="515" spans="2:20" x14ac:dyDescent="0.25"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/>
    </row>
    <row r="516" spans="2:20" x14ac:dyDescent="0.25"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1"/>
    </row>
    <row r="517" spans="2:20" x14ac:dyDescent="0.25"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1"/>
    </row>
    <row r="518" spans="2:20" x14ac:dyDescent="0.25"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1"/>
    </row>
    <row r="519" spans="2:20" x14ac:dyDescent="0.25"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1"/>
    </row>
    <row r="520" spans="2:20" x14ac:dyDescent="0.25"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</row>
    <row r="521" spans="2:20" x14ac:dyDescent="0.25"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1"/>
    </row>
    <row r="522" spans="2:20" x14ac:dyDescent="0.25">
      <c r="B522" s="202"/>
      <c r="C522" s="202"/>
      <c r="D522" s="202"/>
      <c r="E522" s="202"/>
      <c r="F522" s="202"/>
      <c r="G522" s="202"/>
      <c r="H522" s="202"/>
      <c r="I522" s="202"/>
      <c r="J522" s="202"/>
      <c r="K522" s="202"/>
      <c r="L522" s="202"/>
      <c r="M522" s="202"/>
      <c r="N522" s="202"/>
      <c r="O522" s="202"/>
      <c r="P522" s="202"/>
      <c r="Q522" s="202"/>
      <c r="R522" s="202"/>
      <c r="S522" s="202"/>
      <c r="T522" s="202"/>
    </row>
  </sheetData>
  <mergeCells count="12">
    <mergeCell ref="B2:T2"/>
    <mergeCell ref="B3:B5"/>
    <mergeCell ref="C3:T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rintOptions horizontalCentered="1"/>
  <pageMargins left="0.7" right="0.7" top="0.75" bottom="0.75" header="0.3" footer="0.3"/>
  <pageSetup paperSize="9" scale="6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12"/>
  <sheetViews>
    <sheetView topLeftCell="F1" workbookViewId="0">
      <selection activeCell="K28" sqref="K28"/>
    </sheetView>
  </sheetViews>
  <sheetFormatPr baseColWidth="10" defaultColWidth="11.42578125" defaultRowHeight="15" x14ac:dyDescent="0.25"/>
  <cols>
    <col min="1" max="1" width="15.7109375" style="63" customWidth="1"/>
    <col min="2" max="21" width="10.140625" style="63" customWidth="1"/>
    <col min="22" max="16384" width="11.42578125" style="63"/>
  </cols>
  <sheetData>
    <row r="1" spans="1:22" ht="25.15" customHeight="1" thickTop="1" thickBot="1" x14ac:dyDescent="0.3">
      <c r="A1" s="316" t="s">
        <v>121</v>
      </c>
      <c r="B1" s="317"/>
      <c r="C1" s="317"/>
      <c r="D1" s="317"/>
      <c r="E1" s="317"/>
      <c r="F1" s="317"/>
      <c r="G1" s="317"/>
      <c r="H1" s="317"/>
      <c r="I1" s="317"/>
      <c r="J1" s="317"/>
      <c r="K1" s="318"/>
      <c r="L1" s="319"/>
      <c r="M1" s="319"/>
      <c r="N1" s="319"/>
      <c r="O1" s="319"/>
      <c r="P1" s="319"/>
      <c r="Q1" s="319"/>
      <c r="R1" s="319"/>
      <c r="S1" s="319"/>
      <c r="T1" s="319"/>
      <c r="U1" s="320"/>
    </row>
    <row r="2" spans="1:22" ht="25.15" customHeight="1" thickTop="1" thickBot="1" x14ac:dyDescent="0.3">
      <c r="A2" s="321" t="s">
        <v>83</v>
      </c>
      <c r="B2" s="324" t="s">
        <v>54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6"/>
    </row>
    <row r="3" spans="1:22" ht="25.15" customHeight="1" x14ac:dyDescent="0.25">
      <c r="A3" s="338"/>
      <c r="B3" s="327">
        <v>0</v>
      </c>
      <c r="C3" s="315"/>
      <c r="D3" s="314" t="s">
        <v>55</v>
      </c>
      <c r="E3" s="315"/>
      <c r="F3" s="329" t="s">
        <v>56</v>
      </c>
      <c r="G3" s="328"/>
      <c r="H3" s="314" t="s">
        <v>57</v>
      </c>
      <c r="I3" s="315"/>
      <c r="J3" s="329" t="s">
        <v>58</v>
      </c>
      <c r="K3" s="328"/>
      <c r="L3" s="314" t="s">
        <v>59</v>
      </c>
      <c r="M3" s="315"/>
      <c r="N3" s="329" t="s">
        <v>60</v>
      </c>
      <c r="O3" s="328"/>
      <c r="P3" s="314" t="s">
        <v>61</v>
      </c>
      <c r="Q3" s="315"/>
      <c r="R3" s="329" t="s">
        <v>34</v>
      </c>
      <c r="S3" s="328"/>
      <c r="T3" s="314" t="s">
        <v>52</v>
      </c>
      <c r="U3" s="315"/>
    </row>
    <row r="4" spans="1:22" ht="25.15" customHeight="1" thickBot="1" x14ac:dyDescent="0.3">
      <c r="A4" s="339"/>
      <c r="B4" s="9" t="s">
        <v>4</v>
      </c>
      <c r="C4" s="11" t="s">
        <v>5</v>
      </c>
      <c r="D4" s="9" t="s">
        <v>4</v>
      </c>
      <c r="E4" s="11" t="s">
        <v>5</v>
      </c>
      <c r="F4" s="12" t="s">
        <v>4</v>
      </c>
      <c r="G4" s="10" t="s">
        <v>5</v>
      </c>
      <c r="H4" s="9" t="s">
        <v>4</v>
      </c>
      <c r="I4" s="11" t="s">
        <v>5</v>
      </c>
      <c r="J4" s="12" t="s">
        <v>4</v>
      </c>
      <c r="K4" s="10" t="s">
        <v>5</v>
      </c>
      <c r="L4" s="9" t="s">
        <v>4</v>
      </c>
      <c r="M4" s="11" t="s">
        <v>5</v>
      </c>
      <c r="N4" s="12" t="s">
        <v>4</v>
      </c>
      <c r="O4" s="10" t="s">
        <v>5</v>
      </c>
      <c r="P4" s="9" t="s">
        <v>4</v>
      </c>
      <c r="Q4" s="11" t="s">
        <v>5</v>
      </c>
      <c r="R4" s="12" t="s">
        <v>4</v>
      </c>
      <c r="S4" s="10" t="s">
        <v>5</v>
      </c>
      <c r="T4" s="9" t="s">
        <v>4</v>
      </c>
      <c r="U4" s="11" t="s">
        <v>5</v>
      </c>
    </row>
    <row r="5" spans="1:22" x14ac:dyDescent="0.25">
      <c r="A5" s="1" t="s">
        <v>84</v>
      </c>
      <c r="B5" s="24">
        <f>VLOOKUP(V5,[1]Sheet1!$A$475:$U$482,2,FALSE)</f>
        <v>7375</v>
      </c>
      <c r="C5" s="15">
        <f>VLOOKUP(V5,[1]Sheet1!$A$475:$U$482,3,FALSE)/100</f>
        <v>0.19900698885560864</v>
      </c>
      <c r="D5" s="24">
        <f>VLOOKUP(V5,[1]Sheet1!$A$475:$U$482,4,FALSE)</f>
        <v>7375</v>
      </c>
      <c r="E5" s="15">
        <f>VLOOKUP(V5,[1]Sheet1!$A$475:$U$482,5,FALSE)/100</f>
        <v>0.19900698885560864</v>
      </c>
      <c r="F5" s="26">
        <f>VLOOKUP(V5,[1]Sheet1!$A$475:$U$482,6,FALSE)</f>
        <v>0</v>
      </c>
      <c r="G5" s="14">
        <f>VLOOKUP(V5,[1]Sheet1!$A$475:$U$482,7,FALSE)/100</f>
        <v>0</v>
      </c>
      <c r="H5" s="24">
        <f>VLOOKUP(V5,[1]Sheet1!$A$475:$U$482,8,FALSE)</f>
        <v>0</v>
      </c>
      <c r="I5" s="15">
        <f>VLOOKUP(V5,[1]Sheet1!$A$475:$U$482,9,FALSE)/100</f>
        <v>0</v>
      </c>
      <c r="J5" s="26">
        <f>VLOOKUP(V5,[1]Sheet1!$A$475:$U$482,10,FALSE)</f>
        <v>0</v>
      </c>
      <c r="K5" s="14">
        <f>VLOOKUP(V5,[1]Sheet1!$A$475:$U$482,11,FALSE)/100</f>
        <v>0</v>
      </c>
      <c r="L5" s="24">
        <f>VLOOKUP(V5,[1]Sheet1!$A$475:$U$482,12,FALSE)</f>
        <v>0</v>
      </c>
      <c r="M5" s="15">
        <f>VLOOKUP(V5,[1]Sheet1!$A$475:$U$482,13,FALSE)/100</f>
        <v>0</v>
      </c>
      <c r="N5" s="26">
        <f>VLOOKUP(V5,[1]Sheet1!$A$475:$U$482,14,FALSE)</f>
        <v>0</v>
      </c>
      <c r="O5" s="14">
        <f>VLOOKUP(V5,[1]Sheet1!$A$475:$U$482,15,FALSE)/100</f>
        <v>0</v>
      </c>
      <c r="P5" s="24">
        <f>VLOOKUP(V5,[1]Sheet1!$A$475:$U$482,16,FALSE)</f>
        <v>0</v>
      </c>
      <c r="Q5" s="15">
        <f>VLOOKUP(V5,[1]Sheet1!$A$475:$U$482,17,FALSE)/100</f>
        <v>0</v>
      </c>
      <c r="R5" s="26">
        <f>VLOOKUP(V5,[1]Sheet1!$A$475:$U$482,18,FALSE)</f>
        <v>0</v>
      </c>
      <c r="S5" s="14">
        <f>VLOOKUP(V5,[1]Sheet1!$A$475:$U$482,19,FALSE)/100</f>
        <v>0</v>
      </c>
      <c r="T5" s="24">
        <f>VLOOKUP(V5,[1]Sheet1!$A$475:$U$482,20,FALSE)</f>
        <v>0</v>
      </c>
      <c r="U5" s="15">
        <f>VLOOKUP(V5,[1]Sheet1!$A$475:$U$482,21,FALSE)/100</f>
        <v>0</v>
      </c>
      <c r="V5" s="67" t="s">
        <v>160</v>
      </c>
    </row>
    <row r="6" spans="1:22" x14ac:dyDescent="0.25">
      <c r="A6" s="2" t="s">
        <v>75</v>
      </c>
      <c r="B6" s="22">
        <f>VLOOKUP(V6,[1]Sheet1!$A$475:$U$482,2,FALSE)</f>
        <v>7522</v>
      </c>
      <c r="C6" s="15">
        <f>VLOOKUP(V6,[1]Sheet1!$A$475:$U$482,3,FALSE)/100</f>
        <v>0.20297363663347634</v>
      </c>
      <c r="D6" s="22">
        <f>VLOOKUP(V6,[1]Sheet1!$A$475:$U$482,4,FALSE)</f>
        <v>7522</v>
      </c>
      <c r="E6" s="15">
        <f>VLOOKUP(V6,[1]Sheet1!$A$475:$U$482,5,FALSE)/100</f>
        <v>0.20297363663347634</v>
      </c>
      <c r="F6" s="27">
        <f>VLOOKUP(V6,[1]Sheet1!$A$475:$U$482,6,FALSE)</f>
        <v>0</v>
      </c>
      <c r="G6" s="14">
        <f>VLOOKUP(V6,[1]Sheet1!$A$475:$U$482,7,FALSE)/100</f>
        <v>0</v>
      </c>
      <c r="H6" s="22">
        <f>VLOOKUP(V6,[1]Sheet1!$A$475:$U$482,8,FALSE)</f>
        <v>0</v>
      </c>
      <c r="I6" s="15">
        <f>VLOOKUP(V6,[1]Sheet1!$A$475:$U$482,9,FALSE)/100</f>
        <v>0</v>
      </c>
      <c r="J6" s="27">
        <f>VLOOKUP(V6,[1]Sheet1!$A$475:$U$482,10,FALSE)</f>
        <v>0</v>
      </c>
      <c r="K6" s="14">
        <f>VLOOKUP(V6,[1]Sheet1!$A$475:$U$482,11,FALSE)/100</f>
        <v>0</v>
      </c>
      <c r="L6" s="22">
        <f>VLOOKUP(V6,[1]Sheet1!$A$475:$U$482,12,FALSE)</f>
        <v>0</v>
      </c>
      <c r="M6" s="15">
        <f>VLOOKUP(V6,[1]Sheet1!$A$475:$U$482,13,FALSE)/100</f>
        <v>0</v>
      </c>
      <c r="N6" s="27">
        <f>VLOOKUP(V6,[1]Sheet1!$A$475:$U$482,14,FALSE)</f>
        <v>0</v>
      </c>
      <c r="O6" s="14">
        <f>VLOOKUP(V6,[1]Sheet1!$A$475:$U$482,15,FALSE)/100</f>
        <v>0</v>
      </c>
      <c r="P6" s="22">
        <f>VLOOKUP(V6,[1]Sheet1!$A$475:$U$482,16,FALSE)</f>
        <v>0</v>
      </c>
      <c r="Q6" s="15">
        <f>VLOOKUP(V6,[1]Sheet1!$A$475:$U$482,17,FALSE)/100</f>
        <v>0</v>
      </c>
      <c r="R6" s="27">
        <f>VLOOKUP(V6,[1]Sheet1!$A$475:$U$482,18,FALSE)</f>
        <v>0</v>
      </c>
      <c r="S6" s="14">
        <f>VLOOKUP(V6,[1]Sheet1!$A$475:$U$482,19,FALSE)/100</f>
        <v>0</v>
      </c>
      <c r="T6" s="22">
        <f>VLOOKUP(V6,[1]Sheet1!$A$475:$U$482,20,FALSE)</f>
        <v>0</v>
      </c>
      <c r="U6" s="15">
        <f>VLOOKUP(V6,[1]Sheet1!$A$475:$U$482,21,FALSE)/100</f>
        <v>0</v>
      </c>
      <c r="V6" s="67" t="s">
        <v>161</v>
      </c>
    </row>
    <row r="7" spans="1:22" x14ac:dyDescent="0.25">
      <c r="A7" s="2" t="s">
        <v>76</v>
      </c>
      <c r="B7" s="22">
        <f>VLOOKUP(V7,[1]Sheet1!$A$475:$U$482,2,FALSE)</f>
        <v>6159</v>
      </c>
      <c r="C7" s="15">
        <f>VLOOKUP(V7,[1]Sheet1!$A$475:$U$482,3,FALSE)/100</f>
        <v>0.16619444669311098</v>
      </c>
      <c r="D7" s="22">
        <f>VLOOKUP(V7,[1]Sheet1!$A$475:$U$482,4,FALSE)</f>
        <v>6159</v>
      </c>
      <c r="E7" s="15">
        <f>VLOOKUP(V7,[1]Sheet1!$A$475:$U$482,5,FALSE)/100</f>
        <v>0.16619444669311098</v>
      </c>
      <c r="F7" s="27">
        <f>VLOOKUP(V7,[1]Sheet1!$A$475:$U$482,6,FALSE)</f>
        <v>0</v>
      </c>
      <c r="G7" s="14">
        <f>VLOOKUP(V7,[1]Sheet1!$A$475:$U$482,7,FALSE)/100</f>
        <v>0</v>
      </c>
      <c r="H7" s="22">
        <f>VLOOKUP(V7,[1]Sheet1!$A$475:$U$482,8,FALSE)</f>
        <v>0</v>
      </c>
      <c r="I7" s="15">
        <f>VLOOKUP(V7,[1]Sheet1!$A$475:$U$482,9,FALSE)/100</f>
        <v>0</v>
      </c>
      <c r="J7" s="27">
        <f>VLOOKUP(V7,[1]Sheet1!$A$475:$U$482,10,FALSE)</f>
        <v>0</v>
      </c>
      <c r="K7" s="14">
        <f>VLOOKUP(V7,[1]Sheet1!$A$475:$U$482,11,FALSE)/100</f>
        <v>0</v>
      </c>
      <c r="L7" s="22">
        <f>VLOOKUP(V7,[1]Sheet1!$A$475:$U$482,12,FALSE)</f>
        <v>0</v>
      </c>
      <c r="M7" s="15">
        <f>VLOOKUP(V7,[1]Sheet1!$A$475:$U$482,13,FALSE)/100</f>
        <v>0</v>
      </c>
      <c r="N7" s="27">
        <f>VLOOKUP(V7,[1]Sheet1!$A$475:$U$482,14,FALSE)</f>
        <v>0</v>
      </c>
      <c r="O7" s="14">
        <f>VLOOKUP(V7,[1]Sheet1!$A$475:$U$482,15,FALSE)/100</f>
        <v>0</v>
      </c>
      <c r="P7" s="22">
        <f>VLOOKUP(V7,[1]Sheet1!$A$475:$U$482,16,FALSE)</f>
        <v>0</v>
      </c>
      <c r="Q7" s="15">
        <f>VLOOKUP(V7,[1]Sheet1!$A$475:$U$482,17,FALSE)/100</f>
        <v>0</v>
      </c>
      <c r="R7" s="27">
        <f>VLOOKUP(V7,[1]Sheet1!$A$475:$U$482,18,FALSE)</f>
        <v>0</v>
      </c>
      <c r="S7" s="14">
        <f>VLOOKUP(V7,[1]Sheet1!$A$475:$U$482,19,FALSE)/100</f>
        <v>0</v>
      </c>
      <c r="T7" s="22">
        <f>VLOOKUP(V7,[1]Sheet1!$A$475:$U$482,20,FALSE)</f>
        <v>0</v>
      </c>
      <c r="U7" s="15">
        <f>VLOOKUP(V7,[1]Sheet1!$A$475:$U$482,21,FALSE)/100</f>
        <v>0</v>
      </c>
      <c r="V7" s="67" t="s">
        <v>162</v>
      </c>
    </row>
    <row r="8" spans="1:22" x14ac:dyDescent="0.25">
      <c r="A8" s="2" t="s">
        <v>77</v>
      </c>
      <c r="B8" s="22">
        <f>VLOOKUP(V8,[1]Sheet1!$A$475:$U$482,2,FALSE)</f>
        <v>6785</v>
      </c>
      <c r="C8" s="15">
        <f>VLOOKUP(V8,[1]Sheet1!$A$475:$U$482,3,FALSE)/100</f>
        <v>0.18308642974715994</v>
      </c>
      <c r="D8" s="22">
        <f>VLOOKUP(V8,[1]Sheet1!$A$475:$U$482,4,FALSE)</f>
        <v>6785</v>
      </c>
      <c r="E8" s="15">
        <f>VLOOKUP(V8,[1]Sheet1!$A$475:$U$482,5,FALSE)/100</f>
        <v>0.18308642974715994</v>
      </c>
      <c r="F8" s="27">
        <f>VLOOKUP(V8,[1]Sheet1!$A$475:$U$482,6,FALSE)</f>
        <v>0</v>
      </c>
      <c r="G8" s="14">
        <f>VLOOKUP(V8,[1]Sheet1!$A$475:$U$482,7,FALSE)/100</f>
        <v>0</v>
      </c>
      <c r="H8" s="22">
        <f>VLOOKUP(V8,[1]Sheet1!$A$475:$U$482,8,FALSE)</f>
        <v>0</v>
      </c>
      <c r="I8" s="15">
        <f>VLOOKUP(V8,[1]Sheet1!$A$475:$U$482,9,FALSE)/100</f>
        <v>0</v>
      </c>
      <c r="J8" s="27">
        <f>VLOOKUP(V8,[1]Sheet1!$A$475:$U$482,10,FALSE)</f>
        <v>0</v>
      </c>
      <c r="K8" s="14">
        <f>VLOOKUP(V8,[1]Sheet1!$A$475:$U$482,11,FALSE)/100</f>
        <v>0</v>
      </c>
      <c r="L8" s="22">
        <f>VLOOKUP(V8,[1]Sheet1!$A$475:$U$482,12,FALSE)</f>
        <v>0</v>
      </c>
      <c r="M8" s="15">
        <f>VLOOKUP(V8,[1]Sheet1!$A$475:$U$482,13,FALSE)/100</f>
        <v>0</v>
      </c>
      <c r="N8" s="27">
        <f>VLOOKUP(V8,[1]Sheet1!$A$475:$U$482,14,FALSE)</f>
        <v>0</v>
      </c>
      <c r="O8" s="14">
        <f>VLOOKUP(V8,[1]Sheet1!$A$475:$U$482,15,FALSE)/100</f>
        <v>0</v>
      </c>
      <c r="P8" s="22">
        <f>VLOOKUP(V8,[1]Sheet1!$A$475:$U$482,16,FALSE)</f>
        <v>0</v>
      </c>
      <c r="Q8" s="15">
        <f>VLOOKUP(V8,[1]Sheet1!$A$475:$U$482,17,FALSE)/100</f>
        <v>0</v>
      </c>
      <c r="R8" s="27">
        <f>VLOOKUP(V8,[1]Sheet1!$A$475:$U$482,18,FALSE)</f>
        <v>0</v>
      </c>
      <c r="S8" s="14">
        <f>VLOOKUP(V8,[1]Sheet1!$A$475:$U$482,19,FALSE)/100</f>
        <v>0</v>
      </c>
      <c r="T8" s="22">
        <f>VLOOKUP(V8,[1]Sheet1!$A$475:$U$482,20,FALSE)</f>
        <v>0</v>
      </c>
      <c r="U8" s="15">
        <f>VLOOKUP(V8,[1]Sheet1!$A$475:$U$482,21,FALSE)/100</f>
        <v>0</v>
      </c>
      <c r="V8" s="67" t="s">
        <v>163</v>
      </c>
    </row>
    <row r="9" spans="1:22" x14ac:dyDescent="0.25">
      <c r="A9" s="2" t="s">
        <v>78</v>
      </c>
      <c r="B9" s="22">
        <f>VLOOKUP(V9,[1]Sheet1!$A$475:$U$482,2,FALSE)</f>
        <v>5853</v>
      </c>
      <c r="C9" s="15">
        <f>VLOOKUP(V9,[1]Sheet1!$A$475:$U$482,3,FALSE)/100</f>
        <v>0.15793734315550878</v>
      </c>
      <c r="D9" s="22">
        <f>VLOOKUP(V9,[1]Sheet1!$A$475:$U$482,4,FALSE)</f>
        <v>5853</v>
      </c>
      <c r="E9" s="15">
        <f>VLOOKUP(V9,[1]Sheet1!$A$475:$U$482,5,FALSE)/100</f>
        <v>0.15793734315550878</v>
      </c>
      <c r="F9" s="27">
        <f>VLOOKUP(V9,[1]Sheet1!$A$475:$U$482,6,FALSE)</f>
        <v>0</v>
      </c>
      <c r="G9" s="14">
        <f>VLOOKUP(V9,[1]Sheet1!$A$475:$U$482,7,FALSE)/100</f>
        <v>0</v>
      </c>
      <c r="H9" s="22">
        <f>VLOOKUP(V9,[1]Sheet1!$A$475:$U$482,8,FALSE)</f>
        <v>0</v>
      </c>
      <c r="I9" s="15">
        <f>VLOOKUP(V9,[1]Sheet1!$A$475:$U$482,9,FALSE)/100</f>
        <v>0</v>
      </c>
      <c r="J9" s="27">
        <f>VLOOKUP(V9,[1]Sheet1!$A$475:$U$482,10,FALSE)</f>
        <v>0</v>
      </c>
      <c r="K9" s="14">
        <f>VLOOKUP(V9,[1]Sheet1!$A$475:$U$482,11,FALSE)/100</f>
        <v>0</v>
      </c>
      <c r="L9" s="22">
        <f>VLOOKUP(V9,[1]Sheet1!$A$475:$U$482,12,FALSE)</f>
        <v>0</v>
      </c>
      <c r="M9" s="15">
        <f>VLOOKUP(V9,[1]Sheet1!$A$475:$U$482,13,FALSE)/100</f>
        <v>0</v>
      </c>
      <c r="N9" s="27">
        <f>VLOOKUP(V9,[1]Sheet1!$A$475:$U$482,14,FALSE)</f>
        <v>0</v>
      </c>
      <c r="O9" s="14">
        <f>VLOOKUP(V9,[1]Sheet1!$A$475:$U$482,15,FALSE)/100</f>
        <v>0</v>
      </c>
      <c r="P9" s="22">
        <f>VLOOKUP(V9,[1]Sheet1!$A$475:$U$482,16,FALSE)</f>
        <v>0</v>
      </c>
      <c r="Q9" s="15">
        <f>VLOOKUP(V9,[1]Sheet1!$A$475:$U$482,17,FALSE)/100</f>
        <v>0</v>
      </c>
      <c r="R9" s="27">
        <f>VLOOKUP(V9,[1]Sheet1!$A$475:$U$482,18,FALSE)</f>
        <v>0</v>
      </c>
      <c r="S9" s="14">
        <f>VLOOKUP(V9,[1]Sheet1!$A$475:$U$482,19,FALSE)/100</f>
        <v>0</v>
      </c>
      <c r="T9" s="22">
        <f>VLOOKUP(V9,[1]Sheet1!$A$475:$U$482,20,FALSE)</f>
        <v>0</v>
      </c>
      <c r="U9" s="15">
        <f>VLOOKUP(V9,[1]Sheet1!$A$475:$U$482,21,FALSE)/100</f>
        <v>0</v>
      </c>
      <c r="V9" s="67" t="s">
        <v>164</v>
      </c>
    </row>
    <row r="10" spans="1:22" x14ac:dyDescent="0.25">
      <c r="A10" s="2" t="s">
        <v>79</v>
      </c>
      <c r="B10" s="22">
        <f>VLOOKUP(V10,[1]Sheet1!$A$475:$U$482,2,FALSE)</f>
        <v>1700</v>
      </c>
      <c r="C10" s="15">
        <f>VLOOKUP(V10,[1]Sheet1!$A$475:$U$482,3,FALSE)/100</f>
        <v>4.5872797431123352E-2</v>
      </c>
      <c r="D10" s="22">
        <f>VLOOKUP(V10,[1]Sheet1!$A$475:$U$482,4,FALSE)</f>
        <v>1700</v>
      </c>
      <c r="E10" s="15">
        <f>VLOOKUP(V10,[1]Sheet1!$A$475:$U$482,5,FALSE)/100</f>
        <v>4.5872797431123352E-2</v>
      </c>
      <c r="F10" s="27">
        <f>VLOOKUP(V10,[1]Sheet1!$A$475:$U$482,6,FALSE)</f>
        <v>0</v>
      </c>
      <c r="G10" s="14">
        <f>VLOOKUP(V10,[1]Sheet1!$A$475:$U$482,7,FALSE)/100</f>
        <v>0</v>
      </c>
      <c r="H10" s="22">
        <f>VLOOKUP(V10,[1]Sheet1!$A$475:$U$482,8,FALSE)</f>
        <v>0</v>
      </c>
      <c r="I10" s="15">
        <f>VLOOKUP(V10,[1]Sheet1!$A$475:$U$482,9,FALSE)/100</f>
        <v>0</v>
      </c>
      <c r="J10" s="27">
        <f>VLOOKUP(V10,[1]Sheet1!$A$475:$U$482,10,FALSE)</f>
        <v>0</v>
      </c>
      <c r="K10" s="14">
        <f>VLOOKUP(V10,[1]Sheet1!$A$475:$U$482,11,FALSE)/100</f>
        <v>0</v>
      </c>
      <c r="L10" s="22">
        <f>VLOOKUP(V10,[1]Sheet1!$A$475:$U$482,12,FALSE)</f>
        <v>0</v>
      </c>
      <c r="M10" s="15">
        <f>VLOOKUP(V10,[1]Sheet1!$A$475:$U$482,13,FALSE)/100</f>
        <v>0</v>
      </c>
      <c r="N10" s="27">
        <f>VLOOKUP(V10,[1]Sheet1!$A$475:$U$482,14,FALSE)</f>
        <v>0</v>
      </c>
      <c r="O10" s="14">
        <f>VLOOKUP(V10,[1]Sheet1!$A$475:$U$482,15,FALSE)/100</f>
        <v>0</v>
      </c>
      <c r="P10" s="22">
        <f>VLOOKUP(V10,[1]Sheet1!$A$475:$U$482,16,FALSE)</f>
        <v>0</v>
      </c>
      <c r="Q10" s="15">
        <f>VLOOKUP(V10,[1]Sheet1!$A$475:$U$482,17,FALSE)/100</f>
        <v>0</v>
      </c>
      <c r="R10" s="27">
        <f>VLOOKUP(V10,[1]Sheet1!$A$475:$U$482,18,FALSE)</f>
        <v>0</v>
      </c>
      <c r="S10" s="14">
        <f>VLOOKUP(V10,[1]Sheet1!$A$475:$U$482,19,FALSE)/100</f>
        <v>0</v>
      </c>
      <c r="T10" s="22">
        <f>VLOOKUP(V10,[1]Sheet1!$A$475:$U$482,20,FALSE)</f>
        <v>0</v>
      </c>
      <c r="U10" s="15">
        <f>VLOOKUP(V10,[1]Sheet1!$A$475:$U$482,21,FALSE)/100</f>
        <v>0</v>
      </c>
      <c r="V10" s="67" t="s">
        <v>165</v>
      </c>
    </row>
    <row r="11" spans="1:22" ht="15.75" thickBot="1" x14ac:dyDescent="0.3">
      <c r="A11" s="3" t="s">
        <v>80</v>
      </c>
      <c r="B11" s="25">
        <f>VLOOKUP(V11,[1]Sheet1!$A$475:$U$482,2,FALSE)</f>
        <v>1665</v>
      </c>
      <c r="C11" s="19">
        <f>VLOOKUP(V11,[1]Sheet1!$A$475:$U$482,3,FALSE)/100</f>
        <v>4.4928357484011985E-2</v>
      </c>
      <c r="D11" s="25">
        <f>VLOOKUP(V11,[1]Sheet1!$A$475:$U$482,4,FALSE)</f>
        <v>1665</v>
      </c>
      <c r="E11" s="19">
        <f>VLOOKUP(V11,[1]Sheet1!$A$475:$U$482,5,FALSE)/100</f>
        <v>4.4928357484011985E-2</v>
      </c>
      <c r="F11" s="28">
        <f>VLOOKUP(V11,[1]Sheet1!$A$475:$U$482,6,FALSE)</f>
        <v>0</v>
      </c>
      <c r="G11" s="18">
        <f>VLOOKUP(V11,[1]Sheet1!$A$475:$U$482,7,FALSE)/100</f>
        <v>0</v>
      </c>
      <c r="H11" s="25">
        <f>VLOOKUP(V11,[1]Sheet1!$A$475:$U$482,8,FALSE)</f>
        <v>0</v>
      </c>
      <c r="I11" s="19">
        <f>VLOOKUP(V11,[1]Sheet1!$A$475:$U$482,9,FALSE)/100</f>
        <v>0</v>
      </c>
      <c r="J11" s="28">
        <f>VLOOKUP(V11,[1]Sheet1!$A$475:$U$482,10,FALSE)</f>
        <v>0</v>
      </c>
      <c r="K11" s="18">
        <f>VLOOKUP(V11,[1]Sheet1!$A$475:$U$482,11,FALSE)/100</f>
        <v>0</v>
      </c>
      <c r="L11" s="25">
        <f>VLOOKUP(V11,[1]Sheet1!$A$475:$U$482,12,FALSE)</f>
        <v>0</v>
      </c>
      <c r="M11" s="19">
        <f>VLOOKUP(V11,[1]Sheet1!$A$475:$U$482,13,FALSE)/100</f>
        <v>0</v>
      </c>
      <c r="N11" s="28">
        <f>VLOOKUP(V11,[1]Sheet1!$A$475:$U$482,14,FALSE)</f>
        <v>0</v>
      </c>
      <c r="O11" s="18">
        <f>VLOOKUP(V11,[1]Sheet1!$A$475:$U$482,15,FALSE)/100</f>
        <v>0</v>
      </c>
      <c r="P11" s="25">
        <f>VLOOKUP(V11,[1]Sheet1!$A$475:$U$482,16,FALSE)</f>
        <v>0</v>
      </c>
      <c r="Q11" s="19">
        <f>VLOOKUP(V11,[1]Sheet1!$A$475:$U$482,17,FALSE)/100</f>
        <v>0</v>
      </c>
      <c r="R11" s="28">
        <f>VLOOKUP(V11,[1]Sheet1!$A$475:$U$482,18,FALSE)</f>
        <v>0</v>
      </c>
      <c r="S11" s="18">
        <f>VLOOKUP(V11,[1]Sheet1!$A$475:$U$482,19,FALSE)/100</f>
        <v>0</v>
      </c>
      <c r="T11" s="25">
        <f>VLOOKUP(V11,[1]Sheet1!$A$475:$U$482,20,FALSE)</f>
        <v>0</v>
      </c>
      <c r="U11" s="19">
        <f>VLOOKUP(V11,[1]Sheet1!$A$475:$U$482,21,FALSE)/100</f>
        <v>0</v>
      </c>
      <c r="V11" s="67" t="s">
        <v>166</v>
      </c>
    </row>
    <row r="12" spans="1:22" ht="15.75" thickBot="1" x14ac:dyDescent="0.3">
      <c r="A12" s="6" t="s">
        <v>52</v>
      </c>
      <c r="B12" s="23">
        <f>VLOOKUP(V12,[1]Sheet1!$A$475:$U$482,2,FALSE)</f>
        <v>37059</v>
      </c>
      <c r="C12" s="8">
        <f>VLOOKUP(V12,[1]Sheet1!$A$475:$U$482,3,FALSE)/100</f>
        <v>1</v>
      </c>
      <c r="D12" s="23">
        <f>VLOOKUP(V12,[1]Sheet1!$A$475:$U$482,4,FALSE)</f>
        <v>37059</v>
      </c>
      <c r="E12" s="8">
        <f>VLOOKUP(V12,[1]Sheet1!$A$475:$U$482,5,FALSE)/100</f>
        <v>1</v>
      </c>
      <c r="F12" s="29">
        <f>VLOOKUP(V12,[1]Sheet1!$A$475:$U$482,6,FALSE)</f>
        <v>0</v>
      </c>
      <c r="G12" s="7">
        <f>VLOOKUP(V12,[1]Sheet1!$A$475:$U$482,7,FALSE)/100</f>
        <v>0</v>
      </c>
      <c r="H12" s="23">
        <f>VLOOKUP(V12,[1]Sheet1!$A$475:$U$482,8,FALSE)</f>
        <v>0</v>
      </c>
      <c r="I12" s="8">
        <f>VLOOKUP(V12,[1]Sheet1!$A$475:$U$482,9,FALSE)/100</f>
        <v>0</v>
      </c>
      <c r="J12" s="29">
        <f>VLOOKUP(V12,[1]Sheet1!$A$475:$U$482,10,FALSE)</f>
        <v>0</v>
      </c>
      <c r="K12" s="7">
        <f>VLOOKUP(V12,[1]Sheet1!$A$475:$U$482,11,FALSE)/100</f>
        <v>0</v>
      </c>
      <c r="L12" s="23">
        <f>VLOOKUP(V12,[1]Sheet1!$A$475:$U$482,12,FALSE)</f>
        <v>0</v>
      </c>
      <c r="M12" s="8">
        <f>VLOOKUP(V12,[1]Sheet1!$A$475:$U$482,13,FALSE)/100</f>
        <v>0</v>
      </c>
      <c r="N12" s="29">
        <f>VLOOKUP(V12,[1]Sheet1!$A$475:$U$482,14,FALSE)</f>
        <v>0</v>
      </c>
      <c r="O12" s="7">
        <f>VLOOKUP(V12,[1]Sheet1!$A$475:$U$482,15,FALSE)/100</f>
        <v>0</v>
      </c>
      <c r="P12" s="23">
        <f>VLOOKUP(V12,[1]Sheet1!$A$475:$U$482,16,FALSE)</f>
        <v>0</v>
      </c>
      <c r="Q12" s="8">
        <f>VLOOKUP(V12,[1]Sheet1!$A$475:$U$482,17,FALSE)/100</f>
        <v>0</v>
      </c>
      <c r="R12" s="29">
        <f>VLOOKUP(V12,[1]Sheet1!$A$475:$U$482,18,FALSE)</f>
        <v>0</v>
      </c>
      <c r="S12" s="7">
        <f>VLOOKUP(V12,[1]Sheet1!$A$475:$U$482,19,FALSE)/100</f>
        <v>0</v>
      </c>
      <c r="T12" s="23">
        <f>VLOOKUP(V12,[1]Sheet1!$A$475:$U$482,20,FALSE)</f>
        <v>0</v>
      </c>
      <c r="U12" s="8">
        <f>VLOOKUP(V12,[1]Sheet1!$A$475:$U$482,21,FALSE)/100</f>
        <v>0</v>
      </c>
      <c r="V12" s="68" t="s">
        <v>52</v>
      </c>
    </row>
  </sheetData>
  <mergeCells count="13">
    <mergeCell ref="P3:Q3"/>
    <mergeCell ref="R3:S3"/>
    <mergeCell ref="T3:U3"/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</mergeCells>
  <printOptions horizontalCentered="1"/>
  <pageMargins left="0.7" right="0.7" top="0.75" bottom="0.75" header="0.3" footer="0.3"/>
  <pageSetup paperSize="9" scale="6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N619"/>
  <sheetViews>
    <sheetView topLeftCell="A5" zoomScale="80" zoomScaleNormal="80" workbookViewId="0">
      <selection activeCell="I12" sqref="I12"/>
    </sheetView>
  </sheetViews>
  <sheetFormatPr baseColWidth="10" defaultColWidth="11.42578125" defaultRowHeight="15" x14ac:dyDescent="0.25"/>
  <cols>
    <col min="1" max="1" width="2.7109375" style="81" customWidth="1"/>
    <col min="2" max="13" width="15.7109375" style="63" customWidth="1"/>
    <col min="14" max="16384" width="11.42578125" style="81"/>
  </cols>
  <sheetData>
    <row r="1" spans="2:14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2:14" ht="24.95" customHeight="1" thickTop="1" thickBot="1" x14ac:dyDescent="0.3">
      <c r="B2" s="266" t="s">
        <v>248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8"/>
    </row>
    <row r="3" spans="2:14" ht="24.95" customHeight="1" thickTop="1" thickBot="1" x14ac:dyDescent="0.3">
      <c r="B3" s="269" t="s">
        <v>247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1"/>
    </row>
    <row r="4" spans="2:14" ht="24.95" customHeight="1" thickTop="1" x14ac:dyDescent="0.25">
      <c r="B4" s="272" t="s">
        <v>85</v>
      </c>
      <c r="C4" s="275">
        <v>2014</v>
      </c>
      <c r="D4" s="276"/>
      <c r="E4" s="259">
        <v>2015</v>
      </c>
      <c r="F4" s="276"/>
      <c r="G4" s="259">
        <v>2016</v>
      </c>
      <c r="H4" s="276"/>
      <c r="I4" s="279">
        <v>2017</v>
      </c>
      <c r="J4" s="279"/>
      <c r="K4" s="259">
        <v>2018</v>
      </c>
      <c r="L4" s="260"/>
      <c r="M4" s="263" t="s">
        <v>284</v>
      </c>
    </row>
    <row r="5" spans="2:14" ht="24.95" customHeight="1" thickBot="1" x14ac:dyDescent="0.3">
      <c r="B5" s="273"/>
      <c r="C5" s="277">
        <v>2014</v>
      </c>
      <c r="D5" s="278"/>
      <c r="E5" s="261">
        <v>2015</v>
      </c>
      <c r="F5" s="278"/>
      <c r="G5" s="261">
        <v>2016</v>
      </c>
      <c r="H5" s="278"/>
      <c r="I5" s="280">
        <v>2017</v>
      </c>
      <c r="J5" s="280"/>
      <c r="K5" s="261">
        <v>2017</v>
      </c>
      <c r="L5" s="262"/>
      <c r="M5" s="264"/>
    </row>
    <row r="6" spans="2:14" ht="24.95" customHeight="1" thickTop="1" thickBot="1" x14ac:dyDescent="0.3">
      <c r="B6" s="274"/>
      <c r="C6" s="84" t="s">
        <v>4</v>
      </c>
      <c r="D6" s="168" t="s">
        <v>5</v>
      </c>
      <c r="E6" s="86" t="s">
        <v>4</v>
      </c>
      <c r="F6" s="168" t="s">
        <v>5</v>
      </c>
      <c r="G6" s="86" t="s">
        <v>4</v>
      </c>
      <c r="H6" s="168" t="s">
        <v>5</v>
      </c>
      <c r="I6" s="86" t="s">
        <v>4</v>
      </c>
      <c r="J6" s="145" t="s">
        <v>5</v>
      </c>
      <c r="K6" s="86" t="s">
        <v>4</v>
      </c>
      <c r="L6" s="145" t="s">
        <v>5</v>
      </c>
      <c r="M6" s="265"/>
    </row>
    <row r="7" spans="2:14" ht="21.95" customHeight="1" thickTop="1" x14ac:dyDescent="0.25">
      <c r="B7" s="174" t="s">
        <v>86</v>
      </c>
      <c r="C7" s="147">
        <v>3441</v>
      </c>
      <c r="D7" s="90">
        <v>9.301759792393155E-2</v>
      </c>
      <c r="E7" s="148">
        <v>3284</v>
      </c>
      <c r="F7" s="90">
        <v>9.0051552045629049E-2</v>
      </c>
      <c r="G7" s="148">
        <v>3551</v>
      </c>
      <c r="H7" s="90">
        <v>9.4519417604940245E-2</v>
      </c>
      <c r="I7" s="148">
        <v>3288</v>
      </c>
      <c r="J7" s="92">
        <v>8.9023663832782804E-2</v>
      </c>
      <c r="K7" s="148">
        <v>3375</v>
      </c>
      <c r="L7" s="92">
        <v>9.107099490002428E-2</v>
      </c>
      <c r="M7" s="93">
        <v>2.6459854014598539E-2</v>
      </c>
      <c r="N7" s="94"/>
    </row>
    <row r="8" spans="2:14" ht="21.95" customHeight="1" x14ac:dyDescent="0.25">
      <c r="B8" s="174" t="s">
        <v>87</v>
      </c>
      <c r="C8" s="147">
        <v>3295</v>
      </c>
      <c r="D8" s="90">
        <v>8.907090530640932E-2</v>
      </c>
      <c r="E8" s="148">
        <v>2915</v>
      </c>
      <c r="F8" s="90">
        <v>7.9933092025885707E-2</v>
      </c>
      <c r="G8" s="148">
        <v>3140</v>
      </c>
      <c r="H8" s="90">
        <v>8.3579546966914206E-2</v>
      </c>
      <c r="I8" s="148">
        <v>3151</v>
      </c>
      <c r="J8" s="92">
        <v>8.5314344506416853E-2</v>
      </c>
      <c r="K8" s="148">
        <v>2897</v>
      </c>
      <c r="L8" s="92">
        <v>7.8172643622331964E-2</v>
      </c>
      <c r="M8" s="93">
        <v>-8.0609330371310697E-2</v>
      </c>
      <c r="N8" s="94"/>
    </row>
    <row r="9" spans="2:14" ht="21.95" customHeight="1" x14ac:dyDescent="0.25">
      <c r="B9" s="174" t="s">
        <v>88</v>
      </c>
      <c r="C9" s="147">
        <v>3302</v>
      </c>
      <c r="D9" s="90">
        <v>8.9260130294920664E-2</v>
      </c>
      <c r="E9" s="148">
        <v>3634</v>
      </c>
      <c r="F9" s="90">
        <v>9.9649007348908636E-2</v>
      </c>
      <c r="G9" s="148">
        <v>3455</v>
      </c>
      <c r="H9" s="90">
        <v>9.1964119353722479E-2</v>
      </c>
      <c r="I9" s="148">
        <v>3492</v>
      </c>
      <c r="J9" s="92">
        <v>9.4547029837006552E-2</v>
      </c>
      <c r="K9" s="148">
        <v>3710</v>
      </c>
      <c r="L9" s="92">
        <v>0.10011063439380448</v>
      </c>
      <c r="M9" s="93">
        <v>6.2428407789232532E-2</v>
      </c>
      <c r="N9" s="94"/>
    </row>
    <row r="10" spans="2:14" ht="21.95" customHeight="1" x14ac:dyDescent="0.25">
      <c r="B10" s="174" t="s">
        <v>89</v>
      </c>
      <c r="C10" s="147">
        <v>2832</v>
      </c>
      <c r="D10" s="90">
        <v>7.6555023923444973E-2</v>
      </c>
      <c r="E10" s="148">
        <v>2762</v>
      </c>
      <c r="F10" s="90">
        <v>7.5737632993309198E-2</v>
      </c>
      <c r="G10" s="148">
        <v>3140</v>
      </c>
      <c r="H10" s="90">
        <v>8.3579546966914206E-2</v>
      </c>
      <c r="I10" s="148">
        <v>2529</v>
      </c>
      <c r="J10" s="92">
        <v>6.8473493258244436E-2</v>
      </c>
      <c r="K10" s="148">
        <v>2769</v>
      </c>
      <c r="L10" s="92">
        <v>7.471869181575326E-2</v>
      </c>
      <c r="M10" s="93">
        <v>9.4899169632265717E-2</v>
      </c>
      <c r="N10" s="94"/>
    </row>
    <row r="11" spans="2:14" ht="21.95" customHeight="1" x14ac:dyDescent="0.25">
      <c r="B11" s="174" t="s">
        <v>90</v>
      </c>
      <c r="C11" s="147">
        <v>3429</v>
      </c>
      <c r="D11" s="90">
        <v>9.2693212229340682E-2</v>
      </c>
      <c r="E11" s="148">
        <v>3026</v>
      </c>
      <c r="F11" s="90">
        <v>8.2976856422068659E-2</v>
      </c>
      <c r="G11" s="148">
        <v>3312</v>
      </c>
      <c r="H11" s="90">
        <v>8.8157789667012695E-2</v>
      </c>
      <c r="I11" s="148">
        <v>3657</v>
      </c>
      <c r="J11" s="92">
        <v>9.9014458222775756E-2</v>
      </c>
      <c r="K11" s="148">
        <v>3326</v>
      </c>
      <c r="L11" s="92">
        <v>8.9748778974068383E-2</v>
      </c>
      <c r="M11" s="93">
        <v>-9.0511348099535135E-2</v>
      </c>
      <c r="N11" s="94"/>
    </row>
    <row r="12" spans="2:14" ht="21.95" customHeight="1" x14ac:dyDescent="0.25">
      <c r="B12" s="174" t="s">
        <v>91</v>
      </c>
      <c r="C12" s="147">
        <v>3313</v>
      </c>
      <c r="D12" s="90">
        <v>8.9557483848295621E-2</v>
      </c>
      <c r="E12" s="148">
        <v>3581</v>
      </c>
      <c r="F12" s="90">
        <v>9.8195678402983433E-2</v>
      </c>
      <c r="G12" s="148">
        <v>3598</v>
      </c>
      <c r="H12" s="90">
        <v>9.5770449040432276E-2</v>
      </c>
      <c r="I12" s="148">
        <v>3484</v>
      </c>
      <c r="J12" s="92">
        <v>9.4330427248605617E-2</v>
      </c>
      <c r="K12" s="148">
        <v>3529</v>
      </c>
      <c r="L12" s="92">
        <v>9.5226530667314277E-2</v>
      </c>
      <c r="M12" s="93">
        <v>1.2916188289322618E-2</v>
      </c>
      <c r="N12" s="94"/>
    </row>
    <row r="13" spans="2:14" ht="21.95" customHeight="1" x14ac:dyDescent="0.25">
      <c r="B13" s="174" t="s">
        <v>92</v>
      </c>
      <c r="C13" s="147">
        <v>2329</v>
      </c>
      <c r="D13" s="90">
        <v>6.2957856891844396E-2</v>
      </c>
      <c r="E13" s="148">
        <v>2269</v>
      </c>
      <c r="F13" s="90">
        <v>6.2218931666118242E-2</v>
      </c>
      <c r="G13" s="148">
        <v>2077</v>
      </c>
      <c r="H13" s="90">
        <v>5.5284942372700895E-2</v>
      </c>
      <c r="I13" s="148">
        <v>2187</v>
      </c>
      <c r="J13" s="92">
        <v>5.9213732604104619E-2</v>
      </c>
      <c r="K13" s="148">
        <v>2394</v>
      </c>
      <c r="L13" s="92">
        <v>6.4599692382417223E-2</v>
      </c>
      <c r="M13" s="93">
        <v>9.4650205761316872E-2</v>
      </c>
      <c r="N13" s="94"/>
    </row>
    <row r="14" spans="2:14" ht="21.95" customHeight="1" x14ac:dyDescent="0.25">
      <c r="B14" s="174" t="s">
        <v>93</v>
      </c>
      <c r="C14" s="147">
        <v>2169</v>
      </c>
      <c r="D14" s="90">
        <v>5.8632714297299486E-2</v>
      </c>
      <c r="E14" s="148">
        <v>2425</v>
      </c>
      <c r="F14" s="90">
        <v>6.6496654601294281E-2</v>
      </c>
      <c r="G14" s="148">
        <v>2351</v>
      </c>
      <c r="H14" s="90">
        <v>6.2578189464718256E-2</v>
      </c>
      <c r="I14" s="148">
        <v>2260</v>
      </c>
      <c r="J14" s="92">
        <v>6.1190231223263121E-2</v>
      </c>
      <c r="K14" s="148">
        <v>2389</v>
      </c>
      <c r="L14" s="92">
        <v>6.4464772389972752E-2</v>
      </c>
      <c r="M14" s="93">
        <v>5.7079646017699118E-2</v>
      </c>
      <c r="N14" s="94"/>
    </row>
    <row r="15" spans="2:14" ht="21.95" customHeight="1" x14ac:dyDescent="0.25">
      <c r="B15" s="174" t="s">
        <v>94</v>
      </c>
      <c r="C15" s="147">
        <v>3579</v>
      </c>
      <c r="D15" s="90">
        <v>9.6748033411726539E-2</v>
      </c>
      <c r="E15" s="148">
        <v>3433</v>
      </c>
      <c r="F15" s="90">
        <v>9.4137325874739497E-2</v>
      </c>
      <c r="G15" s="148">
        <v>3653</v>
      </c>
      <c r="H15" s="90">
        <v>9.7234421996859111E-2</v>
      </c>
      <c r="I15" s="148">
        <v>3384</v>
      </c>
      <c r="J15" s="92">
        <v>9.1622894893593973E-2</v>
      </c>
      <c r="K15" s="148">
        <v>3288</v>
      </c>
      <c r="L15" s="92">
        <v>8.8723387031490325E-2</v>
      </c>
      <c r="M15" s="93">
        <v>-2.8368794326241134E-2</v>
      </c>
      <c r="N15" s="94"/>
    </row>
    <row r="16" spans="2:14" ht="21.95" customHeight="1" x14ac:dyDescent="0.25">
      <c r="B16" s="174" t="s">
        <v>95</v>
      </c>
      <c r="C16" s="147">
        <v>3606</v>
      </c>
      <c r="D16" s="90">
        <v>9.7477901224555991E-2</v>
      </c>
      <c r="E16" s="148">
        <v>3566</v>
      </c>
      <c r="F16" s="90">
        <v>9.778435888998574E-2</v>
      </c>
      <c r="G16" s="148">
        <v>3435</v>
      </c>
      <c r="H16" s="90">
        <v>9.1431765551385449E-2</v>
      </c>
      <c r="I16" s="148">
        <v>3534</v>
      </c>
      <c r="J16" s="92">
        <v>9.5684193426111439E-2</v>
      </c>
      <c r="K16" s="148">
        <v>3655</v>
      </c>
      <c r="L16" s="92">
        <v>9.8626514476915186E-2</v>
      </c>
      <c r="M16" s="93">
        <v>3.4238822863610636E-2</v>
      </c>
      <c r="N16" s="94"/>
    </row>
    <row r="17" spans="2:14" ht="21.95" customHeight="1" x14ac:dyDescent="0.25">
      <c r="B17" s="174" t="s">
        <v>96</v>
      </c>
      <c r="C17" s="147">
        <v>3012</v>
      </c>
      <c r="D17" s="90">
        <v>8.1420809342307998E-2</v>
      </c>
      <c r="E17" s="148">
        <v>2932</v>
      </c>
      <c r="F17" s="90">
        <v>8.0399254140616425E-2</v>
      </c>
      <c r="G17" s="148">
        <v>3090</v>
      </c>
      <c r="H17" s="90">
        <v>8.2248662461071625E-2</v>
      </c>
      <c r="I17" s="148">
        <v>3350</v>
      </c>
      <c r="J17" s="92">
        <v>9.0702333892890022E-2</v>
      </c>
      <c r="K17" s="148">
        <v>3228</v>
      </c>
      <c r="L17" s="92">
        <v>8.7104347122156561E-2</v>
      </c>
      <c r="M17" s="93">
        <v>-3.6417910447761194E-2</v>
      </c>
      <c r="N17" s="94"/>
    </row>
    <row r="18" spans="2:14" ht="21.95" customHeight="1" thickBot="1" x14ac:dyDescent="0.3">
      <c r="B18" s="174" t="s">
        <v>97</v>
      </c>
      <c r="C18" s="147">
        <v>2686</v>
      </c>
      <c r="D18" s="90">
        <v>7.2608331305922744E-2</v>
      </c>
      <c r="E18" s="148">
        <v>2641</v>
      </c>
      <c r="F18" s="90">
        <v>7.2419655588461113E-2</v>
      </c>
      <c r="G18" s="148">
        <v>2767</v>
      </c>
      <c r="H18" s="90">
        <v>7.3651148553328535E-2</v>
      </c>
      <c r="I18" s="148">
        <v>2618</v>
      </c>
      <c r="J18" s="92">
        <v>7.0883197054204802E-2</v>
      </c>
      <c r="K18" s="148">
        <v>2499</v>
      </c>
      <c r="L18" s="92">
        <v>6.743301222375131E-2</v>
      </c>
      <c r="M18" s="93">
        <v>-4.5454545454545456E-2</v>
      </c>
      <c r="N18" s="94"/>
    </row>
    <row r="19" spans="2:14" ht="21.95" customHeight="1" thickTop="1" thickBot="1" x14ac:dyDescent="0.3">
      <c r="B19" s="99" t="s">
        <v>31</v>
      </c>
      <c r="C19" s="154">
        <v>36993</v>
      </c>
      <c r="D19" s="101">
        <v>0.99999999999999989</v>
      </c>
      <c r="E19" s="155">
        <v>36468</v>
      </c>
      <c r="F19" s="101">
        <v>0.99999999999999989</v>
      </c>
      <c r="G19" s="155">
        <v>37569</v>
      </c>
      <c r="H19" s="101">
        <v>1</v>
      </c>
      <c r="I19" s="155">
        <v>36934</v>
      </c>
      <c r="J19" s="103">
        <v>1.0000000000000002</v>
      </c>
      <c r="K19" s="155">
        <v>37059</v>
      </c>
      <c r="L19" s="103">
        <v>0.99999999999999989</v>
      </c>
      <c r="M19" s="104">
        <v>3.3844154437645529E-3</v>
      </c>
      <c r="N19" s="105"/>
    </row>
    <row r="20" spans="2:14" ht="15.75" thickTop="1" x14ac:dyDescent="0.25"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75"/>
    </row>
    <row r="21" spans="2:14" x14ac:dyDescent="0.2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2:14" x14ac:dyDescent="0.2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</row>
    <row r="23" spans="2:14" x14ac:dyDescent="0.2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</row>
    <row r="24" spans="2:14" x14ac:dyDescent="0.2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2:14" x14ac:dyDescent="0.2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</row>
    <row r="26" spans="2:14" x14ac:dyDescent="0.2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</row>
    <row r="27" spans="2:14" x14ac:dyDescent="0.2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</row>
    <row r="28" spans="2:14" x14ac:dyDescent="0.2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</row>
    <row r="29" spans="2:14" x14ac:dyDescent="0.2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</row>
    <row r="30" spans="2:14" x14ac:dyDescent="0.2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</row>
    <row r="31" spans="2:14" x14ac:dyDescent="0.2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</row>
    <row r="32" spans="2:14" x14ac:dyDescent="0.2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</row>
    <row r="33" spans="2:13" x14ac:dyDescent="0.2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</row>
    <row r="34" spans="2:13" x14ac:dyDescent="0.2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</row>
    <row r="35" spans="2:13" x14ac:dyDescent="0.2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</row>
    <row r="36" spans="2:13" x14ac:dyDescent="0.2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</row>
    <row r="37" spans="2:13" x14ac:dyDescent="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</row>
    <row r="38" spans="2:13" x14ac:dyDescent="0.2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spans="2:13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</row>
    <row r="40" spans="2:13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</row>
    <row r="41" spans="2:13" x14ac:dyDescent="0.2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</row>
    <row r="42" spans="2:13" x14ac:dyDescent="0.2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</row>
    <row r="43" spans="2:13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</row>
    <row r="44" spans="2:13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</row>
    <row r="45" spans="2:13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6" spans="2:13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</row>
    <row r="47" spans="2:13" x14ac:dyDescent="0.2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</row>
    <row r="48" spans="2:13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</row>
    <row r="49" spans="2:13" x14ac:dyDescent="0.2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</row>
    <row r="50" spans="2:13" x14ac:dyDescent="0.2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</row>
    <row r="51" spans="2:13" x14ac:dyDescent="0.2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</row>
    <row r="52" spans="2:13" x14ac:dyDescent="0.2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</row>
    <row r="53" spans="2:13" x14ac:dyDescent="0.2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</row>
    <row r="54" spans="2:13" x14ac:dyDescent="0.2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</row>
    <row r="55" spans="2:13" x14ac:dyDescent="0.2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</row>
    <row r="56" spans="2:13" x14ac:dyDescent="0.2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</row>
    <row r="57" spans="2:13" x14ac:dyDescent="0.2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</row>
    <row r="58" spans="2:13" x14ac:dyDescent="0.2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</row>
    <row r="59" spans="2:13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</row>
    <row r="60" spans="2:13" x14ac:dyDescent="0.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</row>
    <row r="61" spans="2:13" x14ac:dyDescent="0.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</row>
    <row r="62" spans="2:13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</row>
    <row r="63" spans="2:13" x14ac:dyDescent="0.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</row>
    <row r="64" spans="2:13" x14ac:dyDescent="0.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</row>
    <row r="65" spans="2:13" x14ac:dyDescent="0.2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</row>
    <row r="66" spans="2:13" x14ac:dyDescent="0.2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</row>
    <row r="67" spans="2:13" x14ac:dyDescent="0.2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</row>
    <row r="68" spans="2:13" x14ac:dyDescent="0.2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</row>
    <row r="69" spans="2:13" x14ac:dyDescent="0.2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</row>
    <row r="70" spans="2:13" x14ac:dyDescent="0.2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</row>
    <row r="71" spans="2:13" x14ac:dyDescent="0.2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</row>
    <row r="72" spans="2:13" x14ac:dyDescent="0.2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</row>
    <row r="73" spans="2:13" x14ac:dyDescent="0.2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</row>
    <row r="74" spans="2:13" x14ac:dyDescent="0.2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</row>
    <row r="75" spans="2:13" x14ac:dyDescent="0.2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</row>
    <row r="76" spans="2:13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</row>
    <row r="77" spans="2:13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</row>
    <row r="78" spans="2:13" x14ac:dyDescent="0.2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</row>
    <row r="79" spans="2:13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</row>
    <row r="80" spans="2:13" x14ac:dyDescent="0.2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</row>
    <row r="81" spans="2:13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</row>
    <row r="82" spans="2:13" x14ac:dyDescent="0.2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</row>
    <row r="83" spans="2:13" x14ac:dyDescent="0.2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</row>
    <row r="84" spans="2:13" x14ac:dyDescent="0.2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</row>
    <row r="85" spans="2:13" x14ac:dyDescent="0.2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</row>
    <row r="86" spans="2:13" x14ac:dyDescent="0.2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</row>
    <row r="87" spans="2:13" x14ac:dyDescent="0.2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</row>
    <row r="88" spans="2:13" x14ac:dyDescent="0.2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</row>
    <row r="89" spans="2:13" x14ac:dyDescent="0.2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</row>
    <row r="90" spans="2:13" x14ac:dyDescent="0.2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</row>
    <row r="91" spans="2:13" x14ac:dyDescent="0.2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</row>
    <row r="92" spans="2:13" x14ac:dyDescent="0.2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</row>
    <row r="93" spans="2:13" x14ac:dyDescent="0.2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</row>
    <row r="94" spans="2:13" x14ac:dyDescent="0.2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</row>
    <row r="95" spans="2:13" x14ac:dyDescent="0.2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</row>
    <row r="96" spans="2:13" x14ac:dyDescent="0.2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</row>
    <row r="97" spans="2:13" x14ac:dyDescent="0.2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</row>
    <row r="98" spans="2:13" x14ac:dyDescent="0.2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</row>
    <row r="99" spans="2:13" x14ac:dyDescent="0.2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</row>
    <row r="100" spans="2:13" x14ac:dyDescent="0.2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</row>
    <row r="101" spans="2:13" x14ac:dyDescent="0.2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</row>
    <row r="102" spans="2:13" x14ac:dyDescent="0.2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</row>
    <row r="103" spans="2:13" x14ac:dyDescent="0.2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</row>
    <row r="104" spans="2:13" x14ac:dyDescent="0.2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</row>
    <row r="105" spans="2:13" x14ac:dyDescent="0.2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</row>
    <row r="106" spans="2:13" x14ac:dyDescent="0.2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</row>
    <row r="107" spans="2:13" x14ac:dyDescent="0.2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</row>
    <row r="108" spans="2:13" x14ac:dyDescent="0.2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</row>
    <row r="109" spans="2:13" x14ac:dyDescent="0.2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</row>
    <row r="110" spans="2:13" x14ac:dyDescent="0.2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</row>
    <row r="111" spans="2:13" x14ac:dyDescent="0.2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</row>
    <row r="112" spans="2:13" x14ac:dyDescent="0.2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</row>
    <row r="113" spans="2:13" x14ac:dyDescent="0.2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</row>
    <row r="114" spans="2:13" x14ac:dyDescent="0.2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</row>
    <row r="115" spans="2:13" x14ac:dyDescent="0.2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</row>
    <row r="116" spans="2:13" x14ac:dyDescent="0.2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</row>
    <row r="117" spans="2:13" x14ac:dyDescent="0.2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</row>
    <row r="118" spans="2:13" x14ac:dyDescent="0.2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</row>
    <row r="119" spans="2:13" x14ac:dyDescent="0.25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</row>
    <row r="120" spans="2:13" x14ac:dyDescent="0.25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</row>
    <row r="121" spans="2:13" x14ac:dyDescent="0.25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</row>
    <row r="122" spans="2:13" x14ac:dyDescent="0.2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</row>
    <row r="123" spans="2:13" x14ac:dyDescent="0.2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</row>
    <row r="124" spans="2:13" x14ac:dyDescent="0.25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</row>
    <row r="125" spans="2:13" x14ac:dyDescent="0.25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</row>
    <row r="126" spans="2:13" x14ac:dyDescent="0.25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</row>
    <row r="127" spans="2:13" x14ac:dyDescent="0.25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</row>
    <row r="128" spans="2:13" x14ac:dyDescent="0.25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</row>
    <row r="129" spans="2:13" x14ac:dyDescent="0.25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</row>
    <row r="130" spans="2:13" x14ac:dyDescent="0.25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</row>
    <row r="131" spans="2:13" x14ac:dyDescent="0.25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</row>
    <row r="132" spans="2:13" x14ac:dyDescent="0.25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</row>
    <row r="133" spans="2:13" x14ac:dyDescent="0.25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</row>
    <row r="134" spans="2:13" x14ac:dyDescent="0.25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</row>
    <row r="135" spans="2:13" x14ac:dyDescent="0.25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</row>
    <row r="136" spans="2:13" x14ac:dyDescent="0.25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</row>
    <row r="137" spans="2:13" x14ac:dyDescent="0.25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</row>
    <row r="138" spans="2:13" x14ac:dyDescent="0.25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</row>
    <row r="139" spans="2:13" x14ac:dyDescent="0.25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</row>
    <row r="140" spans="2:13" x14ac:dyDescent="0.25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</row>
    <row r="141" spans="2:13" x14ac:dyDescent="0.25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</row>
    <row r="142" spans="2:13" x14ac:dyDescent="0.25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</row>
    <row r="143" spans="2:13" x14ac:dyDescent="0.25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</row>
    <row r="144" spans="2:13" x14ac:dyDescent="0.25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</row>
    <row r="145" spans="2:13" x14ac:dyDescent="0.25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</row>
    <row r="146" spans="2:13" x14ac:dyDescent="0.25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</row>
    <row r="147" spans="2:13" x14ac:dyDescent="0.25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</row>
    <row r="148" spans="2:13" x14ac:dyDescent="0.25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</row>
    <row r="149" spans="2:13" x14ac:dyDescent="0.25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</row>
    <row r="150" spans="2:13" x14ac:dyDescent="0.25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</row>
    <row r="151" spans="2:13" x14ac:dyDescent="0.25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</row>
    <row r="152" spans="2:13" x14ac:dyDescent="0.25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</row>
    <row r="153" spans="2:13" x14ac:dyDescent="0.25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</row>
    <row r="154" spans="2:13" x14ac:dyDescent="0.25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</row>
    <row r="155" spans="2:13" x14ac:dyDescent="0.25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</row>
    <row r="156" spans="2:13" x14ac:dyDescent="0.25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</row>
    <row r="157" spans="2:13" x14ac:dyDescent="0.25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</row>
    <row r="158" spans="2:13" x14ac:dyDescent="0.25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</row>
    <row r="159" spans="2:13" x14ac:dyDescent="0.25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</row>
    <row r="160" spans="2:13" x14ac:dyDescent="0.25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</row>
    <row r="161" spans="2:13" x14ac:dyDescent="0.25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</row>
    <row r="162" spans="2:13" x14ac:dyDescent="0.25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</row>
    <row r="163" spans="2:13" x14ac:dyDescent="0.25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</row>
    <row r="164" spans="2:13" x14ac:dyDescent="0.25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</row>
    <row r="165" spans="2:13" x14ac:dyDescent="0.25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</row>
    <row r="166" spans="2:13" x14ac:dyDescent="0.25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</row>
    <row r="167" spans="2:13" x14ac:dyDescent="0.25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</row>
    <row r="168" spans="2:13" x14ac:dyDescent="0.25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</row>
    <row r="169" spans="2:13" x14ac:dyDescent="0.25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</row>
    <row r="170" spans="2:13" x14ac:dyDescent="0.25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</row>
    <row r="171" spans="2:13" x14ac:dyDescent="0.25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</row>
    <row r="172" spans="2:13" x14ac:dyDescent="0.25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</row>
    <row r="173" spans="2:13" x14ac:dyDescent="0.25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</row>
    <row r="174" spans="2:13" x14ac:dyDescent="0.25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</row>
    <row r="175" spans="2:13" x14ac:dyDescent="0.25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</row>
    <row r="176" spans="2:13" x14ac:dyDescent="0.25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</row>
    <row r="177" spans="2:13" x14ac:dyDescent="0.25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</row>
    <row r="178" spans="2:13" x14ac:dyDescent="0.25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</row>
    <row r="179" spans="2:13" x14ac:dyDescent="0.25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</row>
    <row r="180" spans="2:13" x14ac:dyDescent="0.25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</row>
    <row r="181" spans="2:13" x14ac:dyDescent="0.25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</row>
    <row r="182" spans="2:13" x14ac:dyDescent="0.25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</row>
    <row r="183" spans="2:13" x14ac:dyDescent="0.25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</row>
    <row r="184" spans="2:13" x14ac:dyDescent="0.25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</row>
    <row r="185" spans="2:13" x14ac:dyDescent="0.25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</row>
    <row r="186" spans="2:13" x14ac:dyDescent="0.25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</row>
    <row r="187" spans="2:13" x14ac:dyDescent="0.25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</row>
    <row r="188" spans="2:13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</row>
    <row r="189" spans="2:13" x14ac:dyDescent="0.25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</row>
    <row r="190" spans="2:13" x14ac:dyDescent="0.25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</row>
    <row r="191" spans="2:13" x14ac:dyDescent="0.25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</row>
    <row r="192" spans="2:13" x14ac:dyDescent="0.25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</row>
    <row r="193" spans="2:13" x14ac:dyDescent="0.25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</row>
    <row r="194" spans="2:13" x14ac:dyDescent="0.25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</row>
    <row r="195" spans="2:13" x14ac:dyDescent="0.25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</row>
    <row r="196" spans="2:13" x14ac:dyDescent="0.25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</row>
    <row r="197" spans="2:13" x14ac:dyDescent="0.25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</row>
    <row r="198" spans="2:13" x14ac:dyDescent="0.25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</row>
    <row r="199" spans="2:13" x14ac:dyDescent="0.25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</row>
    <row r="200" spans="2:13" x14ac:dyDescent="0.25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</row>
    <row r="201" spans="2:13" x14ac:dyDescent="0.25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</row>
    <row r="202" spans="2:13" x14ac:dyDescent="0.25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</row>
    <row r="203" spans="2:13" x14ac:dyDescent="0.25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</row>
    <row r="204" spans="2:13" x14ac:dyDescent="0.25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</row>
    <row r="205" spans="2:13" x14ac:dyDescent="0.25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</row>
    <row r="206" spans="2:13" x14ac:dyDescent="0.25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</row>
    <row r="207" spans="2:13" x14ac:dyDescent="0.25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</row>
    <row r="208" spans="2:13" x14ac:dyDescent="0.25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</row>
    <row r="209" spans="2:13" x14ac:dyDescent="0.25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</row>
    <row r="210" spans="2:13" x14ac:dyDescent="0.25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</row>
    <row r="211" spans="2:13" x14ac:dyDescent="0.25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</row>
    <row r="212" spans="2:13" x14ac:dyDescent="0.25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</row>
    <row r="213" spans="2:13" x14ac:dyDescent="0.25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</row>
    <row r="214" spans="2:13" x14ac:dyDescent="0.25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</row>
    <row r="215" spans="2:13" x14ac:dyDescent="0.25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</row>
    <row r="216" spans="2:13" x14ac:dyDescent="0.25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</row>
    <row r="217" spans="2:13" x14ac:dyDescent="0.25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</row>
    <row r="218" spans="2:13" x14ac:dyDescent="0.25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</row>
    <row r="219" spans="2:13" x14ac:dyDescent="0.25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</row>
    <row r="220" spans="2:13" x14ac:dyDescent="0.25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</row>
    <row r="221" spans="2:13" x14ac:dyDescent="0.25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</row>
    <row r="222" spans="2:13" x14ac:dyDescent="0.25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</row>
    <row r="223" spans="2:13" x14ac:dyDescent="0.25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</row>
    <row r="224" spans="2:13" x14ac:dyDescent="0.25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</row>
    <row r="225" spans="2:13" x14ac:dyDescent="0.25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</row>
    <row r="226" spans="2:13" x14ac:dyDescent="0.25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</row>
    <row r="227" spans="2:13" x14ac:dyDescent="0.25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</row>
    <row r="228" spans="2:13" x14ac:dyDescent="0.25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</row>
    <row r="229" spans="2:13" x14ac:dyDescent="0.25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</row>
    <row r="230" spans="2:13" x14ac:dyDescent="0.25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</row>
    <row r="231" spans="2:13" x14ac:dyDescent="0.25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</row>
    <row r="232" spans="2:13" x14ac:dyDescent="0.25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</row>
    <row r="233" spans="2:13" x14ac:dyDescent="0.25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</row>
    <row r="234" spans="2:13" x14ac:dyDescent="0.25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</row>
    <row r="235" spans="2:13" x14ac:dyDescent="0.25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</row>
    <row r="236" spans="2:13" x14ac:dyDescent="0.25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</row>
    <row r="237" spans="2:13" x14ac:dyDescent="0.25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</row>
    <row r="238" spans="2:13" x14ac:dyDescent="0.25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</row>
    <row r="239" spans="2:13" x14ac:dyDescent="0.25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</row>
    <row r="240" spans="2:13" x14ac:dyDescent="0.25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</row>
    <row r="241" spans="2:13" x14ac:dyDescent="0.25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</row>
    <row r="242" spans="2:13" x14ac:dyDescent="0.25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</row>
    <row r="243" spans="2:13" x14ac:dyDescent="0.25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</row>
    <row r="244" spans="2:13" x14ac:dyDescent="0.25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</row>
    <row r="245" spans="2:13" x14ac:dyDescent="0.25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</row>
    <row r="246" spans="2:13" x14ac:dyDescent="0.25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</row>
    <row r="247" spans="2:13" x14ac:dyDescent="0.25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</row>
    <row r="248" spans="2:13" x14ac:dyDescent="0.25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</row>
    <row r="249" spans="2:13" x14ac:dyDescent="0.25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</row>
    <row r="250" spans="2:13" x14ac:dyDescent="0.25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</row>
    <row r="251" spans="2:13" x14ac:dyDescent="0.25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</row>
    <row r="252" spans="2:13" x14ac:dyDescent="0.25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</row>
    <row r="253" spans="2:13" x14ac:dyDescent="0.25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</row>
    <row r="254" spans="2:13" x14ac:dyDescent="0.25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</row>
    <row r="255" spans="2:13" x14ac:dyDescent="0.25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</row>
    <row r="256" spans="2:13" x14ac:dyDescent="0.25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</row>
    <row r="257" spans="2:13" x14ac:dyDescent="0.25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</row>
    <row r="258" spans="2:13" x14ac:dyDescent="0.25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</row>
    <row r="259" spans="2:13" x14ac:dyDescent="0.25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</row>
    <row r="260" spans="2:13" x14ac:dyDescent="0.25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</row>
    <row r="261" spans="2:13" x14ac:dyDescent="0.25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</row>
    <row r="262" spans="2:13" x14ac:dyDescent="0.25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</row>
    <row r="263" spans="2:13" x14ac:dyDescent="0.25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</row>
    <row r="264" spans="2:13" x14ac:dyDescent="0.25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</row>
    <row r="265" spans="2:13" x14ac:dyDescent="0.25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</row>
    <row r="266" spans="2:13" x14ac:dyDescent="0.25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</row>
    <row r="267" spans="2:13" x14ac:dyDescent="0.25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</row>
    <row r="268" spans="2:13" x14ac:dyDescent="0.25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</row>
    <row r="269" spans="2:13" x14ac:dyDescent="0.25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</row>
    <row r="270" spans="2:13" x14ac:dyDescent="0.25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</row>
    <row r="271" spans="2:13" x14ac:dyDescent="0.25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</row>
    <row r="272" spans="2:13" x14ac:dyDescent="0.25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</row>
    <row r="273" spans="2:13" x14ac:dyDescent="0.25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</row>
    <row r="274" spans="2:13" x14ac:dyDescent="0.25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</row>
    <row r="275" spans="2:13" x14ac:dyDescent="0.25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</row>
    <row r="276" spans="2:13" x14ac:dyDescent="0.25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</row>
    <row r="277" spans="2:13" x14ac:dyDescent="0.25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</row>
    <row r="278" spans="2:13" x14ac:dyDescent="0.25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</row>
    <row r="279" spans="2:13" x14ac:dyDescent="0.25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</row>
    <row r="280" spans="2:13" x14ac:dyDescent="0.25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</row>
    <row r="281" spans="2:13" x14ac:dyDescent="0.25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</row>
    <row r="282" spans="2:13" x14ac:dyDescent="0.25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</row>
    <row r="283" spans="2:13" x14ac:dyDescent="0.25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</row>
    <row r="284" spans="2:13" x14ac:dyDescent="0.25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</row>
    <row r="285" spans="2:13" x14ac:dyDescent="0.25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</row>
    <row r="286" spans="2:13" x14ac:dyDescent="0.25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</row>
    <row r="287" spans="2:13" x14ac:dyDescent="0.25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</row>
    <row r="288" spans="2:13" x14ac:dyDescent="0.25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</row>
    <row r="289" spans="2:13" x14ac:dyDescent="0.25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</row>
    <row r="290" spans="2:13" x14ac:dyDescent="0.25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</row>
    <row r="291" spans="2:13" x14ac:dyDescent="0.25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</row>
    <row r="292" spans="2:13" x14ac:dyDescent="0.25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</row>
    <row r="293" spans="2:13" x14ac:dyDescent="0.25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</row>
    <row r="294" spans="2:13" x14ac:dyDescent="0.25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</row>
    <row r="295" spans="2:13" x14ac:dyDescent="0.25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</row>
    <row r="296" spans="2:13" x14ac:dyDescent="0.25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</row>
    <row r="297" spans="2:13" x14ac:dyDescent="0.25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</row>
    <row r="298" spans="2:13" x14ac:dyDescent="0.25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</row>
    <row r="299" spans="2:13" x14ac:dyDescent="0.25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</row>
    <row r="300" spans="2:13" x14ac:dyDescent="0.25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</row>
    <row r="301" spans="2:13" x14ac:dyDescent="0.25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</row>
    <row r="302" spans="2:13" x14ac:dyDescent="0.25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</row>
    <row r="303" spans="2:13" x14ac:dyDescent="0.25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</row>
    <row r="304" spans="2:13" x14ac:dyDescent="0.25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</row>
    <row r="305" spans="2:13" x14ac:dyDescent="0.25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</row>
    <row r="306" spans="2:13" x14ac:dyDescent="0.25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</row>
    <row r="307" spans="2:13" x14ac:dyDescent="0.25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</row>
    <row r="308" spans="2:13" x14ac:dyDescent="0.25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</row>
    <row r="309" spans="2:13" x14ac:dyDescent="0.25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</row>
    <row r="310" spans="2:13" x14ac:dyDescent="0.25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</row>
    <row r="311" spans="2:13" x14ac:dyDescent="0.25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</row>
    <row r="312" spans="2:13" x14ac:dyDescent="0.25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</row>
    <row r="313" spans="2:13" x14ac:dyDescent="0.25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</row>
    <row r="314" spans="2:13" x14ac:dyDescent="0.25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</row>
    <row r="315" spans="2:13" x14ac:dyDescent="0.25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</row>
    <row r="316" spans="2:13" x14ac:dyDescent="0.25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</row>
    <row r="317" spans="2:13" x14ac:dyDescent="0.25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</row>
    <row r="318" spans="2:13" x14ac:dyDescent="0.25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</row>
    <row r="319" spans="2:13" x14ac:dyDescent="0.25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</row>
    <row r="320" spans="2:13" x14ac:dyDescent="0.25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</row>
    <row r="321" spans="2:13" x14ac:dyDescent="0.25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</row>
    <row r="322" spans="2:13" x14ac:dyDescent="0.25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</row>
    <row r="323" spans="2:13" x14ac:dyDescent="0.25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</row>
    <row r="324" spans="2:13" x14ac:dyDescent="0.25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</row>
    <row r="325" spans="2:13" x14ac:dyDescent="0.25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</row>
    <row r="326" spans="2:13" x14ac:dyDescent="0.25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</row>
    <row r="327" spans="2:13" x14ac:dyDescent="0.25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</row>
    <row r="328" spans="2:13" x14ac:dyDescent="0.25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</row>
    <row r="329" spans="2:13" x14ac:dyDescent="0.25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</row>
    <row r="330" spans="2:13" x14ac:dyDescent="0.25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</row>
    <row r="331" spans="2:13" x14ac:dyDescent="0.25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</row>
    <row r="332" spans="2:13" x14ac:dyDescent="0.25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</row>
    <row r="333" spans="2:13" x14ac:dyDescent="0.25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</row>
    <row r="334" spans="2:13" x14ac:dyDescent="0.25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</row>
    <row r="335" spans="2:13" x14ac:dyDescent="0.25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</row>
    <row r="336" spans="2:13" x14ac:dyDescent="0.25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</row>
    <row r="337" spans="2:13" x14ac:dyDescent="0.25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</row>
    <row r="338" spans="2:13" x14ac:dyDescent="0.25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</row>
    <row r="339" spans="2:13" x14ac:dyDescent="0.25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</row>
    <row r="340" spans="2:13" x14ac:dyDescent="0.25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</row>
    <row r="341" spans="2:13" x14ac:dyDescent="0.25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</row>
    <row r="342" spans="2:13" x14ac:dyDescent="0.25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</row>
    <row r="343" spans="2:13" x14ac:dyDescent="0.25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</row>
    <row r="344" spans="2:13" x14ac:dyDescent="0.25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</row>
    <row r="345" spans="2:13" x14ac:dyDescent="0.25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</row>
    <row r="346" spans="2:13" x14ac:dyDescent="0.25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</row>
    <row r="347" spans="2:13" x14ac:dyDescent="0.25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</row>
    <row r="348" spans="2:13" x14ac:dyDescent="0.25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</row>
    <row r="349" spans="2:13" x14ac:dyDescent="0.25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</row>
    <row r="350" spans="2:13" x14ac:dyDescent="0.25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</row>
    <row r="351" spans="2:13" x14ac:dyDescent="0.25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</row>
    <row r="352" spans="2:13" x14ac:dyDescent="0.25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</row>
    <row r="353" spans="2:13" x14ac:dyDescent="0.25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</row>
    <row r="354" spans="2:13" x14ac:dyDescent="0.25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</row>
    <row r="355" spans="2:13" x14ac:dyDescent="0.25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</row>
    <row r="356" spans="2:13" x14ac:dyDescent="0.25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</row>
    <row r="357" spans="2:13" x14ac:dyDescent="0.25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</row>
    <row r="358" spans="2:13" x14ac:dyDescent="0.25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</row>
    <row r="359" spans="2:13" x14ac:dyDescent="0.25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</row>
    <row r="360" spans="2:13" x14ac:dyDescent="0.25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</row>
    <row r="361" spans="2:13" x14ac:dyDescent="0.25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</row>
    <row r="362" spans="2:13" x14ac:dyDescent="0.25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</row>
    <row r="363" spans="2:13" x14ac:dyDescent="0.25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</row>
    <row r="364" spans="2:13" x14ac:dyDescent="0.25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</row>
    <row r="365" spans="2:13" x14ac:dyDescent="0.25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</row>
    <row r="366" spans="2:13" x14ac:dyDescent="0.25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</row>
    <row r="367" spans="2:13" x14ac:dyDescent="0.25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</row>
    <row r="368" spans="2:13" x14ac:dyDescent="0.25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</row>
    <row r="369" spans="2:13" x14ac:dyDescent="0.25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</row>
    <row r="370" spans="2:13" x14ac:dyDescent="0.25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</row>
    <row r="371" spans="2:13" x14ac:dyDescent="0.25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</row>
    <row r="372" spans="2:13" x14ac:dyDescent="0.25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</row>
    <row r="373" spans="2:13" x14ac:dyDescent="0.25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</row>
    <row r="374" spans="2:13" x14ac:dyDescent="0.25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</row>
    <row r="375" spans="2:13" x14ac:dyDescent="0.25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</row>
    <row r="376" spans="2:13" x14ac:dyDescent="0.25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</row>
    <row r="377" spans="2:13" x14ac:dyDescent="0.25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</row>
    <row r="378" spans="2:13" x14ac:dyDescent="0.25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</row>
    <row r="379" spans="2:13" x14ac:dyDescent="0.25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</row>
    <row r="380" spans="2:13" x14ac:dyDescent="0.25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</row>
    <row r="381" spans="2:13" x14ac:dyDescent="0.25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</row>
    <row r="382" spans="2:13" x14ac:dyDescent="0.25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</row>
    <row r="383" spans="2:13" x14ac:dyDescent="0.25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</row>
    <row r="384" spans="2:13" x14ac:dyDescent="0.25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</row>
    <row r="385" spans="2:13" x14ac:dyDescent="0.25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</row>
    <row r="386" spans="2:13" x14ac:dyDescent="0.25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</row>
    <row r="387" spans="2:13" x14ac:dyDescent="0.25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</row>
    <row r="388" spans="2:13" x14ac:dyDescent="0.25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</row>
    <row r="389" spans="2:13" x14ac:dyDescent="0.25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</row>
    <row r="390" spans="2:13" x14ac:dyDescent="0.25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</row>
    <row r="391" spans="2:13" x14ac:dyDescent="0.25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</row>
    <row r="392" spans="2:13" x14ac:dyDescent="0.25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</row>
    <row r="393" spans="2:13" x14ac:dyDescent="0.25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</row>
    <row r="394" spans="2:13" x14ac:dyDescent="0.25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</row>
    <row r="395" spans="2:13" x14ac:dyDescent="0.25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</row>
    <row r="396" spans="2:13" x14ac:dyDescent="0.25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</row>
    <row r="397" spans="2:13" x14ac:dyDescent="0.25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</row>
    <row r="398" spans="2:13" x14ac:dyDescent="0.25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</row>
    <row r="399" spans="2:13" x14ac:dyDescent="0.25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</row>
    <row r="400" spans="2:13" x14ac:dyDescent="0.25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</row>
    <row r="401" spans="2:13" x14ac:dyDescent="0.25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</row>
    <row r="402" spans="2:13" x14ac:dyDescent="0.25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</row>
    <row r="403" spans="2:13" x14ac:dyDescent="0.25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</row>
    <row r="404" spans="2:13" x14ac:dyDescent="0.25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</row>
    <row r="405" spans="2:13" x14ac:dyDescent="0.25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</row>
    <row r="406" spans="2:13" x14ac:dyDescent="0.25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</row>
    <row r="407" spans="2:13" x14ac:dyDescent="0.25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</row>
    <row r="408" spans="2:13" x14ac:dyDescent="0.25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</row>
    <row r="409" spans="2:13" x14ac:dyDescent="0.25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</row>
    <row r="410" spans="2:13" x14ac:dyDescent="0.25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</row>
    <row r="411" spans="2:13" x14ac:dyDescent="0.25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</row>
    <row r="412" spans="2:13" x14ac:dyDescent="0.25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</row>
    <row r="413" spans="2:13" x14ac:dyDescent="0.25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</row>
    <row r="414" spans="2:13" x14ac:dyDescent="0.25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</row>
    <row r="415" spans="2:13" x14ac:dyDescent="0.25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</row>
    <row r="416" spans="2:13" x14ac:dyDescent="0.25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</row>
    <row r="417" spans="2:13" x14ac:dyDescent="0.25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</row>
    <row r="418" spans="2:13" x14ac:dyDescent="0.25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</row>
    <row r="419" spans="2:13" x14ac:dyDescent="0.25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</row>
    <row r="420" spans="2:13" x14ac:dyDescent="0.25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</row>
    <row r="421" spans="2:13" x14ac:dyDescent="0.25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</row>
    <row r="422" spans="2:13" x14ac:dyDescent="0.25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</row>
    <row r="423" spans="2:13" x14ac:dyDescent="0.25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</row>
    <row r="424" spans="2:13" x14ac:dyDescent="0.25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</row>
    <row r="425" spans="2:13" x14ac:dyDescent="0.25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</row>
    <row r="426" spans="2:13" x14ac:dyDescent="0.25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</row>
    <row r="427" spans="2:13" x14ac:dyDescent="0.25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</row>
    <row r="428" spans="2:13" x14ac:dyDescent="0.25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</row>
    <row r="429" spans="2:13" x14ac:dyDescent="0.25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</row>
    <row r="430" spans="2:13" x14ac:dyDescent="0.25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</row>
    <row r="431" spans="2:13" x14ac:dyDescent="0.25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</row>
    <row r="432" spans="2:13" x14ac:dyDescent="0.25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</row>
    <row r="433" spans="2:13" x14ac:dyDescent="0.25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</row>
    <row r="434" spans="2:13" x14ac:dyDescent="0.25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</row>
    <row r="435" spans="2:13" x14ac:dyDescent="0.25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</row>
    <row r="436" spans="2:13" x14ac:dyDescent="0.25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</row>
    <row r="437" spans="2:13" x14ac:dyDescent="0.25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</row>
    <row r="438" spans="2:13" x14ac:dyDescent="0.25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</row>
    <row r="439" spans="2:13" x14ac:dyDescent="0.25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</row>
    <row r="440" spans="2:13" x14ac:dyDescent="0.25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</row>
    <row r="441" spans="2:13" x14ac:dyDescent="0.25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</row>
    <row r="442" spans="2:13" x14ac:dyDescent="0.25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</row>
    <row r="443" spans="2:13" x14ac:dyDescent="0.25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</row>
    <row r="444" spans="2:13" x14ac:dyDescent="0.25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</row>
    <row r="445" spans="2:13" x14ac:dyDescent="0.25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</row>
    <row r="446" spans="2:13" x14ac:dyDescent="0.25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</row>
    <row r="447" spans="2:13" x14ac:dyDescent="0.25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</row>
    <row r="448" spans="2:13" x14ac:dyDescent="0.25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</row>
    <row r="449" spans="2:13" x14ac:dyDescent="0.25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</row>
    <row r="450" spans="2:13" x14ac:dyDescent="0.25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</row>
    <row r="451" spans="2:13" x14ac:dyDescent="0.25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</row>
    <row r="452" spans="2:13" x14ac:dyDescent="0.25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</row>
    <row r="453" spans="2:13" x14ac:dyDescent="0.25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</row>
    <row r="454" spans="2:13" x14ac:dyDescent="0.25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</row>
    <row r="455" spans="2:13" x14ac:dyDescent="0.25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</row>
    <row r="456" spans="2:13" x14ac:dyDescent="0.25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</row>
    <row r="457" spans="2:13" x14ac:dyDescent="0.25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</row>
    <row r="458" spans="2:13" x14ac:dyDescent="0.25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</row>
    <row r="459" spans="2:13" x14ac:dyDescent="0.25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</row>
    <row r="460" spans="2:13" x14ac:dyDescent="0.25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</row>
    <row r="461" spans="2:13" x14ac:dyDescent="0.25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</row>
    <row r="462" spans="2:13" x14ac:dyDescent="0.25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</row>
    <row r="463" spans="2:13" x14ac:dyDescent="0.25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</row>
    <row r="464" spans="2:13" x14ac:dyDescent="0.25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</row>
    <row r="465" spans="2:13" x14ac:dyDescent="0.25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</row>
    <row r="466" spans="2:13" x14ac:dyDescent="0.25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</row>
    <row r="467" spans="2:13" x14ac:dyDescent="0.25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</row>
    <row r="468" spans="2:13" x14ac:dyDescent="0.25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</row>
    <row r="469" spans="2:13" x14ac:dyDescent="0.25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</row>
    <row r="470" spans="2:13" x14ac:dyDescent="0.25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</row>
    <row r="471" spans="2:13" x14ac:dyDescent="0.25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</row>
    <row r="472" spans="2:13" x14ac:dyDescent="0.25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</row>
    <row r="473" spans="2:13" x14ac:dyDescent="0.25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</row>
    <row r="474" spans="2:13" x14ac:dyDescent="0.25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</row>
    <row r="475" spans="2:13" x14ac:dyDescent="0.25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</row>
    <row r="476" spans="2:13" x14ac:dyDescent="0.25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</row>
    <row r="477" spans="2:13" x14ac:dyDescent="0.25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</row>
    <row r="478" spans="2:13" x14ac:dyDescent="0.25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</row>
    <row r="479" spans="2:13" x14ac:dyDescent="0.25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</row>
    <row r="480" spans="2:13" x14ac:dyDescent="0.25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</row>
    <row r="481" spans="2:13" x14ac:dyDescent="0.25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</row>
    <row r="482" spans="2:13" x14ac:dyDescent="0.25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</row>
    <row r="483" spans="2:13" x14ac:dyDescent="0.25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</row>
    <row r="484" spans="2:13" x14ac:dyDescent="0.25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</row>
    <row r="485" spans="2:13" x14ac:dyDescent="0.25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</row>
    <row r="486" spans="2:13" x14ac:dyDescent="0.25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</row>
    <row r="487" spans="2:13" x14ac:dyDescent="0.25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</row>
    <row r="488" spans="2:13" x14ac:dyDescent="0.25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</row>
    <row r="489" spans="2:13" x14ac:dyDescent="0.25"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</row>
    <row r="490" spans="2:13" x14ac:dyDescent="0.25"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</row>
    <row r="491" spans="2:13" x14ac:dyDescent="0.25"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</row>
    <row r="492" spans="2:13" x14ac:dyDescent="0.25"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</row>
    <row r="493" spans="2:13" x14ac:dyDescent="0.25"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</row>
    <row r="494" spans="2:13" x14ac:dyDescent="0.25"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</row>
    <row r="495" spans="2:13" x14ac:dyDescent="0.25"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</row>
    <row r="496" spans="2:13" x14ac:dyDescent="0.25"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</row>
    <row r="497" spans="2:13" x14ac:dyDescent="0.25"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</row>
    <row r="498" spans="2:13" x14ac:dyDescent="0.25"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</row>
    <row r="499" spans="2:13" x14ac:dyDescent="0.25"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</row>
    <row r="500" spans="2:13" x14ac:dyDescent="0.25"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</row>
    <row r="501" spans="2:13" x14ac:dyDescent="0.25"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</row>
    <row r="502" spans="2:13" x14ac:dyDescent="0.25"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</row>
    <row r="503" spans="2:13" x14ac:dyDescent="0.25"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</row>
    <row r="504" spans="2:13" x14ac:dyDescent="0.25"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</row>
    <row r="505" spans="2:13" x14ac:dyDescent="0.25"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</row>
    <row r="506" spans="2:13" x14ac:dyDescent="0.25"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</row>
    <row r="507" spans="2:13" x14ac:dyDescent="0.25"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</row>
    <row r="508" spans="2:13" x14ac:dyDescent="0.25"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</row>
    <row r="509" spans="2:13" x14ac:dyDescent="0.25"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</row>
    <row r="510" spans="2:13" x14ac:dyDescent="0.25"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</row>
    <row r="511" spans="2:13" x14ac:dyDescent="0.25"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</row>
    <row r="512" spans="2:13" x14ac:dyDescent="0.25"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</row>
    <row r="513" spans="2:13" x14ac:dyDescent="0.25"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</row>
    <row r="514" spans="2:13" x14ac:dyDescent="0.25"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</row>
    <row r="515" spans="2:13" x14ac:dyDescent="0.25"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</row>
    <row r="516" spans="2:13" x14ac:dyDescent="0.25"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</row>
    <row r="517" spans="2:13" x14ac:dyDescent="0.25"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</row>
    <row r="518" spans="2:13" x14ac:dyDescent="0.25"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</row>
    <row r="519" spans="2:13" x14ac:dyDescent="0.25"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</row>
    <row r="520" spans="2:13" x14ac:dyDescent="0.25"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</row>
    <row r="521" spans="2:13" x14ac:dyDescent="0.25"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</row>
    <row r="522" spans="2:13" x14ac:dyDescent="0.25"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</row>
    <row r="523" spans="2:13" x14ac:dyDescent="0.25"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</row>
    <row r="524" spans="2:13" x14ac:dyDescent="0.25"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</row>
    <row r="525" spans="2:13" x14ac:dyDescent="0.25"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</row>
    <row r="526" spans="2:13" x14ac:dyDescent="0.25"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</row>
    <row r="527" spans="2:13" x14ac:dyDescent="0.25"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</row>
    <row r="528" spans="2:13" x14ac:dyDescent="0.25"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</row>
    <row r="529" spans="2:13" x14ac:dyDescent="0.25"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</row>
    <row r="530" spans="2:13" x14ac:dyDescent="0.25"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</row>
    <row r="531" spans="2:13" x14ac:dyDescent="0.25"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</row>
    <row r="532" spans="2:13" x14ac:dyDescent="0.25"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</row>
    <row r="533" spans="2:13" x14ac:dyDescent="0.25"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</row>
    <row r="534" spans="2:13" x14ac:dyDescent="0.25"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</row>
    <row r="535" spans="2:13" x14ac:dyDescent="0.25"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</row>
    <row r="536" spans="2:13" x14ac:dyDescent="0.25"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</row>
    <row r="537" spans="2:13" x14ac:dyDescent="0.25"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</row>
    <row r="538" spans="2:13" x14ac:dyDescent="0.25"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</row>
    <row r="539" spans="2:13" x14ac:dyDescent="0.25"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</row>
    <row r="540" spans="2:13" x14ac:dyDescent="0.25"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</row>
    <row r="541" spans="2:13" x14ac:dyDescent="0.25"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</row>
    <row r="542" spans="2:13" x14ac:dyDescent="0.25"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</row>
    <row r="543" spans="2:13" x14ac:dyDescent="0.25"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</row>
    <row r="544" spans="2:13" x14ac:dyDescent="0.25"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</row>
    <row r="545" spans="2:13" x14ac:dyDescent="0.25"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</row>
    <row r="546" spans="2:13" x14ac:dyDescent="0.25"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</row>
    <row r="547" spans="2:13" x14ac:dyDescent="0.25"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</row>
    <row r="548" spans="2:13" x14ac:dyDescent="0.25"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</row>
    <row r="549" spans="2:13" x14ac:dyDescent="0.25"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</row>
    <row r="550" spans="2:13" x14ac:dyDescent="0.25"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</row>
    <row r="551" spans="2:13" x14ac:dyDescent="0.25"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</row>
    <row r="552" spans="2:13" x14ac:dyDescent="0.25"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</row>
    <row r="553" spans="2:13" x14ac:dyDescent="0.25"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</row>
    <row r="554" spans="2:13" x14ac:dyDescent="0.25"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</row>
    <row r="555" spans="2:13" x14ac:dyDescent="0.25"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</row>
    <row r="556" spans="2:13" x14ac:dyDescent="0.25"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</row>
    <row r="557" spans="2:13" x14ac:dyDescent="0.25"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</row>
    <row r="558" spans="2:13" x14ac:dyDescent="0.25"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</row>
    <row r="559" spans="2:13" x14ac:dyDescent="0.25"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</row>
    <row r="560" spans="2:13" x14ac:dyDescent="0.25"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</row>
    <row r="561" spans="2:13" x14ac:dyDescent="0.25"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</row>
    <row r="562" spans="2:13" x14ac:dyDescent="0.25"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</row>
    <row r="563" spans="2:13" x14ac:dyDescent="0.25"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</row>
    <row r="564" spans="2:13" x14ac:dyDescent="0.25"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</row>
    <row r="565" spans="2:13" x14ac:dyDescent="0.25"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</row>
    <row r="566" spans="2:13" x14ac:dyDescent="0.25"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</row>
    <row r="567" spans="2:13" x14ac:dyDescent="0.25"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</row>
    <row r="568" spans="2:13" x14ac:dyDescent="0.25"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</row>
    <row r="569" spans="2:13" x14ac:dyDescent="0.25"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</row>
    <row r="570" spans="2:13" x14ac:dyDescent="0.25"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</row>
    <row r="571" spans="2:13" x14ac:dyDescent="0.25"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</row>
    <row r="572" spans="2:13" x14ac:dyDescent="0.25"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</row>
    <row r="573" spans="2:13" x14ac:dyDescent="0.25"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</row>
    <row r="574" spans="2:13" x14ac:dyDescent="0.25"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</row>
    <row r="575" spans="2:13" x14ac:dyDescent="0.25"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</row>
    <row r="576" spans="2:13" x14ac:dyDescent="0.25"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</row>
    <row r="577" spans="2:13" x14ac:dyDescent="0.25"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</row>
    <row r="578" spans="2:13" x14ac:dyDescent="0.25"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</row>
    <row r="579" spans="2:13" x14ac:dyDescent="0.25"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</row>
    <row r="580" spans="2:13" x14ac:dyDescent="0.25"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</row>
    <row r="581" spans="2:13" x14ac:dyDescent="0.25"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</row>
    <row r="582" spans="2:13" x14ac:dyDescent="0.25"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</row>
    <row r="583" spans="2:13" x14ac:dyDescent="0.25"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</row>
    <row r="584" spans="2:13" x14ac:dyDescent="0.25"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</row>
    <row r="585" spans="2:13" x14ac:dyDescent="0.25"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</row>
    <row r="586" spans="2:13" x14ac:dyDescent="0.25"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</row>
    <row r="587" spans="2:13" x14ac:dyDescent="0.25"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</row>
    <row r="588" spans="2:13" x14ac:dyDescent="0.25"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</row>
    <row r="589" spans="2:13" x14ac:dyDescent="0.25"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</row>
    <row r="590" spans="2:13" x14ac:dyDescent="0.25"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</row>
    <row r="591" spans="2:13" x14ac:dyDescent="0.25"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</row>
    <row r="592" spans="2:13" x14ac:dyDescent="0.25"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</row>
    <row r="593" spans="2:13" x14ac:dyDescent="0.25"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</row>
    <row r="594" spans="2:13" x14ac:dyDescent="0.25"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</row>
    <row r="595" spans="2:13" x14ac:dyDescent="0.25"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</row>
    <row r="596" spans="2:13" x14ac:dyDescent="0.25"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</row>
    <row r="597" spans="2:13" x14ac:dyDescent="0.25"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</row>
    <row r="598" spans="2:13" x14ac:dyDescent="0.25"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</row>
    <row r="599" spans="2:13" x14ac:dyDescent="0.25"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</row>
    <row r="600" spans="2:13" x14ac:dyDescent="0.25"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</row>
    <row r="601" spans="2:13" x14ac:dyDescent="0.25"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</row>
    <row r="602" spans="2:13" x14ac:dyDescent="0.25"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</row>
    <row r="603" spans="2:13" x14ac:dyDescent="0.25"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</row>
    <row r="604" spans="2:13" x14ac:dyDescent="0.25"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</row>
    <row r="605" spans="2:13" x14ac:dyDescent="0.25"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</row>
    <row r="606" spans="2:13" x14ac:dyDescent="0.25"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</row>
    <row r="607" spans="2:13" x14ac:dyDescent="0.25"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</row>
    <row r="608" spans="2:13" x14ac:dyDescent="0.25"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</row>
    <row r="609" spans="2:13" x14ac:dyDescent="0.25"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</row>
    <row r="610" spans="2:13" x14ac:dyDescent="0.25"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</row>
    <row r="611" spans="2:13" x14ac:dyDescent="0.25"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</row>
    <row r="612" spans="2:13" x14ac:dyDescent="0.25"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</row>
    <row r="613" spans="2:13" x14ac:dyDescent="0.25"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</row>
    <row r="614" spans="2:13" x14ac:dyDescent="0.25"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</row>
    <row r="615" spans="2:13" x14ac:dyDescent="0.25"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</row>
    <row r="616" spans="2:13" x14ac:dyDescent="0.25"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</row>
    <row r="617" spans="2:13" x14ac:dyDescent="0.25"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</row>
    <row r="618" spans="2:13" x14ac:dyDescent="0.25"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</row>
    <row r="619" spans="2:13" x14ac:dyDescent="0.25"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</row>
  </sheetData>
  <mergeCells count="9">
    <mergeCell ref="E4:F5"/>
    <mergeCell ref="G4:H5"/>
    <mergeCell ref="K4:L5"/>
    <mergeCell ref="M4:M6"/>
    <mergeCell ref="B2:M2"/>
    <mergeCell ref="B3:M3"/>
    <mergeCell ref="B4:B6"/>
    <mergeCell ref="C4:D5"/>
    <mergeCell ref="I4:J5"/>
  </mergeCells>
  <printOptions horizontalCentered="1"/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X1220"/>
  <sheetViews>
    <sheetView zoomScale="80" zoomScaleNormal="80" workbookViewId="0">
      <selection activeCell="M24" sqref="M24"/>
    </sheetView>
  </sheetViews>
  <sheetFormatPr baseColWidth="10" defaultColWidth="11.42578125" defaultRowHeight="15" x14ac:dyDescent="0.25"/>
  <cols>
    <col min="1" max="1" width="2.7109375" style="81" customWidth="1"/>
    <col min="2" max="11" width="15.7109375" style="63" customWidth="1"/>
    <col min="12" max="15" width="11.42578125" style="81" customWidth="1"/>
    <col min="16" max="16" width="10.5703125" style="81" customWidth="1"/>
    <col min="17" max="16384" width="11.42578125" style="81"/>
  </cols>
  <sheetData>
    <row r="1" spans="2:20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2:20" ht="24.95" customHeight="1" thickTop="1" thickBot="1" x14ac:dyDescent="0.3">
      <c r="B2" s="266" t="s">
        <v>215</v>
      </c>
      <c r="C2" s="267"/>
      <c r="D2" s="267"/>
      <c r="E2" s="267"/>
      <c r="F2" s="267"/>
      <c r="G2" s="267"/>
      <c r="H2" s="267"/>
      <c r="I2" s="267"/>
      <c r="J2" s="267"/>
      <c r="K2" s="268"/>
    </row>
    <row r="3" spans="2:20" ht="24.95" customHeight="1" thickTop="1" thickBot="1" x14ac:dyDescent="0.3">
      <c r="B3" s="269" t="s">
        <v>283</v>
      </c>
      <c r="C3" s="270"/>
      <c r="D3" s="270"/>
      <c r="E3" s="270"/>
      <c r="F3" s="270"/>
      <c r="G3" s="270"/>
      <c r="H3" s="270"/>
      <c r="I3" s="270"/>
      <c r="J3" s="270"/>
      <c r="K3" s="271"/>
    </row>
    <row r="4" spans="2:20" ht="24.95" customHeight="1" thickTop="1" x14ac:dyDescent="0.25">
      <c r="B4" s="272" t="s">
        <v>216</v>
      </c>
      <c r="C4" s="275">
        <v>2015</v>
      </c>
      <c r="D4" s="276"/>
      <c r="E4" s="259">
        <v>2016</v>
      </c>
      <c r="F4" s="276"/>
      <c r="G4" s="279">
        <v>2017</v>
      </c>
      <c r="H4" s="279"/>
      <c r="I4" s="259">
        <v>2018</v>
      </c>
      <c r="J4" s="260"/>
      <c r="K4" s="263" t="s">
        <v>284</v>
      </c>
    </row>
    <row r="5" spans="2:20" ht="24.95" customHeight="1" thickBot="1" x14ac:dyDescent="0.3">
      <c r="B5" s="273"/>
      <c r="C5" s="277">
        <v>2015</v>
      </c>
      <c r="D5" s="278"/>
      <c r="E5" s="261">
        <v>2016</v>
      </c>
      <c r="F5" s="278"/>
      <c r="G5" s="280">
        <v>2017</v>
      </c>
      <c r="H5" s="280"/>
      <c r="I5" s="261">
        <v>2017</v>
      </c>
      <c r="J5" s="262"/>
      <c r="K5" s="264"/>
      <c r="P5" s="82"/>
      <c r="Q5" s="83"/>
    </row>
    <row r="6" spans="2:20" ht="24.95" customHeight="1" thickTop="1" thickBot="1" x14ac:dyDescent="0.3">
      <c r="B6" s="274"/>
      <c r="C6" s="84" t="s">
        <v>4</v>
      </c>
      <c r="D6" s="85" t="s">
        <v>5</v>
      </c>
      <c r="E6" s="86" t="s">
        <v>4</v>
      </c>
      <c r="F6" s="85" t="s">
        <v>5</v>
      </c>
      <c r="G6" s="86" t="s">
        <v>4</v>
      </c>
      <c r="H6" s="87" t="s">
        <v>5</v>
      </c>
      <c r="I6" s="86" t="s">
        <v>4</v>
      </c>
      <c r="J6" s="87" t="s">
        <v>5</v>
      </c>
      <c r="K6" s="265"/>
      <c r="Q6" s="83"/>
    </row>
    <row r="7" spans="2:20" ht="21.95" customHeight="1" thickTop="1" x14ac:dyDescent="0.25">
      <c r="B7" s="88" t="s">
        <v>6</v>
      </c>
      <c r="C7" s="89">
        <v>299</v>
      </c>
      <c r="D7" s="90">
        <v>8.2000000000000007E-3</v>
      </c>
      <c r="E7" s="91">
        <v>296</v>
      </c>
      <c r="F7" s="90">
        <v>7.9000000000000008E-3</v>
      </c>
      <c r="G7" s="91">
        <v>318</v>
      </c>
      <c r="H7" s="255">
        <v>8.6099528889370235E-3</v>
      </c>
      <c r="I7" s="91">
        <v>294</v>
      </c>
      <c r="J7" s="255">
        <v>7.9332955557354489E-3</v>
      </c>
      <c r="K7" s="163">
        <v>-7.5471698113207544E-2</v>
      </c>
      <c r="L7" s="94"/>
      <c r="N7" s="95"/>
      <c r="O7" s="96"/>
      <c r="P7" s="83"/>
      <c r="Q7" s="83"/>
    </row>
    <row r="8" spans="2:20" ht="21.95" customHeight="1" x14ac:dyDescent="0.25">
      <c r="B8" s="88" t="s">
        <v>7</v>
      </c>
      <c r="C8" s="89">
        <v>221</v>
      </c>
      <c r="D8" s="90">
        <v>6.1000000000000004E-3</v>
      </c>
      <c r="E8" s="91">
        <v>214</v>
      </c>
      <c r="F8" s="90">
        <v>5.7000000000000002E-3</v>
      </c>
      <c r="G8" s="91">
        <v>233</v>
      </c>
      <c r="H8" s="255">
        <v>6.3085503871771267E-3</v>
      </c>
      <c r="I8" s="91">
        <v>246</v>
      </c>
      <c r="J8" s="255">
        <v>6.6380636282684369E-3</v>
      </c>
      <c r="K8" s="93">
        <v>5.5793991416309016E-2</v>
      </c>
      <c r="L8" s="94"/>
      <c r="N8" s="95"/>
      <c r="O8" s="96"/>
      <c r="P8" s="83"/>
      <c r="Q8" s="83"/>
    </row>
    <row r="9" spans="2:20" ht="21.95" customHeight="1" x14ac:dyDescent="0.25">
      <c r="B9" s="88" t="s">
        <v>8</v>
      </c>
      <c r="C9" s="89">
        <v>227</v>
      </c>
      <c r="D9" s="90">
        <v>6.1999999999999998E-3</v>
      </c>
      <c r="E9" s="91">
        <v>194</v>
      </c>
      <c r="F9" s="90">
        <v>5.1999999999999998E-3</v>
      </c>
      <c r="G9" s="91">
        <v>180</v>
      </c>
      <c r="H9" s="255">
        <v>4.8735582390209567E-3</v>
      </c>
      <c r="I9" s="91">
        <v>196</v>
      </c>
      <c r="J9" s="255">
        <v>5.2888637038236326E-3</v>
      </c>
      <c r="K9" s="93">
        <v>8.8888888888888892E-2</v>
      </c>
      <c r="L9" s="94"/>
      <c r="N9" s="95"/>
      <c r="O9" s="96"/>
      <c r="P9" s="83"/>
      <c r="Q9" s="83"/>
    </row>
    <row r="10" spans="2:20" ht="21.95" customHeight="1" x14ac:dyDescent="0.25">
      <c r="B10" s="88" t="s">
        <v>9</v>
      </c>
      <c r="C10" s="89">
        <v>160</v>
      </c>
      <c r="D10" s="90">
        <v>4.4000000000000003E-3</v>
      </c>
      <c r="E10" s="91">
        <v>164</v>
      </c>
      <c r="F10" s="90">
        <v>4.4000000000000003E-3</v>
      </c>
      <c r="G10" s="91">
        <v>186</v>
      </c>
      <c r="H10" s="255">
        <v>5.0360101803216548E-3</v>
      </c>
      <c r="I10" s="91">
        <v>153</v>
      </c>
      <c r="J10" s="255">
        <v>4.1285517688011012E-3</v>
      </c>
      <c r="K10" s="93">
        <v>-0.17741935483870969</v>
      </c>
      <c r="L10" s="94"/>
      <c r="N10" s="95"/>
      <c r="O10" s="96"/>
      <c r="P10" s="83"/>
      <c r="Q10" s="83"/>
    </row>
    <row r="11" spans="2:20" ht="21.95" customHeight="1" x14ac:dyDescent="0.25">
      <c r="B11" s="88" t="s">
        <v>10</v>
      </c>
      <c r="C11" s="89">
        <v>196</v>
      </c>
      <c r="D11" s="90">
        <v>5.4000000000000003E-3</v>
      </c>
      <c r="E11" s="91">
        <v>184</v>
      </c>
      <c r="F11" s="90">
        <v>4.8999999999999998E-3</v>
      </c>
      <c r="G11" s="91">
        <v>160</v>
      </c>
      <c r="H11" s="255">
        <v>4.3320517680186278E-3</v>
      </c>
      <c r="I11" s="91">
        <v>174</v>
      </c>
      <c r="J11" s="255">
        <v>4.6952157370679188E-3</v>
      </c>
      <c r="K11" s="93">
        <v>8.7499999999999994E-2</v>
      </c>
      <c r="L11" s="94"/>
      <c r="N11" s="95"/>
      <c r="O11" s="96"/>
      <c r="P11" s="83"/>
      <c r="Q11" s="83"/>
    </row>
    <row r="12" spans="2:20" ht="21.95" customHeight="1" x14ac:dyDescent="0.25">
      <c r="B12" s="88" t="s">
        <v>11</v>
      </c>
      <c r="C12" s="89">
        <v>245</v>
      </c>
      <c r="D12" s="90">
        <v>6.7000000000000002E-3</v>
      </c>
      <c r="E12" s="91">
        <v>273</v>
      </c>
      <c r="F12" s="90">
        <v>7.3000000000000001E-3</v>
      </c>
      <c r="G12" s="91">
        <v>269</v>
      </c>
      <c r="H12" s="255">
        <v>7.2832620349813177E-3</v>
      </c>
      <c r="I12" s="91">
        <v>251</v>
      </c>
      <c r="J12" s="255">
        <v>6.7729836207129175E-3</v>
      </c>
      <c r="K12" s="93">
        <v>-6.6914498141263934E-2</v>
      </c>
      <c r="L12" s="94"/>
      <c r="N12" s="95"/>
      <c r="O12" s="96"/>
      <c r="P12" s="83"/>
      <c r="Q12" s="83"/>
    </row>
    <row r="13" spans="2:20" ht="21.95" customHeight="1" x14ac:dyDescent="0.25">
      <c r="B13" s="88" t="s">
        <v>12</v>
      </c>
      <c r="C13" s="89">
        <v>505</v>
      </c>
      <c r="D13" s="90">
        <v>1.38E-2</v>
      </c>
      <c r="E13" s="91">
        <v>531</v>
      </c>
      <c r="F13" s="90">
        <v>1.41E-2</v>
      </c>
      <c r="G13" s="91">
        <v>519</v>
      </c>
      <c r="H13" s="255">
        <v>1.4052092922510424E-2</v>
      </c>
      <c r="I13" s="91">
        <v>534</v>
      </c>
      <c r="J13" s="255">
        <v>1.4409455193070509E-2</v>
      </c>
      <c r="K13" s="93">
        <v>2.8901734104046242E-2</v>
      </c>
      <c r="L13" s="94"/>
      <c r="N13" s="95"/>
      <c r="O13" s="96"/>
      <c r="P13" s="82"/>
      <c r="Q13" s="83"/>
    </row>
    <row r="14" spans="2:20" ht="21.95" customHeight="1" x14ac:dyDescent="0.25">
      <c r="B14" s="88" t="s">
        <v>13</v>
      </c>
      <c r="C14" s="89">
        <v>1257</v>
      </c>
      <c r="D14" s="90">
        <v>3.4500000000000003E-2</v>
      </c>
      <c r="E14" s="91">
        <v>1268</v>
      </c>
      <c r="F14" s="90">
        <v>3.3799999999999997E-2</v>
      </c>
      <c r="G14" s="91">
        <v>1294</v>
      </c>
      <c r="H14" s="255">
        <v>3.5035468673850649E-2</v>
      </c>
      <c r="I14" s="91">
        <v>1273</v>
      </c>
      <c r="J14" s="255">
        <v>3.4350630076364713E-2</v>
      </c>
      <c r="K14" s="93">
        <v>-1.6228748068006182E-2</v>
      </c>
      <c r="L14" s="94"/>
      <c r="N14" s="95"/>
      <c r="O14" s="96"/>
      <c r="P14" s="82"/>
      <c r="Q14" s="83"/>
      <c r="T14" s="82"/>
    </row>
    <row r="15" spans="2:20" ht="21.95" customHeight="1" x14ac:dyDescent="0.25">
      <c r="B15" s="88" t="s">
        <v>14</v>
      </c>
      <c r="C15" s="89">
        <v>2820</v>
      </c>
      <c r="D15" s="90">
        <v>7.7299999999999994E-2</v>
      </c>
      <c r="E15" s="91">
        <v>2919</v>
      </c>
      <c r="F15" s="90">
        <v>7.7700000000000005E-2</v>
      </c>
      <c r="G15" s="91">
        <v>2868</v>
      </c>
      <c r="H15" s="255">
        <v>7.7652027941733898E-2</v>
      </c>
      <c r="I15" s="91">
        <v>2884</v>
      </c>
      <c r="J15" s="255">
        <v>7.7821851641976303E-2</v>
      </c>
      <c r="K15" s="93">
        <v>5.5788005578800556E-3</v>
      </c>
      <c r="L15" s="94"/>
      <c r="N15" s="95"/>
      <c r="O15" s="96"/>
      <c r="P15" s="82"/>
      <c r="Q15" s="83"/>
      <c r="T15" s="82"/>
    </row>
    <row r="16" spans="2:20" ht="21.95" customHeight="1" x14ac:dyDescent="0.25">
      <c r="B16" s="88" t="s">
        <v>15</v>
      </c>
      <c r="C16" s="89">
        <v>3653</v>
      </c>
      <c r="D16" s="90">
        <v>0.1002</v>
      </c>
      <c r="E16" s="91">
        <v>3642</v>
      </c>
      <c r="F16" s="90">
        <v>9.69E-2</v>
      </c>
      <c r="G16" s="91">
        <v>3738</v>
      </c>
      <c r="H16" s="255">
        <v>0.10120755943033519</v>
      </c>
      <c r="I16" s="91">
        <v>3702</v>
      </c>
      <c r="J16" s="255">
        <v>9.9894762405893303E-2</v>
      </c>
      <c r="K16" s="93">
        <v>-9.630818619582664E-3</v>
      </c>
      <c r="L16" s="94"/>
      <c r="N16" s="95"/>
      <c r="O16" s="96"/>
      <c r="P16" s="82"/>
      <c r="Q16" s="83"/>
      <c r="T16" s="82"/>
    </row>
    <row r="17" spans="2:24" ht="21.95" customHeight="1" x14ac:dyDescent="0.25">
      <c r="B17" s="88" t="s">
        <v>16</v>
      </c>
      <c r="C17" s="89">
        <v>4852</v>
      </c>
      <c r="D17" s="90">
        <v>0.13300000000000001</v>
      </c>
      <c r="E17" s="91">
        <v>4849</v>
      </c>
      <c r="F17" s="90">
        <v>0.12909999999999999</v>
      </c>
      <c r="G17" s="91">
        <v>4989</v>
      </c>
      <c r="H17" s="255">
        <v>0.13507878919153085</v>
      </c>
      <c r="I17" s="91">
        <v>4932</v>
      </c>
      <c r="J17" s="255">
        <v>0.1330850805472355</v>
      </c>
      <c r="K17" s="93">
        <v>-1.1425135297654841E-2</v>
      </c>
      <c r="L17" s="94"/>
      <c r="N17" s="95"/>
      <c r="O17" s="97"/>
      <c r="P17" s="96"/>
      <c r="T17" s="82"/>
    </row>
    <row r="18" spans="2:24" ht="21.95" customHeight="1" x14ac:dyDescent="0.25">
      <c r="B18" s="88" t="s">
        <v>17</v>
      </c>
      <c r="C18" s="89">
        <v>4315</v>
      </c>
      <c r="D18" s="90">
        <v>0.1183</v>
      </c>
      <c r="E18" s="91">
        <v>4371</v>
      </c>
      <c r="F18" s="90">
        <v>0.1163</v>
      </c>
      <c r="G18" s="91">
        <v>4400</v>
      </c>
      <c r="H18" s="255">
        <v>0.11913142362051227</v>
      </c>
      <c r="I18" s="91">
        <v>4566</v>
      </c>
      <c r="J18" s="255">
        <v>0.12320893710029952</v>
      </c>
      <c r="K18" s="93">
        <v>3.7727272727272727E-2</v>
      </c>
      <c r="L18" s="94"/>
      <c r="N18" s="95"/>
      <c r="O18" s="97"/>
      <c r="P18" s="96"/>
      <c r="Q18" s="83"/>
      <c r="T18" s="82"/>
    </row>
    <row r="19" spans="2:24" ht="21.95" customHeight="1" x14ac:dyDescent="0.25">
      <c r="B19" s="88" t="s">
        <v>18</v>
      </c>
      <c r="C19" s="89">
        <v>2221</v>
      </c>
      <c r="D19" s="90">
        <v>6.0900000000000003E-2</v>
      </c>
      <c r="E19" s="91">
        <v>2206</v>
      </c>
      <c r="F19" s="90">
        <v>5.8700000000000002E-2</v>
      </c>
      <c r="G19" s="91">
        <v>2232</v>
      </c>
      <c r="H19" s="255">
        <v>6.0432122163859861E-2</v>
      </c>
      <c r="I19" s="91">
        <v>2408</v>
      </c>
      <c r="J19" s="255">
        <v>6.4977468361261767E-2</v>
      </c>
      <c r="K19" s="93">
        <v>7.8853046594982074E-2</v>
      </c>
      <c r="L19" s="94"/>
      <c r="N19" s="95"/>
      <c r="O19" s="97"/>
      <c r="P19" s="96"/>
      <c r="Q19" s="83"/>
      <c r="T19" s="82"/>
    </row>
    <row r="20" spans="2:24" ht="21.95" customHeight="1" x14ac:dyDescent="0.25">
      <c r="B20" s="88" t="s">
        <v>19</v>
      </c>
      <c r="C20" s="89">
        <v>2764</v>
      </c>
      <c r="D20" s="90">
        <v>7.5800000000000006E-2</v>
      </c>
      <c r="E20" s="91">
        <v>2540</v>
      </c>
      <c r="F20" s="90">
        <v>6.7599999999999993E-2</v>
      </c>
      <c r="G20" s="91">
        <v>2688</v>
      </c>
      <c r="H20" s="255">
        <v>7.2778469702712942E-2</v>
      </c>
      <c r="I20" s="91">
        <v>2732</v>
      </c>
      <c r="J20" s="255">
        <v>7.37202838716641E-2</v>
      </c>
      <c r="K20" s="93">
        <v>1.636904761904762E-2</v>
      </c>
      <c r="L20" s="94"/>
      <c r="N20" s="95"/>
      <c r="O20" s="97"/>
      <c r="P20" s="96"/>
      <c r="Q20" s="83"/>
      <c r="T20" s="82"/>
    </row>
    <row r="21" spans="2:24" ht="21.95" customHeight="1" x14ac:dyDescent="0.25">
      <c r="B21" s="88" t="s">
        <v>20</v>
      </c>
      <c r="C21" s="89">
        <v>3373</v>
      </c>
      <c r="D21" s="90">
        <v>9.2499999999999999E-2</v>
      </c>
      <c r="E21" s="91">
        <v>3357</v>
      </c>
      <c r="F21" s="90">
        <v>8.9399999999999993E-2</v>
      </c>
      <c r="G21" s="91">
        <v>3358</v>
      </c>
      <c r="H21" s="255">
        <v>9.0918936481290957E-2</v>
      </c>
      <c r="I21" s="91">
        <v>3235</v>
      </c>
      <c r="J21" s="255">
        <v>8.729323511157884E-2</v>
      </c>
      <c r="K21" s="93">
        <v>-3.6628945801072066E-2</v>
      </c>
      <c r="L21" s="94"/>
      <c r="N21" s="95"/>
      <c r="O21" s="97"/>
      <c r="P21" s="96"/>
      <c r="Q21" s="83"/>
      <c r="T21" s="82"/>
    </row>
    <row r="22" spans="2:24" ht="21.95" customHeight="1" x14ac:dyDescent="0.25">
      <c r="B22" s="88" t="s">
        <v>21</v>
      </c>
      <c r="C22" s="89">
        <v>2804</v>
      </c>
      <c r="D22" s="90">
        <v>7.6899999999999996E-2</v>
      </c>
      <c r="E22" s="91">
        <v>2783</v>
      </c>
      <c r="F22" s="90">
        <v>7.4099999999999999E-2</v>
      </c>
      <c r="G22" s="91">
        <v>2862</v>
      </c>
      <c r="H22" s="255">
        <v>7.74895760004332E-2</v>
      </c>
      <c r="I22" s="91">
        <v>2922</v>
      </c>
      <c r="J22" s="255">
        <v>7.8847243584554361E-2</v>
      </c>
      <c r="K22" s="93">
        <v>2.0964360587002098E-2</v>
      </c>
      <c r="L22" s="94"/>
      <c r="N22" s="95"/>
      <c r="O22" s="97"/>
      <c r="P22" s="96"/>
      <c r="Q22" s="83"/>
      <c r="T22" s="82"/>
    </row>
    <row r="23" spans="2:24" ht="21.95" customHeight="1" x14ac:dyDescent="0.25">
      <c r="B23" s="88" t="s">
        <v>22</v>
      </c>
      <c r="C23" s="89">
        <v>1618</v>
      </c>
      <c r="D23" s="90">
        <v>4.4400000000000002E-2</v>
      </c>
      <c r="E23" s="91">
        <v>1616</v>
      </c>
      <c r="F23" s="90">
        <v>4.2999999999999997E-2</v>
      </c>
      <c r="G23" s="91">
        <v>1686</v>
      </c>
      <c r="H23" s="255">
        <v>4.5648995505496288E-2</v>
      </c>
      <c r="I23" s="91">
        <v>1731</v>
      </c>
      <c r="J23" s="255">
        <v>4.6709301384279124E-2</v>
      </c>
      <c r="K23" s="93">
        <v>2.6690391459074734E-2</v>
      </c>
      <c r="L23" s="94"/>
      <c r="N23" s="95"/>
      <c r="O23" s="97"/>
      <c r="P23" s="96"/>
      <c r="Q23" s="83"/>
      <c r="T23" s="82"/>
    </row>
    <row r="24" spans="2:24" ht="21.95" customHeight="1" x14ac:dyDescent="0.25">
      <c r="B24" s="88" t="s">
        <v>23</v>
      </c>
      <c r="C24" s="89">
        <v>1008</v>
      </c>
      <c r="D24" s="90">
        <v>2.76E-2</v>
      </c>
      <c r="E24" s="91">
        <v>1030</v>
      </c>
      <c r="F24" s="90">
        <v>2.7400000000000001E-2</v>
      </c>
      <c r="G24" s="91">
        <v>1084</v>
      </c>
      <c r="H24" s="255">
        <v>2.9349650728326203E-2</v>
      </c>
      <c r="I24" s="91">
        <v>1056</v>
      </c>
      <c r="J24" s="255">
        <v>2.8495102404274265E-2</v>
      </c>
      <c r="K24" s="93">
        <v>-2.5830258302583026E-2</v>
      </c>
      <c r="L24" s="94"/>
      <c r="N24" s="95"/>
      <c r="O24" s="97"/>
      <c r="P24" s="96"/>
      <c r="Q24" s="83"/>
    </row>
    <row r="25" spans="2:24" ht="21.95" customHeight="1" x14ac:dyDescent="0.25">
      <c r="B25" s="88" t="s">
        <v>24</v>
      </c>
      <c r="C25" s="89">
        <v>768</v>
      </c>
      <c r="D25" s="90">
        <v>2.1100000000000001E-2</v>
      </c>
      <c r="E25" s="91">
        <v>728</v>
      </c>
      <c r="F25" s="90">
        <v>1.9400000000000001E-2</v>
      </c>
      <c r="G25" s="91">
        <v>774</v>
      </c>
      <c r="H25" s="255">
        <v>2.0956300427790113E-2</v>
      </c>
      <c r="I25" s="91">
        <v>766</v>
      </c>
      <c r="J25" s="255">
        <v>2.0669742842494402E-2</v>
      </c>
      <c r="K25" s="93">
        <v>-1.0335917312661499E-2</v>
      </c>
      <c r="L25" s="94"/>
      <c r="N25" s="95"/>
      <c r="O25" s="97"/>
      <c r="P25" s="96"/>
      <c r="Q25" s="83"/>
    </row>
    <row r="26" spans="2:24" ht="21.95" customHeight="1" x14ac:dyDescent="0.25">
      <c r="B26" s="88" t="s">
        <v>25</v>
      </c>
      <c r="C26" s="89">
        <v>632</v>
      </c>
      <c r="D26" s="90">
        <v>1.7299999999999999E-2</v>
      </c>
      <c r="E26" s="91">
        <v>622</v>
      </c>
      <c r="F26" s="90">
        <v>1.66E-2</v>
      </c>
      <c r="G26" s="91">
        <v>679</v>
      </c>
      <c r="H26" s="255">
        <v>1.8384144690529052E-2</v>
      </c>
      <c r="I26" s="91">
        <v>657</v>
      </c>
      <c r="J26" s="255">
        <v>1.7728487007204728E-2</v>
      </c>
      <c r="K26" s="93">
        <v>-3.2400589101620032E-2</v>
      </c>
      <c r="L26" s="94"/>
      <c r="N26" s="95"/>
      <c r="O26" s="97"/>
      <c r="P26" s="96"/>
      <c r="Q26" s="83"/>
    </row>
    <row r="27" spans="2:24" ht="21.95" customHeight="1" x14ac:dyDescent="0.25">
      <c r="B27" s="88" t="s">
        <v>26</v>
      </c>
      <c r="C27" s="89">
        <v>590</v>
      </c>
      <c r="D27" s="90">
        <v>1.6199999999999999E-2</v>
      </c>
      <c r="E27" s="91">
        <v>551</v>
      </c>
      <c r="F27" s="90">
        <v>1.47E-2</v>
      </c>
      <c r="G27" s="91">
        <v>614</v>
      </c>
      <c r="H27" s="255">
        <v>1.6624248659771485E-2</v>
      </c>
      <c r="I27" s="91">
        <v>650</v>
      </c>
      <c r="J27" s="255">
        <v>1.7539599017782456E-2</v>
      </c>
      <c r="K27" s="93">
        <v>5.8631921824104233E-2</v>
      </c>
      <c r="L27" s="94"/>
      <c r="N27" s="95"/>
      <c r="O27" s="97"/>
      <c r="P27" s="96"/>
      <c r="Q27" s="83"/>
    </row>
    <row r="28" spans="2:24" ht="21.95" customHeight="1" x14ac:dyDescent="0.25">
      <c r="B28" s="88" t="s">
        <v>27</v>
      </c>
      <c r="C28" s="89">
        <v>465</v>
      </c>
      <c r="D28" s="90">
        <v>1.2800000000000001E-2</v>
      </c>
      <c r="E28" s="91">
        <v>490</v>
      </c>
      <c r="F28" s="90">
        <v>1.2999999999999999E-2</v>
      </c>
      <c r="G28" s="91">
        <v>499</v>
      </c>
      <c r="H28" s="255">
        <v>1.3510586451508096E-2</v>
      </c>
      <c r="I28" s="91">
        <v>479</v>
      </c>
      <c r="J28" s="255">
        <v>1.2925335276181225E-2</v>
      </c>
      <c r="K28" s="93">
        <v>-4.0080160320641281E-2</v>
      </c>
      <c r="L28" s="94"/>
      <c r="N28" s="95"/>
      <c r="O28" s="97"/>
      <c r="P28" s="96"/>
      <c r="Q28" s="83"/>
      <c r="X28" s="82"/>
    </row>
    <row r="29" spans="2:24" ht="21.95" customHeight="1" x14ac:dyDescent="0.25">
      <c r="B29" s="88" t="s">
        <v>28</v>
      </c>
      <c r="C29" s="89">
        <v>379</v>
      </c>
      <c r="D29" s="90">
        <v>1.04E-2</v>
      </c>
      <c r="E29" s="91">
        <v>343</v>
      </c>
      <c r="F29" s="90">
        <v>9.1000000000000004E-3</v>
      </c>
      <c r="G29" s="91">
        <v>374</v>
      </c>
      <c r="H29" s="255">
        <v>1.0126171007743542E-2</v>
      </c>
      <c r="I29" s="91">
        <v>388</v>
      </c>
      <c r="J29" s="255">
        <v>1.0469791413691681E-2</v>
      </c>
      <c r="K29" s="93">
        <v>3.7433155080213901E-2</v>
      </c>
      <c r="L29" s="94"/>
      <c r="N29" s="95"/>
      <c r="O29" s="97"/>
      <c r="P29" s="96"/>
      <c r="Q29" s="83"/>
    </row>
    <row r="30" spans="2:24" ht="21.95" customHeight="1" x14ac:dyDescent="0.25">
      <c r="B30" s="88" t="s">
        <v>29</v>
      </c>
      <c r="C30" s="89">
        <v>314</v>
      </c>
      <c r="D30" s="90">
        <v>8.6E-3</v>
      </c>
      <c r="E30" s="91">
        <v>337</v>
      </c>
      <c r="F30" s="90">
        <v>8.9999999999999993E-3</v>
      </c>
      <c r="G30" s="91">
        <v>334</v>
      </c>
      <c r="H30" s="255">
        <v>9.0431580657388856E-3</v>
      </c>
      <c r="I30" s="91">
        <v>363</v>
      </c>
      <c r="J30" s="255">
        <v>9.7951914514692786E-3</v>
      </c>
      <c r="K30" s="93">
        <v>8.6826347305389226E-2</v>
      </c>
      <c r="L30" s="94"/>
      <c r="N30" s="95"/>
      <c r="O30" s="97"/>
      <c r="P30" s="98"/>
      <c r="Q30" s="83"/>
    </row>
    <row r="31" spans="2:24" ht="21.95" customHeight="1" thickBot="1" x14ac:dyDescent="0.3">
      <c r="B31" s="88" t="s">
        <v>30</v>
      </c>
      <c r="C31" s="89">
        <v>782</v>
      </c>
      <c r="D31" s="90">
        <v>2.1399999999999999E-2</v>
      </c>
      <c r="E31" s="91">
        <v>2061</v>
      </c>
      <c r="F31" s="90">
        <v>5.4899999999999997E-2</v>
      </c>
      <c r="G31" s="91">
        <v>596</v>
      </c>
      <c r="H31" s="255">
        <v>1.6136892835869387E-2</v>
      </c>
      <c r="I31" s="91">
        <v>467</v>
      </c>
      <c r="J31" s="255">
        <v>1.2601527294314472E-2</v>
      </c>
      <c r="K31" s="249">
        <v>-0.21644295302013422</v>
      </c>
      <c r="L31" s="94"/>
      <c r="N31" s="95"/>
      <c r="P31" s="82"/>
      <c r="Q31" s="83"/>
    </row>
    <row r="32" spans="2:24" ht="21.95" customHeight="1" thickTop="1" thickBot="1" x14ac:dyDescent="0.3">
      <c r="B32" s="99" t="s">
        <v>31</v>
      </c>
      <c r="C32" s="100">
        <v>36468</v>
      </c>
      <c r="D32" s="101">
        <v>0.99999999999999989</v>
      </c>
      <c r="E32" s="102">
        <v>37569</v>
      </c>
      <c r="F32" s="101">
        <v>1.0002</v>
      </c>
      <c r="G32" s="102">
        <v>36934</v>
      </c>
      <c r="H32" s="103">
        <v>0.99999999999999978</v>
      </c>
      <c r="I32" s="102">
        <v>37059</v>
      </c>
      <c r="J32" s="103">
        <v>0.99999999999999989</v>
      </c>
      <c r="K32" s="104">
        <v>3.3844154437645529E-3</v>
      </c>
      <c r="L32" s="105"/>
      <c r="N32" s="106"/>
      <c r="P32" s="83"/>
      <c r="T32" s="82"/>
      <c r="U32" s="83"/>
    </row>
    <row r="33" spans="2:16" ht="15.75" thickTop="1" x14ac:dyDescent="0.25">
      <c r="B33" s="81"/>
      <c r="C33" s="82"/>
      <c r="D33" s="81"/>
      <c r="E33" s="81"/>
      <c r="F33" s="81"/>
      <c r="G33" s="81"/>
      <c r="H33" s="81"/>
      <c r="I33" s="81"/>
      <c r="J33" s="81"/>
      <c r="K33" s="81"/>
      <c r="O33" s="82"/>
      <c r="P33" s="83"/>
    </row>
    <row r="34" spans="2:16" x14ac:dyDescent="0.25">
      <c r="B34" s="81"/>
      <c r="C34" s="81"/>
      <c r="D34" s="81"/>
      <c r="E34" s="82"/>
      <c r="F34" s="81"/>
      <c r="G34" s="81"/>
      <c r="H34" s="81"/>
      <c r="I34" s="81"/>
      <c r="J34" s="81"/>
      <c r="K34" s="81"/>
    </row>
    <row r="35" spans="2:16" x14ac:dyDescent="0.25">
      <c r="B35" s="81"/>
      <c r="C35" s="81"/>
      <c r="D35" s="81"/>
      <c r="E35" s="81"/>
      <c r="F35" s="81"/>
      <c r="G35" s="81"/>
      <c r="H35" s="81"/>
      <c r="I35" s="81"/>
      <c r="J35" s="81"/>
      <c r="K35" s="81"/>
      <c r="O35" s="107"/>
    </row>
    <row r="36" spans="2:16" x14ac:dyDescent="0.25"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2:16" x14ac:dyDescent="0.25">
      <c r="B37" s="81"/>
      <c r="C37" s="81"/>
      <c r="D37" s="81"/>
      <c r="E37" s="81"/>
      <c r="F37" s="81"/>
      <c r="G37" s="81"/>
      <c r="H37" s="81"/>
      <c r="I37" s="81"/>
      <c r="J37" s="81"/>
      <c r="K37" s="81"/>
    </row>
    <row r="38" spans="2:16" x14ac:dyDescent="0.25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16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16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16" x14ac:dyDescent="0.25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16" x14ac:dyDescent="0.25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16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16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16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16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16" x14ac:dyDescent="0.25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16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 x14ac:dyDescent="0.25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 x14ac:dyDescent="0.25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 x14ac:dyDescent="0.25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 x14ac:dyDescent="0.25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 x14ac:dyDescent="0.25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 x14ac:dyDescent="0.25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 x14ac:dyDescent="0.25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 x14ac:dyDescent="0.25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 x14ac:dyDescent="0.25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 x14ac:dyDescent="0.25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 x14ac:dyDescent="0.25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 x14ac:dyDescent="0.25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 x14ac:dyDescent="0.25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 x14ac:dyDescent="0.25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 x14ac:dyDescent="0.25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 x14ac:dyDescent="0.25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 x14ac:dyDescent="0.25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 x14ac:dyDescent="0.25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 x14ac:dyDescent="0.25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 x14ac:dyDescent="0.25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 x14ac:dyDescent="0.25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 x14ac:dyDescent="0.25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 x14ac:dyDescent="0.25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 x14ac:dyDescent="0.25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 x14ac:dyDescent="0.25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 x14ac:dyDescent="0.25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 x14ac:dyDescent="0.25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 x14ac:dyDescent="0.25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 x14ac:dyDescent="0.25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 x14ac:dyDescent="0.25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 x14ac:dyDescent="0.25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 x14ac:dyDescent="0.25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 x14ac:dyDescent="0.25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 x14ac:dyDescent="0.25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 x14ac:dyDescent="0.25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 x14ac:dyDescent="0.25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 x14ac:dyDescent="0.25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 x14ac:dyDescent="0.25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 x14ac:dyDescent="0.25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 x14ac:dyDescent="0.25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 x14ac:dyDescent="0.25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 x14ac:dyDescent="0.25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 x14ac:dyDescent="0.25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 x14ac:dyDescent="0.25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 x14ac:dyDescent="0.25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 x14ac:dyDescent="0.25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 x14ac:dyDescent="0.25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 x14ac:dyDescent="0.25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 x14ac:dyDescent="0.25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 x14ac:dyDescent="0.25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 x14ac:dyDescent="0.25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 x14ac:dyDescent="0.25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 x14ac:dyDescent="0.25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 x14ac:dyDescent="0.25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 x14ac:dyDescent="0.25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 x14ac:dyDescent="0.25">
      <c r="B110" s="81"/>
      <c r="C110" s="81"/>
      <c r="D110" s="81"/>
      <c r="E110" s="81"/>
      <c r="F110" s="81"/>
      <c r="G110" s="81"/>
      <c r="H110" s="81"/>
      <c r="I110" s="81"/>
      <c r="J110" s="81"/>
      <c r="K110" s="81"/>
    </row>
    <row r="111" spans="2:11" x14ac:dyDescent="0.25">
      <c r="B111" s="81"/>
      <c r="C111" s="81"/>
      <c r="D111" s="81"/>
      <c r="E111" s="81"/>
      <c r="F111" s="81"/>
      <c r="G111" s="81"/>
      <c r="H111" s="81"/>
      <c r="I111" s="81"/>
      <c r="J111" s="81"/>
      <c r="K111" s="81"/>
    </row>
    <row r="112" spans="2:11" x14ac:dyDescent="0.25">
      <c r="B112" s="81"/>
      <c r="C112" s="81"/>
      <c r="D112" s="81"/>
      <c r="E112" s="81"/>
      <c r="F112" s="81"/>
      <c r="G112" s="81"/>
      <c r="H112" s="81"/>
      <c r="I112" s="81"/>
      <c r="J112" s="81"/>
      <c r="K112" s="81"/>
    </row>
    <row r="113" spans="2:11" x14ac:dyDescent="0.25">
      <c r="B113" s="81"/>
      <c r="C113" s="81"/>
      <c r="D113" s="81"/>
      <c r="E113" s="81"/>
      <c r="F113" s="81"/>
      <c r="G113" s="81"/>
      <c r="H113" s="81"/>
      <c r="I113" s="81"/>
      <c r="J113" s="81"/>
      <c r="K113" s="81"/>
    </row>
    <row r="114" spans="2:11" x14ac:dyDescent="0.25">
      <c r="B114" s="81"/>
      <c r="C114" s="81"/>
      <c r="D114" s="81"/>
      <c r="E114" s="81"/>
      <c r="F114" s="81"/>
      <c r="G114" s="81"/>
      <c r="H114" s="81"/>
      <c r="I114" s="81"/>
      <c r="J114" s="81"/>
      <c r="K114" s="81"/>
    </row>
    <row r="115" spans="2:11" x14ac:dyDescent="0.25">
      <c r="B115" s="81"/>
      <c r="C115" s="81"/>
      <c r="D115" s="81"/>
      <c r="E115" s="81"/>
      <c r="F115" s="81"/>
      <c r="G115" s="81"/>
      <c r="H115" s="81"/>
      <c r="I115" s="81"/>
      <c r="J115" s="81"/>
      <c r="K115" s="81"/>
    </row>
    <row r="116" spans="2:11" x14ac:dyDescent="0.25">
      <c r="B116" s="81"/>
      <c r="C116" s="81"/>
      <c r="D116" s="81"/>
      <c r="E116" s="81"/>
      <c r="F116" s="81"/>
      <c r="G116" s="81"/>
      <c r="H116" s="81"/>
      <c r="I116" s="81"/>
      <c r="J116" s="81"/>
      <c r="K116" s="81"/>
    </row>
    <row r="117" spans="2:11" x14ac:dyDescent="0.25">
      <c r="B117" s="81"/>
      <c r="C117" s="81"/>
      <c r="D117" s="81"/>
      <c r="E117" s="81"/>
      <c r="F117" s="81"/>
      <c r="G117" s="81"/>
      <c r="H117" s="81"/>
      <c r="I117" s="81"/>
      <c r="J117" s="81"/>
      <c r="K117" s="81"/>
    </row>
    <row r="118" spans="2:11" x14ac:dyDescent="0.25">
      <c r="B118" s="81"/>
      <c r="C118" s="81"/>
      <c r="D118" s="81"/>
      <c r="E118" s="81"/>
      <c r="F118" s="81"/>
      <c r="G118" s="81"/>
      <c r="H118" s="81"/>
      <c r="I118" s="81"/>
      <c r="J118" s="81"/>
      <c r="K118" s="81"/>
    </row>
    <row r="119" spans="2:11" x14ac:dyDescent="0.25">
      <c r="B119" s="81"/>
      <c r="C119" s="81"/>
      <c r="D119" s="81"/>
      <c r="E119" s="81"/>
      <c r="F119" s="81"/>
      <c r="G119" s="81"/>
      <c r="H119" s="81"/>
      <c r="I119" s="81"/>
      <c r="J119" s="81"/>
      <c r="K119" s="81"/>
    </row>
    <row r="120" spans="2:11" x14ac:dyDescent="0.25">
      <c r="B120" s="81"/>
      <c r="C120" s="81"/>
      <c r="D120" s="81"/>
      <c r="E120" s="81"/>
      <c r="F120" s="81"/>
      <c r="G120" s="81"/>
      <c r="H120" s="81"/>
      <c r="I120" s="81"/>
      <c r="J120" s="81"/>
      <c r="K120" s="81"/>
    </row>
    <row r="121" spans="2:11" x14ac:dyDescent="0.25">
      <c r="B121" s="81"/>
      <c r="C121" s="81"/>
      <c r="D121" s="81"/>
      <c r="E121" s="81"/>
      <c r="F121" s="81"/>
      <c r="G121" s="81"/>
      <c r="H121" s="81"/>
      <c r="I121" s="81"/>
      <c r="J121" s="81"/>
      <c r="K121" s="81"/>
    </row>
    <row r="122" spans="2:11" x14ac:dyDescent="0.25">
      <c r="B122" s="81"/>
      <c r="C122" s="81"/>
      <c r="D122" s="81"/>
      <c r="E122" s="81"/>
      <c r="F122" s="81"/>
      <c r="G122" s="81"/>
      <c r="H122" s="81"/>
      <c r="I122" s="81"/>
      <c r="J122" s="81"/>
      <c r="K122" s="81"/>
    </row>
    <row r="123" spans="2:11" x14ac:dyDescent="0.25">
      <c r="B123" s="81"/>
      <c r="C123" s="81"/>
      <c r="D123" s="81"/>
      <c r="E123" s="81"/>
      <c r="F123" s="81"/>
      <c r="G123" s="81"/>
      <c r="H123" s="81"/>
      <c r="I123" s="81"/>
      <c r="J123" s="81"/>
      <c r="K123" s="81"/>
    </row>
    <row r="124" spans="2:11" x14ac:dyDescent="0.25">
      <c r="B124" s="81"/>
      <c r="C124" s="81"/>
      <c r="D124" s="81"/>
      <c r="E124" s="81"/>
      <c r="F124" s="81"/>
      <c r="G124" s="81"/>
      <c r="H124" s="81"/>
      <c r="I124" s="81"/>
      <c r="J124" s="81"/>
      <c r="K124" s="81"/>
    </row>
    <row r="125" spans="2:11" x14ac:dyDescent="0.25">
      <c r="B125" s="81"/>
      <c r="C125" s="81"/>
      <c r="D125" s="81"/>
      <c r="E125" s="81"/>
      <c r="F125" s="81"/>
      <c r="G125" s="81"/>
      <c r="H125" s="81"/>
      <c r="I125" s="81"/>
      <c r="J125" s="81"/>
      <c r="K125" s="81"/>
    </row>
    <row r="126" spans="2:11" x14ac:dyDescent="0.25">
      <c r="B126" s="81"/>
      <c r="C126" s="81"/>
      <c r="D126" s="81"/>
      <c r="E126" s="81"/>
      <c r="F126" s="81"/>
      <c r="G126" s="81"/>
      <c r="H126" s="81"/>
      <c r="I126" s="81"/>
      <c r="J126" s="81"/>
      <c r="K126" s="81"/>
    </row>
    <row r="127" spans="2:11" x14ac:dyDescent="0.25">
      <c r="B127" s="81"/>
      <c r="C127" s="81"/>
      <c r="D127" s="81"/>
      <c r="E127" s="81"/>
      <c r="F127" s="81"/>
      <c r="G127" s="81"/>
      <c r="H127" s="81"/>
      <c r="I127" s="81"/>
      <c r="J127" s="81"/>
      <c r="K127" s="81"/>
    </row>
    <row r="128" spans="2:11" x14ac:dyDescent="0.25">
      <c r="B128" s="81"/>
      <c r="C128" s="81"/>
      <c r="D128" s="81"/>
      <c r="E128" s="81"/>
      <c r="F128" s="81"/>
      <c r="G128" s="81"/>
      <c r="H128" s="81"/>
      <c r="I128" s="81"/>
      <c r="J128" s="81"/>
      <c r="K128" s="81"/>
    </row>
    <row r="129" spans="2:11" x14ac:dyDescent="0.25">
      <c r="B129" s="81"/>
      <c r="C129" s="81"/>
      <c r="D129" s="81"/>
      <c r="E129" s="81"/>
      <c r="F129" s="81"/>
      <c r="G129" s="81"/>
      <c r="H129" s="81"/>
      <c r="I129" s="81"/>
      <c r="J129" s="81"/>
      <c r="K129" s="81"/>
    </row>
    <row r="130" spans="2:11" x14ac:dyDescent="0.25">
      <c r="B130" s="81"/>
      <c r="C130" s="81"/>
      <c r="D130" s="81"/>
      <c r="E130" s="81"/>
      <c r="F130" s="81"/>
      <c r="G130" s="81"/>
      <c r="H130" s="81"/>
      <c r="I130" s="81"/>
      <c r="J130" s="81"/>
      <c r="K130" s="81"/>
    </row>
    <row r="131" spans="2:11" x14ac:dyDescent="0.25">
      <c r="B131" s="81"/>
      <c r="C131" s="81"/>
      <c r="D131" s="81"/>
      <c r="E131" s="81"/>
      <c r="F131" s="81"/>
      <c r="G131" s="81"/>
      <c r="H131" s="81"/>
      <c r="I131" s="81"/>
      <c r="J131" s="81"/>
      <c r="K131" s="81"/>
    </row>
    <row r="132" spans="2:11" x14ac:dyDescent="0.25">
      <c r="B132" s="81"/>
      <c r="C132" s="81"/>
      <c r="D132" s="81"/>
      <c r="E132" s="81"/>
      <c r="F132" s="81"/>
      <c r="G132" s="81"/>
      <c r="H132" s="81"/>
      <c r="I132" s="81"/>
      <c r="J132" s="81"/>
      <c r="K132" s="81"/>
    </row>
    <row r="133" spans="2:11" x14ac:dyDescent="0.25">
      <c r="B133" s="81"/>
      <c r="C133" s="81"/>
      <c r="D133" s="81"/>
      <c r="E133" s="81"/>
      <c r="F133" s="81"/>
      <c r="G133" s="81"/>
      <c r="H133" s="81"/>
      <c r="I133" s="81"/>
      <c r="J133" s="81"/>
      <c r="K133" s="81"/>
    </row>
    <row r="134" spans="2:11" x14ac:dyDescent="0.25">
      <c r="B134" s="81"/>
      <c r="C134" s="81"/>
      <c r="D134" s="81"/>
      <c r="E134" s="81"/>
      <c r="F134" s="81"/>
      <c r="G134" s="81"/>
      <c r="H134" s="81"/>
      <c r="I134" s="81"/>
      <c r="J134" s="81"/>
      <c r="K134" s="81"/>
    </row>
    <row r="135" spans="2:11" x14ac:dyDescent="0.25">
      <c r="B135" s="81"/>
      <c r="C135" s="81"/>
      <c r="D135" s="81"/>
      <c r="E135" s="81"/>
      <c r="F135" s="81"/>
      <c r="G135" s="81"/>
      <c r="H135" s="81"/>
      <c r="I135" s="81"/>
      <c r="J135" s="81"/>
      <c r="K135" s="81"/>
    </row>
    <row r="136" spans="2:11" x14ac:dyDescent="0.25">
      <c r="B136" s="81"/>
      <c r="C136" s="81"/>
      <c r="D136" s="81"/>
      <c r="E136" s="81"/>
      <c r="F136" s="81"/>
      <c r="G136" s="81"/>
      <c r="H136" s="81"/>
      <c r="I136" s="81"/>
      <c r="J136" s="81"/>
      <c r="K136" s="81"/>
    </row>
    <row r="137" spans="2:11" x14ac:dyDescent="0.25">
      <c r="B137" s="81"/>
      <c r="C137" s="81"/>
      <c r="D137" s="81"/>
      <c r="E137" s="81"/>
      <c r="F137" s="81"/>
      <c r="G137" s="81"/>
      <c r="H137" s="81"/>
      <c r="I137" s="81"/>
      <c r="J137" s="81"/>
      <c r="K137" s="81"/>
    </row>
    <row r="138" spans="2:11" x14ac:dyDescent="0.25">
      <c r="B138" s="81"/>
      <c r="C138" s="81"/>
      <c r="D138" s="81"/>
      <c r="E138" s="81"/>
      <c r="F138" s="81"/>
      <c r="G138" s="81"/>
      <c r="H138" s="81"/>
      <c r="I138" s="81"/>
      <c r="J138" s="81"/>
      <c r="K138" s="81"/>
    </row>
    <row r="139" spans="2:11" x14ac:dyDescent="0.25">
      <c r="B139" s="81"/>
      <c r="C139" s="81"/>
      <c r="D139" s="81"/>
      <c r="E139" s="81"/>
      <c r="F139" s="81"/>
      <c r="G139" s="81"/>
      <c r="H139" s="81"/>
      <c r="I139" s="81"/>
      <c r="J139" s="81"/>
      <c r="K139" s="81"/>
    </row>
    <row r="140" spans="2:11" x14ac:dyDescent="0.25">
      <c r="B140" s="81"/>
      <c r="C140" s="81"/>
      <c r="D140" s="81"/>
      <c r="E140" s="81"/>
      <c r="F140" s="81"/>
      <c r="G140" s="81"/>
      <c r="H140" s="81"/>
      <c r="I140" s="81"/>
      <c r="J140" s="81"/>
      <c r="K140" s="81"/>
    </row>
    <row r="141" spans="2:11" x14ac:dyDescent="0.25">
      <c r="B141" s="81"/>
      <c r="C141" s="81"/>
      <c r="D141" s="81"/>
      <c r="E141" s="81"/>
      <c r="F141" s="81"/>
      <c r="G141" s="81"/>
      <c r="H141" s="81"/>
      <c r="I141" s="81"/>
      <c r="J141" s="81"/>
      <c r="K141" s="81"/>
    </row>
    <row r="142" spans="2:11" x14ac:dyDescent="0.25">
      <c r="B142" s="81"/>
      <c r="C142" s="81"/>
      <c r="D142" s="81"/>
      <c r="E142" s="81"/>
      <c r="F142" s="81"/>
      <c r="G142" s="81"/>
      <c r="H142" s="81"/>
      <c r="I142" s="81"/>
      <c r="J142" s="81"/>
      <c r="K142" s="81"/>
    </row>
    <row r="143" spans="2:11" x14ac:dyDescent="0.25">
      <c r="B143" s="81"/>
      <c r="C143" s="81"/>
      <c r="D143" s="81"/>
      <c r="E143" s="81"/>
      <c r="F143" s="81"/>
      <c r="G143" s="81"/>
      <c r="H143" s="81"/>
      <c r="I143" s="81"/>
      <c r="J143" s="81"/>
      <c r="K143" s="81"/>
    </row>
    <row r="144" spans="2:11" x14ac:dyDescent="0.25">
      <c r="B144" s="81"/>
      <c r="C144" s="81"/>
      <c r="D144" s="81"/>
      <c r="E144" s="81"/>
      <c r="F144" s="81"/>
      <c r="G144" s="81"/>
      <c r="H144" s="81"/>
      <c r="I144" s="81"/>
      <c r="J144" s="81"/>
      <c r="K144" s="81"/>
    </row>
    <row r="145" spans="2:11" x14ac:dyDescent="0.25">
      <c r="B145" s="81"/>
      <c r="C145" s="81"/>
      <c r="D145" s="81"/>
      <c r="E145" s="81"/>
      <c r="F145" s="81"/>
      <c r="G145" s="81"/>
      <c r="H145" s="81"/>
      <c r="I145" s="81"/>
      <c r="J145" s="81"/>
      <c r="K145" s="81"/>
    </row>
    <row r="146" spans="2:11" x14ac:dyDescent="0.25">
      <c r="B146" s="81"/>
      <c r="C146" s="81"/>
      <c r="D146" s="81"/>
      <c r="E146" s="81"/>
      <c r="F146" s="81"/>
      <c r="G146" s="81"/>
      <c r="H146" s="81"/>
      <c r="I146" s="81"/>
      <c r="J146" s="81"/>
      <c r="K146" s="81"/>
    </row>
    <row r="147" spans="2:11" x14ac:dyDescent="0.25">
      <c r="B147" s="81"/>
      <c r="C147" s="81"/>
      <c r="D147" s="81"/>
      <c r="E147" s="81"/>
      <c r="F147" s="81"/>
      <c r="G147" s="81"/>
      <c r="H147" s="81"/>
      <c r="I147" s="81"/>
      <c r="J147" s="81"/>
      <c r="K147" s="81"/>
    </row>
    <row r="148" spans="2:11" x14ac:dyDescent="0.25">
      <c r="B148" s="81"/>
      <c r="C148" s="81"/>
      <c r="D148" s="81"/>
      <c r="E148" s="81"/>
      <c r="F148" s="81"/>
      <c r="G148" s="81"/>
      <c r="H148" s="81"/>
      <c r="I148" s="81"/>
      <c r="J148" s="81"/>
      <c r="K148" s="81"/>
    </row>
    <row r="149" spans="2:11" x14ac:dyDescent="0.25">
      <c r="B149" s="81"/>
      <c r="C149" s="81"/>
      <c r="D149" s="81"/>
      <c r="E149" s="81"/>
      <c r="F149" s="81"/>
      <c r="G149" s="81"/>
      <c r="H149" s="81"/>
      <c r="I149" s="81"/>
      <c r="J149" s="81"/>
      <c r="K149" s="81"/>
    </row>
    <row r="150" spans="2:11" x14ac:dyDescent="0.25">
      <c r="B150" s="81"/>
      <c r="C150" s="81"/>
      <c r="D150" s="81"/>
      <c r="E150" s="81"/>
      <c r="F150" s="81"/>
      <c r="G150" s="81"/>
      <c r="H150" s="81"/>
      <c r="I150" s="81"/>
      <c r="J150" s="81"/>
      <c r="K150" s="81"/>
    </row>
    <row r="151" spans="2:11" x14ac:dyDescent="0.25">
      <c r="B151" s="81"/>
      <c r="C151" s="81"/>
      <c r="D151" s="81"/>
      <c r="E151" s="81"/>
      <c r="F151" s="81"/>
      <c r="G151" s="81"/>
      <c r="H151" s="81"/>
      <c r="I151" s="81"/>
      <c r="J151" s="81"/>
      <c r="K151" s="81"/>
    </row>
    <row r="152" spans="2:11" x14ac:dyDescent="0.25">
      <c r="B152" s="81"/>
      <c r="C152" s="81"/>
      <c r="D152" s="81"/>
      <c r="E152" s="81"/>
      <c r="F152" s="81"/>
      <c r="G152" s="81"/>
      <c r="H152" s="81"/>
      <c r="I152" s="81"/>
      <c r="J152" s="81"/>
      <c r="K152" s="81"/>
    </row>
    <row r="153" spans="2:11" x14ac:dyDescent="0.25">
      <c r="B153" s="81"/>
      <c r="C153" s="81"/>
      <c r="D153" s="81"/>
      <c r="E153" s="81"/>
      <c r="F153" s="81"/>
      <c r="G153" s="81"/>
      <c r="H153" s="81"/>
      <c r="I153" s="81"/>
      <c r="J153" s="81"/>
      <c r="K153" s="81"/>
    </row>
    <row r="154" spans="2:11" x14ac:dyDescent="0.25">
      <c r="B154" s="81"/>
      <c r="C154" s="81"/>
      <c r="D154" s="81"/>
      <c r="E154" s="81"/>
      <c r="F154" s="81"/>
      <c r="G154" s="81"/>
      <c r="H154" s="81"/>
      <c r="I154" s="81"/>
      <c r="J154" s="81"/>
      <c r="K154" s="81"/>
    </row>
    <row r="155" spans="2:11" x14ac:dyDescent="0.25">
      <c r="B155" s="81"/>
      <c r="C155" s="81"/>
      <c r="D155" s="81"/>
      <c r="E155" s="81"/>
      <c r="F155" s="81"/>
      <c r="G155" s="81"/>
      <c r="H155" s="81"/>
      <c r="I155" s="81"/>
      <c r="J155" s="81"/>
      <c r="K155" s="81"/>
    </row>
    <row r="156" spans="2:11" x14ac:dyDescent="0.25">
      <c r="B156" s="81"/>
      <c r="C156" s="81"/>
      <c r="D156" s="81"/>
      <c r="E156" s="81"/>
      <c r="F156" s="81"/>
      <c r="G156" s="81"/>
      <c r="H156" s="81"/>
      <c r="I156" s="81"/>
      <c r="J156" s="81"/>
      <c r="K156" s="81"/>
    </row>
    <row r="157" spans="2:11" x14ac:dyDescent="0.25">
      <c r="B157" s="81"/>
      <c r="C157" s="81"/>
      <c r="D157" s="81"/>
      <c r="E157" s="81"/>
      <c r="F157" s="81"/>
      <c r="G157" s="81"/>
      <c r="H157" s="81"/>
      <c r="I157" s="81"/>
      <c r="J157" s="81"/>
      <c r="K157" s="81"/>
    </row>
    <row r="158" spans="2:11" x14ac:dyDescent="0.25">
      <c r="B158" s="81"/>
      <c r="C158" s="81"/>
      <c r="D158" s="81"/>
      <c r="E158" s="81"/>
      <c r="F158" s="81"/>
      <c r="G158" s="81"/>
      <c r="H158" s="81"/>
      <c r="I158" s="81"/>
      <c r="J158" s="81"/>
      <c r="K158" s="81"/>
    </row>
    <row r="159" spans="2:11" x14ac:dyDescent="0.25">
      <c r="B159" s="81"/>
      <c r="C159" s="81"/>
      <c r="D159" s="81"/>
      <c r="E159" s="81"/>
      <c r="F159" s="81"/>
      <c r="G159" s="81"/>
      <c r="H159" s="81"/>
      <c r="I159" s="81"/>
      <c r="J159" s="81"/>
      <c r="K159" s="81"/>
    </row>
    <row r="160" spans="2:11" x14ac:dyDescent="0.25">
      <c r="B160" s="81"/>
      <c r="C160" s="81"/>
      <c r="D160" s="81"/>
      <c r="E160" s="81"/>
      <c r="F160" s="81"/>
      <c r="G160" s="81"/>
      <c r="H160" s="81"/>
      <c r="I160" s="81"/>
      <c r="J160" s="81"/>
      <c r="K160" s="81"/>
    </row>
    <row r="161" spans="2:11" x14ac:dyDescent="0.25">
      <c r="B161" s="81"/>
      <c r="C161" s="81"/>
      <c r="D161" s="81"/>
      <c r="E161" s="81"/>
      <c r="F161" s="81"/>
      <c r="G161" s="81"/>
      <c r="H161" s="81"/>
      <c r="I161" s="81"/>
      <c r="J161" s="81"/>
      <c r="K161" s="81"/>
    </row>
    <row r="162" spans="2:11" x14ac:dyDescent="0.25">
      <c r="B162" s="81"/>
      <c r="C162" s="81"/>
      <c r="D162" s="81"/>
      <c r="E162" s="81"/>
      <c r="F162" s="81"/>
      <c r="G162" s="81"/>
      <c r="H162" s="81"/>
      <c r="I162" s="81"/>
      <c r="J162" s="81"/>
      <c r="K162" s="81"/>
    </row>
    <row r="163" spans="2:11" x14ac:dyDescent="0.25">
      <c r="B163" s="81"/>
      <c r="C163" s="81"/>
      <c r="D163" s="81"/>
      <c r="E163" s="81"/>
      <c r="F163" s="81"/>
      <c r="G163" s="81"/>
      <c r="H163" s="81"/>
      <c r="I163" s="81"/>
      <c r="J163" s="81"/>
      <c r="K163" s="81"/>
    </row>
    <row r="164" spans="2:11" x14ac:dyDescent="0.25">
      <c r="B164" s="81"/>
      <c r="C164" s="81"/>
      <c r="D164" s="81"/>
      <c r="E164" s="81"/>
      <c r="F164" s="81"/>
      <c r="G164" s="81"/>
      <c r="H164" s="81"/>
      <c r="I164" s="81"/>
      <c r="J164" s="81"/>
      <c r="K164" s="81"/>
    </row>
    <row r="165" spans="2:11" x14ac:dyDescent="0.25">
      <c r="B165" s="81"/>
      <c r="C165" s="81"/>
      <c r="D165" s="81"/>
      <c r="E165" s="81"/>
      <c r="F165" s="81"/>
      <c r="G165" s="81"/>
      <c r="H165" s="81"/>
      <c r="I165" s="81"/>
      <c r="J165" s="81"/>
      <c r="K165" s="81"/>
    </row>
    <row r="166" spans="2:11" x14ac:dyDescent="0.25">
      <c r="B166" s="81"/>
      <c r="C166" s="81"/>
      <c r="D166" s="81"/>
      <c r="E166" s="81"/>
      <c r="F166" s="81"/>
      <c r="G166" s="81"/>
      <c r="H166" s="81"/>
      <c r="I166" s="81"/>
      <c r="J166" s="81"/>
      <c r="K166" s="81"/>
    </row>
    <row r="167" spans="2:11" x14ac:dyDescent="0.25">
      <c r="B167" s="81"/>
      <c r="C167" s="81"/>
      <c r="D167" s="81"/>
      <c r="E167" s="81"/>
      <c r="F167" s="81"/>
      <c r="G167" s="81"/>
      <c r="H167" s="81"/>
      <c r="I167" s="81"/>
      <c r="J167" s="81"/>
      <c r="K167" s="81"/>
    </row>
    <row r="168" spans="2:11" x14ac:dyDescent="0.25">
      <c r="B168" s="81"/>
      <c r="C168" s="81"/>
      <c r="D168" s="81"/>
      <c r="E168" s="81"/>
      <c r="F168" s="81"/>
      <c r="G168" s="81"/>
      <c r="H168" s="81"/>
      <c r="I168" s="81"/>
      <c r="J168" s="81"/>
      <c r="K168" s="81"/>
    </row>
    <row r="169" spans="2:11" x14ac:dyDescent="0.25">
      <c r="B169" s="81"/>
      <c r="C169" s="81"/>
      <c r="D169" s="81"/>
      <c r="E169" s="81"/>
      <c r="F169" s="81"/>
      <c r="G169" s="81"/>
      <c r="H169" s="81"/>
      <c r="I169" s="81"/>
      <c r="J169" s="81"/>
      <c r="K169" s="81"/>
    </row>
    <row r="170" spans="2:11" x14ac:dyDescent="0.25">
      <c r="B170" s="81"/>
      <c r="C170" s="81"/>
      <c r="D170" s="81"/>
      <c r="E170" s="81"/>
      <c r="F170" s="81"/>
      <c r="G170" s="81"/>
      <c r="H170" s="81"/>
      <c r="I170" s="81"/>
      <c r="J170" s="81"/>
      <c r="K170" s="81"/>
    </row>
    <row r="171" spans="2:11" x14ac:dyDescent="0.25">
      <c r="B171" s="81"/>
      <c r="C171" s="81"/>
      <c r="D171" s="81"/>
      <c r="E171" s="81"/>
      <c r="F171" s="81"/>
      <c r="G171" s="81"/>
      <c r="H171" s="81"/>
      <c r="I171" s="81"/>
      <c r="J171" s="81"/>
      <c r="K171" s="81"/>
    </row>
    <row r="172" spans="2:11" x14ac:dyDescent="0.25">
      <c r="B172" s="81"/>
      <c r="C172" s="81"/>
      <c r="D172" s="81"/>
      <c r="E172" s="81"/>
      <c r="F172" s="81"/>
      <c r="G172" s="81"/>
      <c r="H172" s="81"/>
      <c r="I172" s="81"/>
      <c r="J172" s="81"/>
      <c r="K172" s="81"/>
    </row>
    <row r="173" spans="2:11" x14ac:dyDescent="0.25">
      <c r="B173" s="81"/>
      <c r="C173" s="81"/>
      <c r="D173" s="81"/>
      <c r="E173" s="81"/>
      <c r="F173" s="81"/>
      <c r="G173" s="81"/>
      <c r="H173" s="81"/>
      <c r="I173" s="81"/>
      <c r="J173" s="81"/>
      <c r="K173" s="81"/>
    </row>
    <row r="174" spans="2:11" x14ac:dyDescent="0.25">
      <c r="B174" s="81"/>
      <c r="C174" s="81"/>
      <c r="D174" s="81"/>
      <c r="E174" s="81"/>
      <c r="F174" s="81"/>
      <c r="G174" s="81"/>
      <c r="H174" s="81"/>
      <c r="I174" s="81"/>
      <c r="J174" s="81"/>
      <c r="K174" s="81"/>
    </row>
    <row r="175" spans="2:11" x14ac:dyDescent="0.25">
      <c r="B175" s="81"/>
      <c r="C175" s="81"/>
      <c r="D175" s="81"/>
      <c r="E175" s="81"/>
      <c r="F175" s="81"/>
      <c r="G175" s="81"/>
      <c r="H175" s="81"/>
      <c r="I175" s="81"/>
      <c r="J175" s="81"/>
      <c r="K175" s="81"/>
    </row>
    <row r="176" spans="2:11" x14ac:dyDescent="0.25">
      <c r="B176" s="81"/>
      <c r="C176" s="81"/>
      <c r="D176" s="81"/>
      <c r="E176" s="81"/>
      <c r="F176" s="81"/>
      <c r="G176" s="81"/>
      <c r="H176" s="81"/>
      <c r="I176" s="81"/>
      <c r="J176" s="81"/>
      <c r="K176" s="81"/>
    </row>
    <row r="177" spans="2:11" x14ac:dyDescent="0.25">
      <c r="B177" s="81"/>
      <c r="C177" s="81"/>
      <c r="D177" s="81"/>
      <c r="E177" s="81"/>
      <c r="F177" s="81"/>
      <c r="G177" s="81"/>
      <c r="H177" s="81"/>
      <c r="I177" s="81"/>
      <c r="J177" s="81"/>
      <c r="K177" s="81"/>
    </row>
    <row r="178" spans="2:11" x14ac:dyDescent="0.25">
      <c r="B178" s="81"/>
      <c r="C178" s="81"/>
      <c r="D178" s="81"/>
      <c r="E178" s="81"/>
      <c r="F178" s="81"/>
      <c r="G178" s="81"/>
      <c r="H178" s="81"/>
      <c r="I178" s="81"/>
      <c r="J178" s="81"/>
      <c r="K178" s="81"/>
    </row>
    <row r="179" spans="2:11" x14ac:dyDescent="0.25">
      <c r="B179" s="81"/>
      <c r="C179" s="81"/>
      <c r="D179" s="81"/>
      <c r="E179" s="81"/>
      <c r="F179" s="81"/>
      <c r="G179" s="81"/>
      <c r="H179" s="81"/>
      <c r="I179" s="81"/>
      <c r="J179" s="81"/>
      <c r="K179" s="81"/>
    </row>
    <row r="180" spans="2:11" x14ac:dyDescent="0.25">
      <c r="B180" s="81"/>
      <c r="C180" s="81"/>
      <c r="D180" s="81"/>
      <c r="E180" s="81"/>
      <c r="F180" s="81"/>
      <c r="G180" s="81"/>
      <c r="H180" s="81"/>
      <c r="I180" s="81"/>
      <c r="J180" s="81"/>
      <c r="K180" s="81"/>
    </row>
    <row r="181" spans="2:11" x14ac:dyDescent="0.25">
      <c r="B181" s="81"/>
      <c r="C181" s="81"/>
      <c r="D181" s="81"/>
      <c r="E181" s="81"/>
      <c r="F181" s="81"/>
      <c r="G181" s="81"/>
      <c r="H181" s="81"/>
      <c r="I181" s="81"/>
      <c r="J181" s="81"/>
      <c r="K181" s="81"/>
    </row>
    <row r="182" spans="2:11" x14ac:dyDescent="0.25">
      <c r="B182" s="81"/>
      <c r="C182" s="81"/>
      <c r="D182" s="81"/>
      <c r="E182" s="81"/>
      <c r="F182" s="81"/>
      <c r="G182" s="81"/>
      <c r="H182" s="81"/>
      <c r="I182" s="81"/>
      <c r="J182" s="81"/>
      <c r="K182" s="81"/>
    </row>
    <row r="183" spans="2:11" x14ac:dyDescent="0.25">
      <c r="B183" s="81"/>
      <c r="C183" s="81"/>
      <c r="D183" s="81"/>
      <c r="E183" s="81"/>
      <c r="F183" s="81"/>
      <c r="G183" s="81"/>
      <c r="H183" s="81"/>
      <c r="I183" s="81"/>
      <c r="J183" s="81"/>
      <c r="K183" s="81"/>
    </row>
    <row r="184" spans="2:11" x14ac:dyDescent="0.25">
      <c r="B184" s="81"/>
      <c r="C184" s="81"/>
      <c r="D184" s="81"/>
      <c r="E184" s="81"/>
      <c r="F184" s="81"/>
      <c r="G184" s="81"/>
      <c r="H184" s="81"/>
      <c r="I184" s="81"/>
      <c r="J184" s="81"/>
      <c r="K184" s="81"/>
    </row>
    <row r="185" spans="2:11" x14ac:dyDescent="0.25">
      <c r="B185" s="81"/>
      <c r="C185" s="81"/>
      <c r="D185" s="81"/>
      <c r="E185" s="81"/>
      <c r="F185" s="81"/>
      <c r="G185" s="81"/>
      <c r="H185" s="81"/>
      <c r="I185" s="81"/>
      <c r="J185" s="81"/>
      <c r="K185" s="81"/>
    </row>
    <row r="186" spans="2:11" x14ac:dyDescent="0.25">
      <c r="B186" s="81"/>
      <c r="C186" s="81"/>
      <c r="D186" s="81"/>
      <c r="E186" s="81"/>
      <c r="F186" s="81"/>
      <c r="G186" s="81"/>
      <c r="H186" s="81"/>
      <c r="I186" s="81"/>
      <c r="J186" s="81"/>
      <c r="K186" s="81"/>
    </row>
    <row r="187" spans="2:11" x14ac:dyDescent="0.25">
      <c r="B187" s="81"/>
      <c r="C187" s="81"/>
      <c r="D187" s="81"/>
      <c r="E187" s="81"/>
      <c r="F187" s="81"/>
      <c r="G187" s="81"/>
      <c r="H187" s="81"/>
      <c r="I187" s="81"/>
      <c r="J187" s="81"/>
      <c r="K187" s="81"/>
    </row>
    <row r="188" spans="2:11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1"/>
    </row>
    <row r="189" spans="2:11" x14ac:dyDescent="0.25">
      <c r="B189" s="81"/>
      <c r="C189" s="81"/>
      <c r="D189" s="81"/>
      <c r="E189" s="81"/>
      <c r="F189" s="81"/>
      <c r="G189" s="81"/>
      <c r="H189" s="81"/>
      <c r="I189" s="81"/>
      <c r="J189" s="81"/>
      <c r="K189" s="81"/>
    </row>
    <row r="190" spans="2:11" x14ac:dyDescent="0.25">
      <c r="B190" s="81"/>
      <c r="C190" s="81"/>
      <c r="D190" s="81"/>
      <c r="E190" s="81"/>
      <c r="F190" s="81"/>
      <c r="G190" s="81"/>
      <c r="H190" s="81"/>
      <c r="I190" s="81"/>
      <c r="J190" s="81"/>
      <c r="K190" s="81"/>
    </row>
    <row r="191" spans="2:11" x14ac:dyDescent="0.25">
      <c r="B191" s="81"/>
      <c r="C191" s="81"/>
      <c r="D191" s="81"/>
      <c r="E191" s="81"/>
      <c r="F191" s="81"/>
      <c r="G191" s="81"/>
      <c r="H191" s="81"/>
      <c r="I191" s="81"/>
      <c r="J191" s="81"/>
      <c r="K191" s="81"/>
    </row>
    <row r="192" spans="2:11" x14ac:dyDescent="0.25">
      <c r="B192" s="81"/>
      <c r="C192" s="81"/>
      <c r="D192" s="81"/>
      <c r="E192" s="81"/>
      <c r="F192" s="81"/>
      <c r="G192" s="81"/>
      <c r="H192" s="81"/>
      <c r="I192" s="81"/>
      <c r="J192" s="81"/>
      <c r="K192" s="81"/>
    </row>
    <row r="193" spans="2:11" x14ac:dyDescent="0.25">
      <c r="B193" s="81"/>
      <c r="C193" s="81"/>
      <c r="D193" s="81"/>
      <c r="E193" s="81"/>
      <c r="F193" s="81"/>
      <c r="G193" s="81"/>
      <c r="H193" s="81"/>
      <c r="I193" s="81"/>
      <c r="J193" s="81"/>
      <c r="K193" s="81"/>
    </row>
    <row r="194" spans="2:11" x14ac:dyDescent="0.25">
      <c r="B194" s="81"/>
      <c r="C194" s="81"/>
      <c r="D194" s="81"/>
      <c r="E194" s="81"/>
      <c r="F194" s="81"/>
      <c r="G194" s="81"/>
      <c r="H194" s="81"/>
      <c r="I194" s="81"/>
      <c r="J194" s="81"/>
      <c r="K194" s="81"/>
    </row>
    <row r="195" spans="2:11" x14ac:dyDescent="0.25">
      <c r="B195" s="81"/>
      <c r="C195" s="81"/>
      <c r="D195" s="81"/>
      <c r="E195" s="81"/>
      <c r="F195" s="81"/>
      <c r="G195" s="81"/>
      <c r="H195" s="81"/>
      <c r="I195" s="81"/>
      <c r="J195" s="81"/>
      <c r="K195" s="81"/>
    </row>
    <row r="196" spans="2:11" x14ac:dyDescent="0.25">
      <c r="B196" s="81"/>
      <c r="C196" s="81"/>
      <c r="D196" s="81"/>
      <c r="E196" s="81"/>
      <c r="F196" s="81"/>
      <c r="G196" s="81"/>
      <c r="H196" s="81"/>
      <c r="I196" s="81"/>
      <c r="J196" s="81"/>
      <c r="K196" s="81"/>
    </row>
    <row r="197" spans="2:11" x14ac:dyDescent="0.25">
      <c r="B197" s="81"/>
      <c r="C197" s="81"/>
      <c r="D197" s="81"/>
      <c r="E197" s="81"/>
      <c r="F197" s="81"/>
      <c r="G197" s="81"/>
      <c r="H197" s="81"/>
      <c r="I197" s="81"/>
      <c r="J197" s="81"/>
      <c r="K197" s="81"/>
    </row>
    <row r="198" spans="2:11" x14ac:dyDescent="0.25">
      <c r="B198" s="81"/>
      <c r="C198" s="81"/>
      <c r="D198" s="81"/>
      <c r="E198" s="81"/>
      <c r="F198" s="81"/>
      <c r="G198" s="81"/>
      <c r="H198" s="81"/>
      <c r="I198" s="81"/>
      <c r="J198" s="81"/>
      <c r="K198" s="81"/>
    </row>
    <row r="199" spans="2:11" x14ac:dyDescent="0.25">
      <c r="B199" s="81"/>
      <c r="C199" s="81"/>
      <c r="D199" s="81"/>
      <c r="E199" s="81"/>
      <c r="F199" s="81"/>
      <c r="G199" s="81"/>
      <c r="H199" s="81"/>
      <c r="I199" s="81"/>
      <c r="J199" s="81"/>
      <c r="K199" s="81"/>
    </row>
    <row r="200" spans="2:11" x14ac:dyDescent="0.25">
      <c r="B200" s="81"/>
      <c r="C200" s="81"/>
      <c r="D200" s="81"/>
      <c r="E200" s="81"/>
      <c r="F200" s="81"/>
      <c r="G200" s="81"/>
      <c r="H200" s="81"/>
      <c r="I200" s="81"/>
      <c r="J200" s="81"/>
      <c r="K200" s="81"/>
    </row>
    <row r="201" spans="2:11" x14ac:dyDescent="0.25">
      <c r="B201" s="81"/>
      <c r="C201" s="81"/>
      <c r="D201" s="81"/>
      <c r="E201" s="81"/>
      <c r="F201" s="81"/>
      <c r="G201" s="81"/>
      <c r="H201" s="81"/>
      <c r="I201" s="81"/>
      <c r="J201" s="81"/>
      <c r="K201" s="81"/>
    </row>
    <row r="202" spans="2:11" x14ac:dyDescent="0.25">
      <c r="B202" s="81"/>
      <c r="C202" s="81"/>
      <c r="D202" s="81"/>
      <c r="E202" s="81"/>
      <c r="F202" s="81"/>
      <c r="G202" s="81"/>
      <c r="H202" s="81"/>
      <c r="I202" s="81"/>
      <c r="J202" s="81"/>
      <c r="K202" s="81"/>
    </row>
    <row r="203" spans="2:11" x14ac:dyDescent="0.25">
      <c r="B203" s="81"/>
      <c r="C203" s="81"/>
      <c r="D203" s="81"/>
      <c r="E203" s="81"/>
      <c r="F203" s="81"/>
      <c r="G203" s="81"/>
      <c r="H203" s="81"/>
      <c r="I203" s="81"/>
      <c r="J203" s="81"/>
      <c r="K203" s="81"/>
    </row>
    <row r="204" spans="2:11" x14ac:dyDescent="0.25">
      <c r="B204" s="81"/>
      <c r="C204" s="81"/>
      <c r="D204" s="81"/>
      <c r="E204" s="81"/>
      <c r="F204" s="81"/>
      <c r="G204" s="81"/>
      <c r="H204" s="81"/>
      <c r="I204" s="81"/>
      <c r="J204" s="81"/>
      <c r="K204" s="81"/>
    </row>
    <row r="205" spans="2:11" x14ac:dyDescent="0.25">
      <c r="B205" s="81"/>
      <c r="C205" s="81"/>
      <c r="D205" s="81"/>
      <c r="E205" s="81"/>
      <c r="F205" s="81"/>
      <c r="G205" s="81"/>
      <c r="H205" s="81"/>
      <c r="I205" s="81"/>
      <c r="J205" s="81"/>
      <c r="K205" s="81"/>
    </row>
    <row r="206" spans="2:11" x14ac:dyDescent="0.25">
      <c r="B206" s="81"/>
      <c r="C206" s="81"/>
      <c r="D206" s="81"/>
      <c r="E206" s="81"/>
      <c r="F206" s="81"/>
      <c r="G206" s="81"/>
      <c r="H206" s="81"/>
      <c r="I206" s="81"/>
      <c r="J206" s="81"/>
      <c r="K206" s="81"/>
    </row>
    <row r="207" spans="2:11" x14ac:dyDescent="0.25">
      <c r="B207" s="81"/>
      <c r="C207" s="81"/>
      <c r="D207" s="81"/>
      <c r="E207" s="81"/>
      <c r="F207" s="81"/>
      <c r="G207" s="81"/>
      <c r="H207" s="81"/>
      <c r="I207" s="81"/>
      <c r="J207" s="81"/>
      <c r="K207" s="81"/>
    </row>
    <row r="208" spans="2:11" x14ac:dyDescent="0.25">
      <c r="B208" s="81"/>
      <c r="C208" s="81"/>
      <c r="D208" s="81"/>
      <c r="E208" s="81"/>
      <c r="F208" s="81"/>
      <c r="G208" s="81"/>
      <c r="H208" s="81"/>
      <c r="I208" s="81"/>
      <c r="J208" s="81"/>
      <c r="K208" s="81"/>
    </row>
    <row r="209" spans="2:11" x14ac:dyDescent="0.25">
      <c r="B209" s="81"/>
      <c r="C209" s="81"/>
      <c r="D209" s="81"/>
      <c r="E209" s="81"/>
      <c r="F209" s="81"/>
      <c r="G209" s="81"/>
      <c r="H209" s="81"/>
      <c r="I209" s="81"/>
      <c r="J209" s="81"/>
      <c r="K209" s="81"/>
    </row>
    <row r="210" spans="2:11" x14ac:dyDescent="0.25">
      <c r="B210" s="81"/>
      <c r="C210" s="81"/>
      <c r="D210" s="81"/>
      <c r="E210" s="81"/>
      <c r="F210" s="81"/>
      <c r="G210" s="81"/>
      <c r="H210" s="81"/>
      <c r="I210" s="81"/>
      <c r="J210" s="81"/>
      <c r="K210" s="81"/>
    </row>
    <row r="211" spans="2:11" x14ac:dyDescent="0.25">
      <c r="B211" s="81"/>
      <c r="C211" s="81"/>
      <c r="D211" s="81"/>
      <c r="E211" s="81"/>
      <c r="F211" s="81"/>
      <c r="G211" s="81"/>
      <c r="H211" s="81"/>
      <c r="I211" s="81"/>
      <c r="J211" s="81"/>
      <c r="K211" s="81"/>
    </row>
    <row r="212" spans="2:11" x14ac:dyDescent="0.25">
      <c r="B212" s="81"/>
      <c r="C212" s="81"/>
      <c r="D212" s="81"/>
      <c r="E212" s="81"/>
      <c r="F212" s="81"/>
      <c r="G212" s="81"/>
      <c r="H212" s="81"/>
      <c r="I212" s="81"/>
      <c r="J212" s="81"/>
      <c r="K212" s="81"/>
    </row>
    <row r="213" spans="2:11" x14ac:dyDescent="0.25">
      <c r="B213" s="81"/>
      <c r="C213" s="81"/>
      <c r="D213" s="81"/>
      <c r="E213" s="81"/>
      <c r="F213" s="81"/>
      <c r="G213" s="81"/>
      <c r="H213" s="81"/>
      <c r="I213" s="81"/>
      <c r="J213" s="81"/>
      <c r="K213" s="81"/>
    </row>
    <row r="214" spans="2:11" x14ac:dyDescent="0.25">
      <c r="B214" s="81"/>
      <c r="C214" s="81"/>
      <c r="D214" s="81"/>
      <c r="E214" s="81"/>
      <c r="F214" s="81"/>
      <c r="G214" s="81"/>
      <c r="H214" s="81"/>
      <c r="I214" s="81"/>
      <c r="J214" s="81"/>
      <c r="K214" s="81"/>
    </row>
    <row r="215" spans="2:11" x14ac:dyDescent="0.25">
      <c r="B215" s="81"/>
      <c r="C215" s="81"/>
      <c r="D215" s="81"/>
      <c r="E215" s="81"/>
      <c r="F215" s="81"/>
      <c r="G215" s="81"/>
      <c r="H215" s="81"/>
      <c r="I215" s="81"/>
      <c r="J215" s="81"/>
      <c r="K215" s="81"/>
    </row>
    <row r="216" spans="2:11" x14ac:dyDescent="0.25">
      <c r="B216" s="81"/>
      <c r="C216" s="81"/>
      <c r="D216" s="81"/>
      <c r="E216" s="81"/>
      <c r="F216" s="81"/>
      <c r="G216" s="81"/>
      <c r="H216" s="81"/>
      <c r="I216" s="81"/>
      <c r="J216" s="81"/>
      <c r="K216" s="81"/>
    </row>
    <row r="217" spans="2:11" x14ac:dyDescent="0.25">
      <c r="B217" s="81"/>
      <c r="C217" s="81"/>
      <c r="D217" s="81"/>
      <c r="E217" s="81"/>
      <c r="F217" s="81"/>
      <c r="G217" s="81"/>
      <c r="H217" s="81"/>
      <c r="I217" s="81"/>
      <c r="J217" s="81"/>
      <c r="K217" s="81"/>
    </row>
    <row r="218" spans="2:11" x14ac:dyDescent="0.25">
      <c r="B218" s="81"/>
      <c r="C218" s="81"/>
      <c r="D218" s="81"/>
      <c r="E218" s="81"/>
      <c r="F218" s="81"/>
      <c r="G218" s="81"/>
      <c r="H218" s="81"/>
      <c r="I218" s="81"/>
      <c r="J218" s="81"/>
      <c r="K218" s="81"/>
    </row>
    <row r="219" spans="2:11" x14ac:dyDescent="0.25">
      <c r="B219" s="81"/>
      <c r="C219" s="81"/>
      <c r="D219" s="81"/>
      <c r="E219" s="81"/>
      <c r="F219" s="81"/>
      <c r="G219" s="81"/>
      <c r="H219" s="81"/>
      <c r="I219" s="81"/>
      <c r="J219" s="81"/>
      <c r="K219" s="81"/>
    </row>
    <row r="220" spans="2:11" x14ac:dyDescent="0.25">
      <c r="B220" s="81"/>
      <c r="C220" s="81"/>
      <c r="D220" s="81"/>
      <c r="E220" s="81"/>
      <c r="F220" s="81"/>
      <c r="G220" s="81"/>
      <c r="H220" s="81"/>
      <c r="I220" s="81"/>
      <c r="J220" s="81"/>
      <c r="K220" s="81"/>
    </row>
    <row r="221" spans="2:11" x14ac:dyDescent="0.25">
      <c r="B221" s="81"/>
      <c r="C221" s="81"/>
      <c r="D221" s="81"/>
      <c r="E221" s="81"/>
      <c r="F221" s="81"/>
      <c r="G221" s="81"/>
      <c r="H221" s="81"/>
      <c r="I221" s="81"/>
      <c r="J221" s="81"/>
      <c r="K221" s="81"/>
    </row>
    <row r="222" spans="2:11" x14ac:dyDescent="0.25">
      <c r="B222" s="81"/>
      <c r="C222" s="81"/>
      <c r="D222" s="81"/>
      <c r="E222" s="81"/>
      <c r="F222" s="81"/>
      <c r="G222" s="81"/>
      <c r="H222" s="81"/>
      <c r="I222" s="81"/>
      <c r="J222" s="81"/>
      <c r="K222" s="81"/>
    </row>
    <row r="223" spans="2:11" x14ac:dyDescent="0.25">
      <c r="B223" s="81"/>
      <c r="C223" s="81"/>
      <c r="D223" s="81"/>
      <c r="E223" s="81"/>
      <c r="F223" s="81"/>
      <c r="G223" s="81"/>
      <c r="H223" s="81"/>
      <c r="I223" s="81"/>
      <c r="J223" s="81"/>
      <c r="K223" s="81"/>
    </row>
    <row r="224" spans="2:11" x14ac:dyDescent="0.25">
      <c r="B224" s="81"/>
      <c r="C224" s="81"/>
      <c r="D224" s="81"/>
      <c r="E224" s="81"/>
      <c r="F224" s="81"/>
      <c r="G224" s="81"/>
      <c r="H224" s="81"/>
      <c r="I224" s="81"/>
      <c r="J224" s="81"/>
      <c r="K224" s="81"/>
    </row>
    <row r="225" spans="2:11" x14ac:dyDescent="0.25">
      <c r="B225" s="81"/>
      <c r="C225" s="81"/>
      <c r="D225" s="81"/>
      <c r="E225" s="81"/>
      <c r="F225" s="81"/>
      <c r="G225" s="81"/>
      <c r="H225" s="81"/>
      <c r="I225" s="81"/>
      <c r="J225" s="81"/>
      <c r="K225" s="81"/>
    </row>
    <row r="226" spans="2:11" x14ac:dyDescent="0.25">
      <c r="B226" s="81"/>
      <c r="C226" s="81"/>
      <c r="D226" s="81"/>
      <c r="E226" s="81"/>
      <c r="F226" s="81"/>
      <c r="G226" s="81"/>
      <c r="H226" s="81"/>
      <c r="I226" s="81"/>
      <c r="J226" s="81"/>
      <c r="K226" s="81"/>
    </row>
    <row r="227" spans="2:11" x14ac:dyDescent="0.25">
      <c r="B227" s="81"/>
      <c r="C227" s="81"/>
      <c r="D227" s="81"/>
      <c r="E227" s="81"/>
      <c r="F227" s="81"/>
      <c r="G227" s="81"/>
      <c r="H227" s="81"/>
      <c r="I227" s="81"/>
      <c r="J227" s="81"/>
      <c r="K227" s="81"/>
    </row>
    <row r="228" spans="2:11" x14ac:dyDescent="0.25">
      <c r="B228" s="81"/>
      <c r="C228" s="81"/>
      <c r="D228" s="81"/>
      <c r="E228" s="81"/>
      <c r="F228" s="81"/>
      <c r="G228" s="81"/>
      <c r="H228" s="81"/>
      <c r="I228" s="81"/>
      <c r="J228" s="81"/>
      <c r="K228" s="81"/>
    </row>
    <row r="229" spans="2:11" x14ac:dyDescent="0.25">
      <c r="B229" s="81"/>
      <c r="C229" s="81"/>
      <c r="D229" s="81"/>
      <c r="E229" s="81"/>
      <c r="F229" s="81"/>
      <c r="G229" s="81"/>
      <c r="H229" s="81"/>
      <c r="I229" s="81"/>
      <c r="J229" s="81"/>
      <c r="K229" s="81"/>
    </row>
    <row r="230" spans="2:11" x14ac:dyDescent="0.25">
      <c r="B230" s="81"/>
      <c r="C230" s="81"/>
      <c r="D230" s="81"/>
      <c r="E230" s="81"/>
      <c r="F230" s="81"/>
      <c r="G230" s="81"/>
      <c r="H230" s="81"/>
      <c r="I230" s="81"/>
      <c r="J230" s="81"/>
      <c r="K230" s="81"/>
    </row>
    <row r="231" spans="2:11" x14ac:dyDescent="0.25">
      <c r="B231" s="81"/>
      <c r="C231" s="81"/>
      <c r="D231" s="81"/>
      <c r="E231" s="81"/>
      <c r="F231" s="81"/>
      <c r="G231" s="81"/>
      <c r="H231" s="81"/>
      <c r="I231" s="81"/>
      <c r="J231" s="81"/>
      <c r="K231" s="81"/>
    </row>
    <row r="232" spans="2:11" x14ac:dyDescent="0.25">
      <c r="B232" s="81"/>
      <c r="C232" s="81"/>
      <c r="D232" s="81"/>
      <c r="E232" s="81"/>
      <c r="F232" s="81"/>
      <c r="G232" s="81"/>
      <c r="H232" s="81"/>
      <c r="I232" s="81"/>
      <c r="J232" s="81"/>
      <c r="K232" s="81"/>
    </row>
    <row r="233" spans="2:11" x14ac:dyDescent="0.25">
      <c r="B233" s="81"/>
      <c r="C233" s="81"/>
      <c r="D233" s="81"/>
      <c r="E233" s="81"/>
      <c r="F233" s="81"/>
      <c r="G233" s="81"/>
      <c r="H233" s="81"/>
      <c r="I233" s="81"/>
      <c r="J233" s="81"/>
      <c r="K233" s="81"/>
    </row>
    <row r="234" spans="2:11" x14ac:dyDescent="0.25">
      <c r="B234" s="81"/>
      <c r="C234" s="81"/>
      <c r="D234" s="81"/>
      <c r="E234" s="81"/>
      <c r="F234" s="81"/>
      <c r="G234" s="81"/>
      <c r="H234" s="81"/>
      <c r="I234" s="81"/>
      <c r="J234" s="81"/>
      <c r="K234" s="81"/>
    </row>
    <row r="235" spans="2:11" x14ac:dyDescent="0.25">
      <c r="B235" s="81"/>
      <c r="C235" s="81"/>
      <c r="D235" s="81"/>
      <c r="E235" s="81"/>
      <c r="F235" s="81"/>
      <c r="G235" s="81"/>
      <c r="H235" s="81"/>
      <c r="I235" s="81"/>
      <c r="J235" s="81"/>
      <c r="K235" s="81"/>
    </row>
    <row r="236" spans="2:11" x14ac:dyDescent="0.25">
      <c r="B236" s="81"/>
      <c r="C236" s="81"/>
      <c r="D236" s="81"/>
      <c r="E236" s="81"/>
      <c r="F236" s="81"/>
      <c r="G236" s="81"/>
      <c r="H236" s="81"/>
      <c r="I236" s="81"/>
      <c r="J236" s="81"/>
      <c r="K236" s="81"/>
    </row>
    <row r="237" spans="2:11" x14ac:dyDescent="0.25">
      <c r="B237" s="81"/>
      <c r="C237" s="81"/>
      <c r="D237" s="81"/>
      <c r="E237" s="81"/>
      <c r="F237" s="81"/>
      <c r="G237" s="81"/>
      <c r="H237" s="81"/>
      <c r="I237" s="81"/>
      <c r="J237" s="81"/>
      <c r="K237" s="81"/>
    </row>
    <row r="238" spans="2:11" x14ac:dyDescent="0.25">
      <c r="B238" s="81"/>
      <c r="C238" s="81"/>
      <c r="D238" s="81"/>
      <c r="E238" s="81"/>
      <c r="F238" s="81"/>
      <c r="G238" s="81"/>
      <c r="H238" s="81"/>
      <c r="I238" s="81"/>
      <c r="J238" s="81"/>
      <c r="K238" s="81"/>
    </row>
    <row r="239" spans="2:11" x14ac:dyDescent="0.25">
      <c r="B239" s="81"/>
      <c r="C239" s="81"/>
      <c r="D239" s="81"/>
      <c r="E239" s="81"/>
      <c r="F239" s="81"/>
      <c r="G239" s="81"/>
      <c r="H239" s="81"/>
      <c r="I239" s="81"/>
      <c r="J239" s="81"/>
      <c r="K239" s="81"/>
    </row>
    <row r="240" spans="2:11" x14ac:dyDescent="0.25">
      <c r="B240" s="81"/>
      <c r="C240" s="81"/>
      <c r="D240" s="81"/>
      <c r="E240" s="81"/>
      <c r="F240" s="81"/>
      <c r="G240" s="81"/>
      <c r="H240" s="81"/>
      <c r="I240" s="81"/>
      <c r="J240" s="81"/>
      <c r="K240" s="81"/>
    </row>
    <row r="241" spans="2:11" x14ac:dyDescent="0.25">
      <c r="B241" s="81"/>
      <c r="C241" s="81"/>
      <c r="D241" s="81"/>
      <c r="E241" s="81"/>
      <c r="F241" s="81"/>
      <c r="G241" s="81"/>
      <c r="H241" s="81"/>
      <c r="I241" s="81"/>
      <c r="J241" s="81"/>
      <c r="K241" s="81"/>
    </row>
    <row r="242" spans="2:11" x14ac:dyDescent="0.25">
      <c r="B242" s="81"/>
      <c r="C242" s="81"/>
      <c r="D242" s="81"/>
      <c r="E242" s="81"/>
      <c r="F242" s="81"/>
      <c r="G242" s="81"/>
      <c r="H242" s="81"/>
      <c r="I242" s="81"/>
      <c r="J242" s="81"/>
      <c r="K242" s="81"/>
    </row>
    <row r="243" spans="2:11" x14ac:dyDescent="0.25">
      <c r="B243" s="81"/>
      <c r="C243" s="81"/>
      <c r="D243" s="81"/>
      <c r="E243" s="81"/>
      <c r="F243" s="81"/>
      <c r="G243" s="81"/>
      <c r="H243" s="81"/>
      <c r="I243" s="81"/>
      <c r="J243" s="81"/>
      <c r="K243" s="81"/>
    </row>
    <row r="244" spans="2:11" x14ac:dyDescent="0.25">
      <c r="B244" s="81"/>
      <c r="C244" s="81"/>
      <c r="D244" s="81"/>
      <c r="E244" s="81"/>
      <c r="F244" s="81"/>
      <c r="G244" s="81"/>
      <c r="H244" s="81"/>
      <c r="I244" s="81"/>
      <c r="J244" s="81"/>
      <c r="K244" s="81"/>
    </row>
    <row r="245" spans="2:11" x14ac:dyDescent="0.25">
      <c r="B245" s="81"/>
      <c r="C245" s="81"/>
      <c r="D245" s="81"/>
      <c r="E245" s="81"/>
      <c r="F245" s="81"/>
      <c r="G245" s="81"/>
      <c r="H245" s="81"/>
      <c r="I245" s="81"/>
      <c r="J245" s="81"/>
      <c r="K245" s="81"/>
    </row>
    <row r="246" spans="2:11" x14ac:dyDescent="0.25">
      <c r="B246" s="81"/>
      <c r="C246" s="81"/>
      <c r="D246" s="81"/>
      <c r="E246" s="81"/>
      <c r="F246" s="81"/>
      <c r="G246" s="81"/>
      <c r="H246" s="81"/>
      <c r="I246" s="81"/>
      <c r="J246" s="81"/>
      <c r="K246" s="81"/>
    </row>
    <row r="247" spans="2:11" x14ac:dyDescent="0.25">
      <c r="B247" s="81"/>
      <c r="C247" s="81"/>
      <c r="D247" s="81"/>
      <c r="E247" s="81"/>
      <c r="F247" s="81"/>
      <c r="G247" s="81"/>
      <c r="H247" s="81"/>
      <c r="I247" s="81"/>
      <c r="J247" s="81"/>
      <c r="K247" s="81"/>
    </row>
    <row r="248" spans="2:11" x14ac:dyDescent="0.25">
      <c r="B248" s="81"/>
      <c r="C248" s="81"/>
      <c r="D248" s="81"/>
      <c r="E248" s="81"/>
      <c r="F248" s="81"/>
      <c r="G248" s="81"/>
      <c r="H248" s="81"/>
      <c r="I248" s="81"/>
      <c r="J248" s="81"/>
      <c r="K248" s="81"/>
    </row>
    <row r="249" spans="2:11" x14ac:dyDescent="0.25">
      <c r="B249" s="81"/>
      <c r="C249" s="81"/>
      <c r="D249" s="81"/>
      <c r="E249" s="81"/>
      <c r="F249" s="81"/>
      <c r="G249" s="81"/>
      <c r="H249" s="81"/>
      <c r="I249" s="81"/>
      <c r="J249" s="81"/>
      <c r="K249" s="81"/>
    </row>
    <row r="250" spans="2:11" x14ac:dyDescent="0.25">
      <c r="B250" s="81"/>
      <c r="C250" s="81"/>
      <c r="D250" s="81"/>
      <c r="E250" s="81"/>
      <c r="F250" s="81"/>
      <c r="G250" s="81"/>
      <c r="H250" s="81"/>
      <c r="I250" s="81"/>
      <c r="J250" s="81"/>
      <c r="K250" s="81"/>
    </row>
    <row r="251" spans="2:11" x14ac:dyDescent="0.25">
      <c r="B251" s="81"/>
      <c r="C251" s="81"/>
      <c r="D251" s="81"/>
      <c r="E251" s="81"/>
      <c r="F251" s="81"/>
      <c r="G251" s="81"/>
      <c r="H251" s="81"/>
      <c r="I251" s="81"/>
      <c r="J251" s="81"/>
      <c r="K251" s="81"/>
    </row>
    <row r="252" spans="2:11" x14ac:dyDescent="0.25">
      <c r="B252" s="81"/>
      <c r="C252" s="81"/>
      <c r="D252" s="81"/>
      <c r="E252" s="81"/>
      <c r="F252" s="81"/>
      <c r="G252" s="81"/>
      <c r="H252" s="81"/>
      <c r="I252" s="81"/>
      <c r="J252" s="81"/>
      <c r="K252" s="81"/>
    </row>
    <row r="253" spans="2:11" x14ac:dyDescent="0.25">
      <c r="B253" s="81"/>
      <c r="C253" s="81"/>
      <c r="D253" s="81"/>
      <c r="E253" s="81"/>
      <c r="F253" s="81"/>
      <c r="G253" s="81"/>
      <c r="H253" s="81"/>
      <c r="I253" s="81"/>
      <c r="J253" s="81"/>
      <c r="K253" s="81"/>
    </row>
    <row r="254" spans="2:11" x14ac:dyDescent="0.25">
      <c r="B254" s="81"/>
      <c r="C254" s="81"/>
      <c r="D254" s="81"/>
      <c r="E254" s="81"/>
      <c r="F254" s="81"/>
      <c r="G254" s="81"/>
      <c r="H254" s="81"/>
      <c r="I254" s="81"/>
      <c r="J254" s="81"/>
      <c r="K254" s="81"/>
    </row>
    <row r="255" spans="2:11" x14ac:dyDescent="0.25">
      <c r="B255" s="81"/>
      <c r="C255" s="81"/>
      <c r="D255" s="81"/>
      <c r="E255" s="81"/>
      <c r="F255" s="81"/>
      <c r="G255" s="81"/>
      <c r="H255" s="81"/>
      <c r="I255" s="81"/>
      <c r="J255" s="81"/>
      <c r="K255" s="81"/>
    </row>
    <row r="256" spans="2:11" x14ac:dyDescent="0.25">
      <c r="B256" s="81"/>
      <c r="C256" s="81"/>
      <c r="D256" s="81"/>
      <c r="E256" s="81"/>
      <c r="F256" s="81"/>
      <c r="G256" s="81"/>
      <c r="H256" s="81"/>
      <c r="I256" s="81"/>
      <c r="J256" s="81"/>
      <c r="K256" s="81"/>
    </row>
    <row r="257" spans="2:11" x14ac:dyDescent="0.25">
      <c r="B257" s="81"/>
      <c r="C257" s="81"/>
      <c r="D257" s="81"/>
      <c r="E257" s="81"/>
      <c r="F257" s="81"/>
      <c r="G257" s="81"/>
      <c r="H257" s="81"/>
      <c r="I257" s="81"/>
      <c r="J257" s="81"/>
      <c r="K257" s="81"/>
    </row>
    <row r="258" spans="2:11" x14ac:dyDescent="0.25">
      <c r="B258" s="81"/>
      <c r="C258" s="81"/>
      <c r="D258" s="81"/>
      <c r="E258" s="81"/>
      <c r="F258" s="81"/>
      <c r="G258" s="81"/>
      <c r="H258" s="81"/>
      <c r="I258" s="81"/>
      <c r="J258" s="81"/>
      <c r="K258" s="81"/>
    </row>
    <row r="259" spans="2:11" x14ac:dyDescent="0.25">
      <c r="B259" s="81"/>
      <c r="C259" s="81"/>
      <c r="D259" s="81"/>
      <c r="E259" s="81"/>
      <c r="F259" s="81"/>
      <c r="G259" s="81"/>
      <c r="H259" s="81"/>
      <c r="I259" s="81"/>
      <c r="J259" s="81"/>
      <c r="K259" s="81"/>
    </row>
    <row r="260" spans="2:11" x14ac:dyDescent="0.25">
      <c r="B260" s="81"/>
      <c r="C260" s="81"/>
      <c r="D260" s="81"/>
      <c r="E260" s="81"/>
      <c r="F260" s="81"/>
      <c r="G260" s="81"/>
      <c r="H260" s="81"/>
      <c r="I260" s="81"/>
      <c r="J260" s="81"/>
      <c r="K260" s="81"/>
    </row>
    <row r="261" spans="2:11" x14ac:dyDescent="0.25">
      <c r="B261" s="81"/>
      <c r="C261" s="81"/>
      <c r="D261" s="81"/>
      <c r="E261" s="81"/>
      <c r="F261" s="81"/>
      <c r="G261" s="81"/>
      <c r="H261" s="81"/>
      <c r="I261" s="81"/>
      <c r="J261" s="81"/>
      <c r="K261" s="81"/>
    </row>
    <row r="262" spans="2:11" x14ac:dyDescent="0.25">
      <c r="B262" s="81"/>
      <c r="C262" s="81"/>
      <c r="D262" s="81"/>
      <c r="E262" s="81"/>
      <c r="F262" s="81"/>
      <c r="G262" s="81"/>
      <c r="H262" s="81"/>
      <c r="I262" s="81"/>
      <c r="J262" s="81"/>
      <c r="K262" s="81"/>
    </row>
    <row r="263" spans="2:11" x14ac:dyDescent="0.25">
      <c r="B263" s="81"/>
      <c r="C263" s="81"/>
      <c r="D263" s="81"/>
      <c r="E263" s="81"/>
      <c r="F263" s="81"/>
      <c r="G263" s="81"/>
      <c r="H263" s="81"/>
      <c r="I263" s="81"/>
      <c r="J263" s="81"/>
      <c r="K263" s="81"/>
    </row>
    <row r="264" spans="2:11" x14ac:dyDescent="0.25">
      <c r="B264" s="81"/>
      <c r="C264" s="81"/>
      <c r="D264" s="81"/>
      <c r="E264" s="81"/>
      <c r="F264" s="81"/>
      <c r="G264" s="81"/>
      <c r="H264" s="81"/>
      <c r="I264" s="81"/>
      <c r="J264" s="81"/>
      <c r="K264" s="81"/>
    </row>
    <row r="265" spans="2:11" x14ac:dyDescent="0.25">
      <c r="B265" s="81"/>
      <c r="C265" s="81"/>
      <c r="D265" s="81"/>
      <c r="E265" s="81"/>
      <c r="F265" s="81"/>
      <c r="G265" s="81"/>
      <c r="H265" s="81"/>
      <c r="I265" s="81"/>
      <c r="J265" s="81"/>
      <c r="K265" s="81"/>
    </row>
    <row r="266" spans="2:11" x14ac:dyDescent="0.25">
      <c r="B266" s="81"/>
      <c r="C266" s="81"/>
      <c r="D266" s="81"/>
      <c r="E266" s="81"/>
      <c r="F266" s="81"/>
      <c r="G266" s="81"/>
      <c r="H266" s="81"/>
      <c r="I266" s="81"/>
      <c r="J266" s="81"/>
      <c r="K266" s="81"/>
    </row>
    <row r="267" spans="2:11" x14ac:dyDescent="0.25">
      <c r="B267" s="81"/>
      <c r="C267" s="81"/>
      <c r="D267" s="81"/>
      <c r="E267" s="81"/>
      <c r="F267" s="81"/>
      <c r="G267" s="81"/>
      <c r="H267" s="81"/>
      <c r="I267" s="81"/>
      <c r="J267" s="81"/>
      <c r="K267" s="81"/>
    </row>
    <row r="268" spans="2:11" x14ac:dyDescent="0.25">
      <c r="B268" s="81"/>
      <c r="C268" s="81"/>
      <c r="D268" s="81"/>
      <c r="E268" s="81"/>
      <c r="F268" s="81"/>
      <c r="G268" s="81"/>
      <c r="H268" s="81"/>
      <c r="I268" s="81"/>
      <c r="J268" s="81"/>
      <c r="K268" s="81"/>
    </row>
    <row r="269" spans="2:11" x14ac:dyDescent="0.25">
      <c r="B269" s="81"/>
      <c r="C269" s="81"/>
      <c r="D269" s="81"/>
      <c r="E269" s="81"/>
      <c r="F269" s="81"/>
      <c r="G269" s="81"/>
      <c r="H269" s="81"/>
      <c r="I269" s="81"/>
      <c r="J269" s="81"/>
      <c r="K269" s="81"/>
    </row>
    <row r="270" spans="2:11" x14ac:dyDescent="0.25">
      <c r="B270" s="81"/>
      <c r="C270" s="81"/>
      <c r="D270" s="81"/>
      <c r="E270" s="81"/>
      <c r="F270" s="81"/>
      <c r="G270" s="81"/>
      <c r="H270" s="81"/>
      <c r="I270" s="81"/>
      <c r="J270" s="81"/>
      <c r="K270" s="81"/>
    </row>
    <row r="271" spans="2:11" x14ac:dyDescent="0.25">
      <c r="B271" s="81"/>
      <c r="C271" s="81"/>
      <c r="D271" s="81"/>
      <c r="E271" s="81"/>
      <c r="F271" s="81"/>
      <c r="G271" s="81"/>
      <c r="H271" s="81"/>
      <c r="I271" s="81"/>
      <c r="J271" s="81"/>
      <c r="K271" s="81"/>
    </row>
    <row r="272" spans="2:11" x14ac:dyDescent="0.25">
      <c r="B272" s="81"/>
      <c r="C272" s="81"/>
      <c r="D272" s="81"/>
      <c r="E272" s="81"/>
      <c r="F272" s="81"/>
      <c r="G272" s="81"/>
      <c r="H272" s="81"/>
      <c r="I272" s="81"/>
      <c r="J272" s="81"/>
      <c r="K272" s="81"/>
    </row>
    <row r="273" spans="2:11" x14ac:dyDescent="0.25">
      <c r="B273" s="81"/>
      <c r="C273" s="81"/>
      <c r="D273" s="81"/>
      <c r="E273" s="81"/>
      <c r="F273" s="81"/>
      <c r="G273" s="81"/>
      <c r="H273" s="81"/>
      <c r="I273" s="81"/>
      <c r="J273" s="81"/>
      <c r="K273" s="81"/>
    </row>
    <row r="274" spans="2:11" x14ac:dyDescent="0.25">
      <c r="B274" s="81"/>
      <c r="C274" s="81"/>
      <c r="D274" s="81"/>
      <c r="E274" s="81"/>
      <c r="F274" s="81"/>
      <c r="G274" s="81"/>
      <c r="H274" s="81"/>
      <c r="I274" s="81"/>
      <c r="J274" s="81"/>
      <c r="K274" s="81"/>
    </row>
    <row r="275" spans="2:11" x14ac:dyDescent="0.25">
      <c r="B275" s="81"/>
      <c r="C275" s="81"/>
      <c r="D275" s="81"/>
      <c r="E275" s="81"/>
      <c r="F275" s="81"/>
      <c r="G275" s="81"/>
      <c r="H275" s="81"/>
      <c r="I275" s="81"/>
      <c r="J275" s="81"/>
      <c r="K275" s="81"/>
    </row>
    <row r="276" spans="2:11" x14ac:dyDescent="0.25">
      <c r="B276" s="81"/>
      <c r="C276" s="81"/>
      <c r="D276" s="81"/>
      <c r="E276" s="81"/>
      <c r="F276" s="81"/>
      <c r="G276" s="81"/>
      <c r="H276" s="81"/>
      <c r="I276" s="81"/>
      <c r="J276" s="81"/>
      <c r="K276" s="81"/>
    </row>
    <row r="277" spans="2:11" x14ac:dyDescent="0.25">
      <c r="B277" s="81"/>
      <c r="C277" s="81"/>
      <c r="D277" s="81"/>
      <c r="E277" s="81"/>
      <c r="F277" s="81"/>
      <c r="G277" s="81"/>
      <c r="H277" s="81"/>
      <c r="I277" s="81"/>
      <c r="J277" s="81"/>
      <c r="K277" s="81"/>
    </row>
    <row r="278" spans="2:11" x14ac:dyDescent="0.25">
      <c r="B278" s="81"/>
      <c r="C278" s="81"/>
      <c r="D278" s="81"/>
      <c r="E278" s="81"/>
      <c r="F278" s="81"/>
      <c r="G278" s="81"/>
      <c r="H278" s="81"/>
      <c r="I278" s="81"/>
      <c r="J278" s="81"/>
      <c r="K278" s="81"/>
    </row>
    <row r="279" spans="2:11" x14ac:dyDescent="0.25">
      <c r="B279" s="81"/>
      <c r="C279" s="81"/>
      <c r="D279" s="81"/>
      <c r="E279" s="81"/>
      <c r="F279" s="81"/>
      <c r="G279" s="81"/>
      <c r="H279" s="81"/>
      <c r="I279" s="81"/>
      <c r="J279" s="81"/>
      <c r="K279" s="81"/>
    </row>
    <row r="280" spans="2:11" x14ac:dyDescent="0.25">
      <c r="B280" s="81"/>
      <c r="C280" s="81"/>
      <c r="D280" s="81"/>
      <c r="E280" s="81"/>
      <c r="F280" s="81"/>
      <c r="G280" s="81"/>
      <c r="H280" s="81"/>
      <c r="I280" s="81"/>
      <c r="J280" s="81"/>
      <c r="K280" s="81"/>
    </row>
    <row r="281" spans="2:11" x14ac:dyDescent="0.25">
      <c r="B281" s="81"/>
      <c r="C281" s="81"/>
      <c r="D281" s="81"/>
      <c r="E281" s="81"/>
      <c r="F281" s="81"/>
      <c r="G281" s="81"/>
      <c r="H281" s="81"/>
      <c r="I281" s="81"/>
      <c r="J281" s="81"/>
      <c r="K281" s="81"/>
    </row>
    <row r="282" spans="2:11" x14ac:dyDescent="0.25">
      <c r="B282" s="81"/>
      <c r="C282" s="81"/>
      <c r="D282" s="81"/>
      <c r="E282" s="81"/>
      <c r="F282" s="81"/>
      <c r="G282" s="81"/>
      <c r="H282" s="81"/>
      <c r="I282" s="81"/>
      <c r="J282" s="81"/>
      <c r="K282" s="81"/>
    </row>
    <row r="283" spans="2:11" x14ac:dyDescent="0.25">
      <c r="B283" s="81"/>
      <c r="C283" s="81"/>
      <c r="D283" s="81"/>
      <c r="E283" s="81"/>
      <c r="F283" s="81"/>
      <c r="G283" s="81"/>
      <c r="H283" s="81"/>
      <c r="I283" s="81"/>
      <c r="J283" s="81"/>
      <c r="K283" s="81"/>
    </row>
    <row r="284" spans="2:11" x14ac:dyDescent="0.25">
      <c r="B284" s="81"/>
      <c r="C284" s="81"/>
      <c r="D284" s="81"/>
      <c r="E284" s="81"/>
      <c r="F284" s="81"/>
      <c r="G284" s="81"/>
      <c r="H284" s="81"/>
      <c r="I284" s="81"/>
      <c r="J284" s="81"/>
      <c r="K284" s="81"/>
    </row>
    <row r="285" spans="2:11" x14ac:dyDescent="0.25">
      <c r="B285" s="81"/>
      <c r="C285" s="81"/>
      <c r="D285" s="81"/>
      <c r="E285" s="81"/>
      <c r="F285" s="81"/>
      <c r="G285" s="81"/>
      <c r="H285" s="81"/>
      <c r="I285" s="81"/>
      <c r="J285" s="81"/>
      <c r="K285" s="81"/>
    </row>
    <row r="286" spans="2:11" x14ac:dyDescent="0.25">
      <c r="B286" s="81"/>
      <c r="C286" s="81"/>
      <c r="D286" s="81"/>
      <c r="E286" s="81"/>
      <c r="F286" s="81"/>
      <c r="G286" s="81"/>
      <c r="H286" s="81"/>
      <c r="I286" s="81"/>
      <c r="J286" s="81"/>
      <c r="K286" s="81"/>
    </row>
    <row r="287" spans="2:11" x14ac:dyDescent="0.25">
      <c r="B287" s="81"/>
      <c r="C287" s="81"/>
      <c r="D287" s="81"/>
      <c r="E287" s="81"/>
      <c r="F287" s="81"/>
      <c r="G287" s="81"/>
      <c r="H287" s="81"/>
      <c r="I287" s="81"/>
      <c r="J287" s="81"/>
      <c r="K287" s="81"/>
    </row>
    <row r="288" spans="2:11" x14ac:dyDescent="0.25">
      <c r="B288" s="81"/>
      <c r="C288" s="81"/>
      <c r="D288" s="81"/>
      <c r="E288" s="81"/>
      <c r="F288" s="81"/>
      <c r="G288" s="81"/>
      <c r="H288" s="81"/>
      <c r="I288" s="81"/>
      <c r="J288" s="81"/>
      <c r="K288" s="81"/>
    </row>
    <row r="289" spans="2:11" x14ac:dyDescent="0.25">
      <c r="B289" s="81"/>
      <c r="C289" s="81"/>
      <c r="D289" s="81"/>
      <c r="E289" s="81"/>
      <c r="F289" s="81"/>
      <c r="G289" s="81"/>
      <c r="H289" s="81"/>
      <c r="I289" s="81"/>
      <c r="J289" s="81"/>
      <c r="K289" s="81"/>
    </row>
    <row r="290" spans="2:11" x14ac:dyDescent="0.25">
      <c r="B290" s="81"/>
      <c r="C290" s="81"/>
      <c r="D290" s="81"/>
      <c r="E290" s="81"/>
      <c r="F290" s="81"/>
      <c r="G290" s="81"/>
      <c r="H290" s="81"/>
      <c r="I290" s="81"/>
      <c r="J290" s="81"/>
      <c r="K290" s="81"/>
    </row>
    <row r="291" spans="2:11" x14ac:dyDescent="0.25">
      <c r="B291" s="81"/>
      <c r="C291" s="81"/>
      <c r="D291" s="81"/>
      <c r="E291" s="81"/>
      <c r="F291" s="81"/>
      <c r="G291" s="81"/>
      <c r="H291" s="81"/>
      <c r="I291" s="81"/>
      <c r="J291" s="81"/>
      <c r="K291" s="81"/>
    </row>
    <row r="292" spans="2:11" x14ac:dyDescent="0.25">
      <c r="B292" s="81"/>
      <c r="C292" s="81"/>
      <c r="D292" s="81"/>
      <c r="E292" s="81"/>
      <c r="F292" s="81"/>
      <c r="G292" s="81"/>
      <c r="H292" s="81"/>
      <c r="I292" s="81"/>
      <c r="J292" s="81"/>
      <c r="K292" s="81"/>
    </row>
    <row r="293" spans="2:11" x14ac:dyDescent="0.25">
      <c r="B293" s="81"/>
      <c r="C293" s="81"/>
      <c r="D293" s="81"/>
      <c r="E293" s="81"/>
      <c r="F293" s="81"/>
      <c r="G293" s="81"/>
      <c r="H293" s="81"/>
      <c r="I293" s="81"/>
      <c r="J293" s="81"/>
      <c r="K293" s="81"/>
    </row>
    <row r="294" spans="2:11" x14ac:dyDescent="0.25">
      <c r="B294" s="81"/>
      <c r="C294" s="81"/>
      <c r="D294" s="81"/>
      <c r="E294" s="81"/>
      <c r="F294" s="81"/>
      <c r="G294" s="81"/>
      <c r="H294" s="81"/>
      <c r="I294" s="81"/>
      <c r="J294" s="81"/>
      <c r="K294" s="81"/>
    </row>
    <row r="295" spans="2:11" x14ac:dyDescent="0.25">
      <c r="B295" s="81"/>
      <c r="C295" s="81"/>
      <c r="D295" s="81"/>
      <c r="E295" s="81"/>
      <c r="F295" s="81"/>
      <c r="G295" s="81"/>
      <c r="H295" s="81"/>
      <c r="I295" s="81"/>
      <c r="J295" s="81"/>
      <c r="K295" s="81"/>
    </row>
    <row r="296" spans="2:11" x14ac:dyDescent="0.25">
      <c r="B296" s="81"/>
      <c r="C296" s="81"/>
      <c r="D296" s="81"/>
      <c r="E296" s="81"/>
      <c r="F296" s="81"/>
      <c r="G296" s="81"/>
      <c r="H296" s="81"/>
      <c r="I296" s="81"/>
      <c r="J296" s="81"/>
      <c r="K296" s="81"/>
    </row>
    <row r="297" spans="2:11" x14ac:dyDescent="0.25">
      <c r="B297" s="81"/>
      <c r="C297" s="81"/>
      <c r="D297" s="81"/>
      <c r="E297" s="81"/>
      <c r="F297" s="81"/>
      <c r="G297" s="81"/>
      <c r="H297" s="81"/>
      <c r="I297" s="81"/>
      <c r="J297" s="81"/>
      <c r="K297" s="81"/>
    </row>
    <row r="298" spans="2:11" x14ac:dyDescent="0.25">
      <c r="B298" s="81"/>
      <c r="C298" s="81"/>
      <c r="D298" s="81"/>
      <c r="E298" s="81"/>
      <c r="F298" s="81"/>
      <c r="G298" s="81"/>
      <c r="H298" s="81"/>
      <c r="I298" s="81"/>
      <c r="J298" s="81"/>
      <c r="K298" s="81"/>
    </row>
    <row r="299" spans="2:11" x14ac:dyDescent="0.25">
      <c r="B299" s="81"/>
      <c r="C299" s="81"/>
      <c r="D299" s="81"/>
      <c r="E299" s="81"/>
      <c r="F299" s="81"/>
      <c r="G299" s="81"/>
      <c r="H299" s="81"/>
      <c r="I299" s="81"/>
      <c r="J299" s="81"/>
      <c r="K299" s="81"/>
    </row>
    <row r="300" spans="2:11" x14ac:dyDescent="0.25">
      <c r="B300" s="81"/>
      <c r="C300" s="81"/>
      <c r="D300" s="81"/>
      <c r="E300" s="81"/>
      <c r="F300" s="81"/>
      <c r="G300" s="81"/>
      <c r="H300" s="81"/>
      <c r="I300" s="81"/>
      <c r="J300" s="81"/>
      <c r="K300" s="81"/>
    </row>
    <row r="301" spans="2:11" x14ac:dyDescent="0.25">
      <c r="B301" s="81"/>
      <c r="C301" s="81"/>
      <c r="D301" s="81"/>
      <c r="E301" s="81"/>
      <c r="F301" s="81"/>
      <c r="G301" s="81"/>
      <c r="H301" s="81"/>
      <c r="I301" s="81"/>
      <c r="J301" s="81"/>
      <c r="K301" s="81"/>
    </row>
    <row r="302" spans="2:11" x14ac:dyDescent="0.25">
      <c r="B302" s="81"/>
      <c r="C302" s="81"/>
      <c r="D302" s="81"/>
      <c r="E302" s="81"/>
      <c r="F302" s="81"/>
      <c r="G302" s="81"/>
      <c r="H302" s="81"/>
      <c r="I302" s="81"/>
      <c r="J302" s="81"/>
      <c r="K302" s="81"/>
    </row>
    <row r="303" spans="2:11" x14ac:dyDescent="0.25">
      <c r="B303" s="81"/>
      <c r="C303" s="81"/>
      <c r="D303" s="81"/>
      <c r="E303" s="81"/>
      <c r="F303" s="81"/>
      <c r="G303" s="81"/>
      <c r="H303" s="81"/>
      <c r="I303" s="81"/>
      <c r="J303" s="81"/>
      <c r="K303" s="81"/>
    </row>
    <row r="304" spans="2:11" x14ac:dyDescent="0.25">
      <c r="B304" s="81"/>
      <c r="C304" s="81"/>
      <c r="D304" s="81"/>
      <c r="E304" s="81"/>
      <c r="F304" s="81"/>
      <c r="G304" s="81"/>
      <c r="H304" s="81"/>
      <c r="I304" s="81"/>
      <c r="J304" s="81"/>
      <c r="K304" s="81"/>
    </row>
    <row r="305" spans="2:11" x14ac:dyDescent="0.25">
      <c r="B305" s="81"/>
      <c r="C305" s="81"/>
      <c r="D305" s="81"/>
      <c r="E305" s="81"/>
      <c r="F305" s="81"/>
      <c r="G305" s="81"/>
      <c r="H305" s="81"/>
      <c r="I305" s="81"/>
      <c r="J305" s="81"/>
      <c r="K305" s="81"/>
    </row>
    <row r="306" spans="2:11" x14ac:dyDescent="0.25">
      <c r="B306" s="81"/>
      <c r="C306" s="81"/>
      <c r="D306" s="81"/>
      <c r="E306" s="81"/>
      <c r="F306" s="81"/>
      <c r="G306" s="81"/>
      <c r="H306" s="81"/>
      <c r="I306" s="81"/>
      <c r="J306" s="81"/>
      <c r="K306" s="81"/>
    </row>
    <row r="307" spans="2:11" x14ac:dyDescent="0.25">
      <c r="B307" s="81"/>
      <c r="C307" s="81"/>
      <c r="D307" s="81"/>
      <c r="E307" s="81"/>
      <c r="F307" s="81"/>
      <c r="G307" s="81"/>
      <c r="H307" s="81"/>
      <c r="I307" s="81"/>
      <c r="J307" s="81"/>
      <c r="K307" s="81"/>
    </row>
    <row r="308" spans="2:11" x14ac:dyDescent="0.25">
      <c r="B308" s="81"/>
      <c r="C308" s="81"/>
      <c r="D308" s="81"/>
      <c r="E308" s="81"/>
      <c r="F308" s="81"/>
      <c r="G308" s="81"/>
      <c r="H308" s="81"/>
      <c r="I308" s="81"/>
      <c r="J308" s="81"/>
      <c r="K308" s="81"/>
    </row>
    <row r="309" spans="2:11" x14ac:dyDescent="0.25">
      <c r="B309" s="81"/>
      <c r="C309" s="81"/>
      <c r="D309" s="81"/>
      <c r="E309" s="81"/>
      <c r="F309" s="81"/>
      <c r="G309" s="81"/>
      <c r="H309" s="81"/>
      <c r="I309" s="81"/>
      <c r="J309" s="81"/>
      <c r="K309" s="81"/>
    </row>
    <row r="310" spans="2:11" x14ac:dyDescent="0.25">
      <c r="B310" s="81"/>
      <c r="C310" s="81"/>
      <c r="D310" s="81"/>
      <c r="E310" s="81"/>
      <c r="F310" s="81"/>
      <c r="G310" s="81"/>
      <c r="H310" s="81"/>
      <c r="I310" s="81"/>
      <c r="J310" s="81"/>
      <c r="K310" s="81"/>
    </row>
    <row r="311" spans="2:11" x14ac:dyDescent="0.25">
      <c r="B311" s="81"/>
      <c r="C311" s="81"/>
      <c r="D311" s="81"/>
      <c r="E311" s="81"/>
      <c r="F311" s="81"/>
      <c r="G311" s="81"/>
      <c r="H311" s="81"/>
      <c r="I311" s="81"/>
      <c r="J311" s="81"/>
      <c r="K311" s="81"/>
    </row>
    <row r="312" spans="2:11" x14ac:dyDescent="0.25">
      <c r="B312" s="81"/>
      <c r="C312" s="81"/>
      <c r="D312" s="81"/>
      <c r="E312" s="81"/>
      <c r="F312" s="81"/>
      <c r="G312" s="81"/>
      <c r="H312" s="81"/>
      <c r="I312" s="81"/>
      <c r="J312" s="81"/>
      <c r="K312" s="81"/>
    </row>
    <row r="313" spans="2:11" x14ac:dyDescent="0.25">
      <c r="B313" s="81"/>
      <c r="C313" s="81"/>
      <c r="D313" s="81"/>
      <c r="E313" s="81"/>
      <c r="F313" s="81"/>
      <c r="G313" s="81"/>
      <c r="H313" s="81"/>
      <c r="I313" s="81"/>
      <c r="J313" s="81"/>
      <c r="K313" s="81"/>
    </row>
    <row r="314" spans="2:11" x14ac:dyDescent="0.25">
      <c r="B314" s="81"/>
      <c r="C314" s="81"/>
      <c r="D314" s="81"/>
      <c r="E314" s="81"/>
      <c r="F314" s="81"/>
      <c r="G314" s="81"/>
      <c r="H314" s="81"/>
      <c r="I314" s="81"/>
      <c r="J314" s="81"/>
      <c r="K314" s="81"/>
    </row>
    <row r="315" spans="2:11" x14ac:dyDescent="0.25">
      <c r="B315" s="81"/>
      <c r="C315" s="81"/>
      <c r="D315" s="81"/>
      <c r="E315" s="81"/>
      <c r="F315" s="81"/>
      <c r="G315" s="81"/>
      <c r="H315" s="81"/>
      <c r="I315" s="81"/>
      <c r="J315" s="81"/>
      <c r="K315" s="81"/>
    </row>
    <row r="316" spans="2:11" x14ac:dyDescent="0.25">
      <c r="B316" s="81"/>
      <c r="C316" s="81"/>
      <c r="D316" s="81"/>
      <c r="E316" s="81"/>
      <c r="F316" s="81"/>
      <c r="G316" s="81"/>
      <c r="H316" s="81"/>
      <c r="I316" s="81"/>
      <c r="J316" s="81"/>
      <c r="K316" s="81"/>
    </row>
    <row r="317" spans="2:11" x14ac:dyDescent="0.25">
      <c r="B317" s="81"/>
      <c r="C317" s="81"/>
      <c r="D317" s="81"/>
      <c r="E317" s="81"/>
      <c r="F317" s="81"/>
      <c r="G317" s="81"/>
      <c r="H317" s="81"/>
      <c r="I317" s="81"/>
      <c r="J317" s="81"/>
      <c r="K317" s="81"/>
    </row>
    <row r="318" spans="2:11" x14ac:dyDescent="0.25">
      <c r="B318" s="81"/>
      <c r="C318" s="81"/>
      <c r="D318" s="81"/>
      <c r="E318" s="81"/>
      <c r="F318" s="81"/>
      <c r="G318" s="81"/>
      <c r="H318" s="81"/>
      <c r="I318" s="81"/>
      <c r="J318" s="81"/>
      <c r="K318" s="81"/>
    </row>
    <row r="319" spans="2:11" x14ac:dyDescent="0.25">
      <c r="B319" s="81"/>
      <c r="C319" s="81"/>
      <c r="D319" s="81"/>
      <c r="E319" s="81"/>
      <c r="F319" s="81"/>
      <c r="G319" s="81"/>
      <c r="H319" s="81"/>
      <c r="I319" s="81"/>
      <c r="J319" s="81"/>
      <c r="K319" s="81"/>
    </row>
    <row r="320" spans="2:11" x14ac:dyDescent="0.25">
      <c r="B320" s="81"/>
      <c r="C320" s="81"/>
      <c r="D320" s="81"/>
      <c r="E320" s="81"/>
      <c r="F320" s="81"/>
      <c r="G320" s="81"/>
      <c r="H320" s="81"/>
      <c r="I320" s="81"/>
      <c r="J320" s="81"/>
      <c r="K320" s="81"/>
    </row>
    <row r="321" spans="2:11" x14ac:dyDescent="0.25">
      <c r="B321" s="81"/>
      <c r="C321" s="81"/>
      <c r="D321" s="81"/>
      <c r="E321" s="81"/>
      <c r="F321" s="81"/>
      <c r="G321" s="81"/>
      <c r="H321" s="81"/>
      <c r="I321" s="81"/>
      <c r="J321" s="81"/>
      <c r="K321" s="81"/>
    </row>
    <row r="322" spans="2:11" x14ac:dyDescent="0.25">
      <c r="B322" s="81"/>
      <c r="C322" s="81"/>
      <c r="D322" s="81"/>
      <c r="E322" s="81"/>
      <c r="F322" s="81"/>
      <c r="G322" s="81"/>
      <c r="H322" s="81"/>
      <c r="I322" s="81"/>
      <c r="J322" s="81"/>
      <c r="K322" s="81"/>
    </row>
    <row r="323" spans="2:11" x14ac:dyDescent="0.25">
      <c r="B323" s="81"/>
      <c r="C323" s="81"/>
      <c r="D323" s="81"/>
      <c r="E323" s="81"/>
      <c r="F323" s="81"/>
      <c r="G323" s="81"/>
      <c r="H323" s="81"/>
      <c r="I323" s="81"/>
      <c r="J323" s="81"/>
      <c r="K323" s="81"/>
    </row>
    <row r="324" spans="2:11" x14ac:dyDescent="0.25">
      <c r="B324" s="81"/>
      <c r="C324" s="81"/>
      <c r="D324" s="81"/>
      <c r="E324" s="81"/>
      <c r="F324" s="81"/>
      <c r="G324" s="81"/>
      <c r="H324" s="81"/>
      <c r="I324" s="81"/>
      <c r="J324" s="81"/>
      <c r="K324" s="81"/>
    </row>
    <row r="325" spans="2:11" x14ac:dyDescent="0.25">
      <c r="B325" s="81"/>
      <c r="C325" s="81"/>
      <c r="D325" s="81"/>
      <c r="E325" s="81"/>
      <c r="F325" s="81"/>
      <c r="G325" s="81"/>
      <c r="H325" s="81"/>
      <c r="I325" s="81"/>
      <c r="J325" s="81"/>
      <c r="K325" s="81"/>
    </row>
    <row r="326" spans="2:11" x14ac:dyDescent="0.25">
      <c r="B326" s="81"/>
      <c r="C326" s="81"/>
      <c r="D326" s="81"/>
      <c r="E326" s="81"/>
      <c r="F326" s="81"/>
      <c r="G326" s="81"/>
      <c r="H326" s="81"/>
      <c r="I326" s="81"/>
      <c r="J326" s="81"/>
      <c r="K326" s="81"/>
    </row>
    <row r="327" spans="2:11" x14ac:dyDescent="0.25">
      <c r="B327" s="81"/>
      <c r="C327" s="81"/>
      <c r="D327" s="81"/>
      <c r="E327" s="81"/>
      <c r="F327" s="81"/>
      <c r="G327" s="81"/>
      <c r="H327" s="81"/>
      <c r="I327" s="81"/>
      <c r="J327" s="81"/>
      <c r="K327" s="81"/>
    </row>
    <row r="328" spans="2:11" x14ac:dyDescent="0.25">
      <c r="B328" s="81"/>
      <c r="C328" s="81"/>
      <c r="D328" s="81"/>
      <c r="E328" s="81"/>
      <c r="F328" s="81"/>
      <c r="G328" s="81"/>
      <c r="H328" s="81"/>
      <c r="I328" s="81"/>
      <c r="J328" s="81"/>
      <c r="K328" s="81"/>
    </row>
    <row r="329" spans="2:11" x14ac:dyDescent="0.25">
      <c r="B329" s="81"/>
      <c r="C329" s="81"/>
      <c r="D329" s="81"/>
      <c r="E329" s="81"/>
      <c r="F329" s="81"/>
      <c r="G329" s="81"/>
      <c r="H329" s="81"/>
      <c r="I329" s="81"/>
      <c r="J329" s="81"/>
      <c r="K329" s="81"/>
    </row>
    <row r="330" spans="2:11" x14ac:dyDescent="0.25">
      <c r="B330" s="81"/>
      <c r="C330" s="81"/>
      <c r="D330" s="81"/>
      <c r="E330" s="81"/>
      <c r="F330" s="81"/>
      <c r="G330" s="81"/>
      <c r="H330" s="81"/>
      <c r="I330" s="81"/>
      <c r="J330" s="81"/>
      <c r="K330" s="81"/>
    </row>
    <row r="331" spans="2:11" x14ac:dyDescent="0.25">
      <c r="B331" s="81"/>
      <c r="C331" s="81"/>
      <c r="D331" s="81"/>
      <c r="E331" s="81"/>
      <c r="F331" s="81"/>
      <c r="G331" s="81"/>
      <c r="H331" s="81"/>
      <c r="I331" s="81"/>
      <c r="J331" s="81"/>
      <c r="K331" s="81"/>
    </row>
    <row r="332" spans="2:11" x14ac:dyDescent="0.25">
      <c r="B332" s="81"/>
      <c r="C332" s="81"/>
      <c r="D332" s="81"/>
      <c r="E332" s="81"/>
      <c r="F332" s="81"/>
      <c r="G332" s="81"/>
      <c r="H332" s="81"/>
      <c r="I332" s="81"/>
      <c r="J332" s="81"/>
      <c r="K332" s="81"/>
    </row>
    <row r="333" spans="2:11" x14ac:dyDescent="0.25">
      <c r="B333" s="81"/>
      <c r="C333" s="81"/>
      <c r="D333" s="81"/>
      <c r="E333" s="81"/>
      <c r="F333" s="81"/>
      <c r="G333" s="81"/>
      <c r="H333" s="81"/>
      <c r="I333" s="81"/>
      <c r="J333" s="81"/>
      <c r="K333" s="81"/>
    </row>
    <row r="334" spans="2:11" x14ac:dyDescent="0.25">
      <c r="B334" s="81"/>
      <c r="C334" s="81"/>
      <c r="D334" s="81"/>
      <c r="E334" s="81"/>
      <c r="F334" s="81"/>
      <c r="G334" s="81"/>
      <c r="H334" s="81"/>
      <c r="I334" s="81"/>
      <c r="J334" s="81"/>
      <c r="K334" s="81"/>
    </row>
    <row r="335" spans="2:11" x14ac:dyDescent="0.25">
      <c r="B335" s="81"/>
      <c r="C335" s="81"/>
      <c r="D335" s="81"/>
      <c r="E335" s="81"/>
      <c r="F335" s="81"/>
      <c r="G335" s="81"/>
      <c r="H335" s="81"/>
      <c r="I335" s="81"/>
      <c r="J335" s="81"/>
      <c r="K335" s="81"/>
    </row>
    <row r="336" spans="2:11" x14ac:dyDescent="0.25">
      <c r="B336" s="81"/>
      <c r="C336" s="81"/>
      <c r="D336" s="81"/>
      <c r="E336" s="81"/>
      <c r="F336" s="81"/>
      <c r="G336" s="81"/>
      <c r="H336" s="81"/>
      <c r="I336" s="81"/>
      <c r="J336" s="81"/>
      <c r="K336" s="81"/>
    </row>
    <row r="337" spans="2:11" x14ac:dyDescent="0.25">
      <c r="B337" s="81"/>
      <c r="C337" s="81"/>
      <c r="D337" s="81"/>
      <c r="E337" s="81"/>
      <c r="F337" s="81"/>
      <c r="G337" s="81"/>
      <c r="H337" s="81"/>
      <c r="I337" s="81"/>
      <c r="J337" s="81"/>
      <c r="K337" s="81"/>
    </row>
    <row r="338" spans="2:11" x14ac:dyDescent="0.25">
      <c r="B338" s="81"/>
      <c r="C338" s="81"/>
      <c r="D338" s="81"/>
      <c r="E338" s="81"/>
      <c r="F338" s="81"/>
      <c r="G338" s="81"/>
      <c r="H338" s="81"/>
      <c r="I338" s="81"/>
      <c r="J338" s="81"/>
      <c r="K338" s="81"/>
    </row>
    <row r="339" spans="2:11" x14ac:dyDescent="0.25">
      <c r="B339" s="81"/>
      <c r="C339" s="81"/>
      <c r="D339" s="81"/>
      <c r="E339" s="81"/>
      <c r="F339" s="81"/>
      <c r="G339" s="81"/>
      <c r="H339" s="81"/>
      <c r="I339" s="81"/>
      <c r="J339" s="81"/>
      <c r="K339" s="81"/>
    </row>
    <row r="340" spans="2:11" x14ac:dyDescent="0.25">
      <c r="B340" s="81"/>
      <c r="C340" s="81"/>
      <c r="D340" s="81"/>
      <c r="E340" s="81"/>
      <c r="F340" s="81"/>
      <c r="G340" s="81"/>
      <c r="H340" s="81"/>
      <c r="I340" s="81"/>
      <c r="J340" s="81"/>
      <c r="K340" s="81"/>
    </row>
    <row r="341" spans="2:11" x14ac:dyDescent="0.25">
      <c r="B341" s="81"/>
      <c r="C341" s="81"/>
      <c r="D341" s="81"/>
      <c r="E341" s="81"/>
      <c r="F341" s="81"/>
      <c r="G341" s="81"/>
      <c r="H341" s="81"/>
      <c r="I341" s="81"/>
      <c r="J341" s="81"/>
      <c r="K341" s="81"/>
    </row>
    <row r="342" spans="2:11" x14ac:dyDescent="0.25">
      <c r="B342" s="81"/>
      <c r="C342" s="81"/>
      <c r="D342" s="81"/>
      <c r="E342" s="81"/>
      <c r="F342" s="81"/>
      <c r="G342" s="81"/>
      <c r="H342" s="81"/>
      <c r="I342" s="81"/>
      <c r="J342" s="81"/>
      <c r="K342" s="81"/>
    </row>
    <row r="343" spans="2:11" x14ac:dyDescent="0.25">
      <c r="B343" s="81"/>
      <c r="C343" s="81"/>
      <c r="D343" s="81"/>
      <c r="E343" s="81"/>
      <c r="F343" s="81"/>
      <c r="G343" s="81"/>
      <c r="H343" s="81"/>
      <c r="I343" s="81"/>
      <c r="J343" s="81"/>
      <c r="K343" s="81"/>
    </row>
    <row r="344" spans="2:11" x14ac:dyDescent="0.25">
      <c r="B344" s="81"/>
      <c r="C344" s="81"/>
      <c r="D344" s="81"/>
      <c r="E344" s="81"/>
      <c r="F344" s="81"/>
      <c r="G344" s="81"/>
      <c r="H344" s="81"/>
      <c r="I344" s="81"/>
      <c r="J344" s="81"/>
      <c r="K344" s="81"/>
    </row>
    <row r="345" spans="2:11" x14ac:dyDescent="0.25">
      <c r="B345" s="81"/>
      <c r="C345" s="81"/>
      <c r="D345" s="81"/>
      <c r="E345" s="81"/>
      <c r="F345" s="81"/>
      <c r="G345" s="81"/>
      <c r="H345" s="81"/>
      <c r="I345" s="81"/>
      <c r="J345" s="81"/>
      <c r="K345" s="81"/>
    </row>
    <row r="346" spans="2:11" x14ac:dyDescent="0.25">
      <c r="B346" s="81"/>
      <c r="C346" s="81"/>
      <c r="D346" s="81"/>
      <c r="E346" s="81"/>
      <c r="F346" s="81"/>
      <c r="G346" s="81"/>
      <c r="H346" s="81"/>
      <c r="I346" s="81"/>
      <c r="J346" s="81"/>
      <c r="K346" s="81"/>
    </row>
    <row r="347" spans="2:11" x14ac:dyDescent="0.25">
      <c r="B347" s="81"/>
      <c r="C347" s="81"/>
      <c r="D347" s="81"/>
      <c r="E347" s="81"/>
      <c r="F347" s="81"/>
      <c r="G347" s="81"/>
      <c r="H347" s="81"/>
      <c r="I347" s="81"/>
      <c r="J347" s="81"/>
      <c r="K347" s="81"/>
    </row>
    <row r="348" spans="2:11" x14ac:dyDescent="0.25">
      <c r="B348" s="81"/>
      <c r="C348" s="81"/>
      <c r="D348" s="81"/>
      <c r="E348" s="81"/>
      <c r="F348" s="81"/>
      <c r="G348" s="81"/>
      <c r="H348" s="81"/>
      <c r="I348" s="81"/>
      <c r="J348" s="81"/>
      <c r="K348" s="81"/>
    </row>
    <row r="349" spans="2:11" x14ac:dyDescent="0.25">
      <c r="B349" s="81"/>
      <c r="C349" s="81"/>
      <c r="D349" s="81"/>
      <c r="E349" s="81"/>
      <c r="F349" s="81"/>
      <c r="G349" s="81"/>
      <c r="H349" s="81"/>
      <c r="I349" s="81"/>
      <c r="J349" s="81"/>
      <c r="K349" s="81"/>
    </row>
    <row r="350" spans="2:11" x14ac:dyDescent="0.25">
      <c r="B350" s="81"/>
      <c r="C350" s="81"/>
      <c r="D350" s="81"/>
      <c r="E350" s="81"/>
      <c r="F350" s="81"/>
      <c r="G350" s="81"/>
      <c r="H350" s="81"/>
      <c r="I350" s="81"/>
      <c r="J350" s="81"/>
      <c r="K350" s="81"/>
    </row>
    <row r="351" spans="2:11" x14ac:dyDescent="0.25">
      <c r="B351" s="81"/>
      <c r="C351" s="81"/>
      <c r="D351" s="81"/>
      <c r="E351" s="81"/>
      <c r="F351" s="81"/>
      <c r="G351" s="81"/>
      <c r="H351" s="81"/>
      <c r="I351" s="81"/>
      <c r="J351" s="81"/>
      <c r="K351" s="81"/>
    </row>
    <row r="352" spans="2:11" x14ac:dyDescent="0.25">
      <c r="B352" s="81"/>
      <c r="C352" s="81"/>
      <c r="D352" s="81"/>
      <c r="E352" s="81"/>
      <c r="F352" s="81"/>
      <c r="G352" s="81"/>
      <c r="H352" s="81"/>
      <c r="I352" s="81"/>
      <c r="J352" s="81"/>
      <c r="K352" s="81"/>
    </row>
    <row r="353" spans="2:11" x14ac:dyDescent="0.25">
      <c r="B353" s="81"/>
      <c r="C353" s="81"/>
      <c r="D353" s="81"/>
      <c r="E353" s="81"/>
      <c r="F353" s="81"/>
      <c r="G353" s="81"/>
      <c r="H353" s="81"/>
      <c r="I353" s="81"/>
      <c r="J353" s="81"/>
      <c r="K353" s="81"/>
    </row>
    <row r="354" spans="2:11" x14ac:dyDescent="0.25">
      <c r="B354" s="81"/>
      <c r="C354" s="81"/>
      <c r="D354" s="81"/>
      <c r="E354" s="81"/>
      <c r="F354" s="81"/>
      <c r="G354" s="81"/>
      <c r="H354" s="81"/>
      <c r="I354" s="81"/>
      <c r="J354" s="81"/>
      <c r="K354" s="81"/>
    </row>
    <row r="355" spans="2:11" x14ac:dyDescent="0.25">
      <c r="B355" s="81"/>
      <c r="C355" s="81"/>
      <c r="D355" s="81"/>
      <c r="E355" s="81"/>
      <c r="F355" s="81"/>
      <c r="G355" s="81"/>
      <c r="H355" s="81"/>
      <c r="I355" s="81"/>
      <c r="J355" s="81"/>
      <c r="K355" s="81"/>
    </row>
    <row r="356" spans="2:11" x14ac:dyDescent="0.25">
      <c r="B356" s="81"/>
      <c r="C356" s="81"/>
      <c r="D356" s="81"/>
      <c r="E356" s="81"/>
      <c r="F356" s="81"/>
      <c r="G356" s="81"/>
      <c r="H356" s="81"/>
      <c r="I356" s="81"/>
      <c r="J356" s="81"/>
      <c r="K356" s="81"/>
    </row>
    <row r="357" spans="2:11" x14ac:dyDescent="0.25">
      <c r="B357" s="81"/>
      <c r="C357" s="81"/>
      <c r="D357" s="81"/>
      <c r="E357" s="81"/>
      <c r="F357" s="81"/>
      <c r="G357" s="81"/>
      <c r="H357" s="81"/>
      <c r="I357" s="81"/>
      <c r="J357" s="81"/>
      <c r="K357" s="81"/>
    </row>
    <row r="358" spans="2:11" x14ac:dyDescent="0.25">
      <c r="B358" s="81"/>
      <c r="C358" s="81"/>
      <c r="D358" s="81"/>
      <c r="E358" s="81"/>
      <c r="F358" s="81"/>
      <c r="G358" s="81"/>
      <c r="H358" s="81"/>
      <c r="I358" s="81"/>
      <c r="J358" s="81"/>
      <c r="K358" s="81"/>
    </row>
    <row r="359" spans="2:11" x14ac:dyDescent="0.25">
      <c r="B359" s="81"/>
      <c r="C359" s="81"/>
      <c r="D359" s="81"/>
      <c r="E359" s="81"/>
      <c r="F359" s="81"/>
      <c r="G359" s="81"/>
      <c r="H359" s="81"/>
      <c r="I359" s="81"/>
      <c r="J359" s="81"/>
      <c r="K359" s="81"/>
    </row>
    <row r="360" spans="2:11" x14ac:dyDescent="0.25">
      <c r="B360" s="81"/>
      <c r="C360" s="81"/>
      <c r="D360" s="81"/>
      <c r="E360" s="81"/>
      <c r="F360" s="81"/>
      <c r="G360" s="81"/>
      <c r="H360" s="81"/>
      <c r="I360" s="81"/>
      <c r="J360" s="81"/>
      <c r="K360" s="81"/>
    </row>
    <row r="361" spans="2:11" x14ac:dyDescent="0.25">
      <c r="B361" s="81"/>
      <c r="C361" s="81"/>
      <c r="D361" s="81"/>
      <c r="E361" s="81"/>
      <c r="F361" s="81"/>
      <c r="G361" s="81"/>
      <c r="H361" s="81"/>
      <c r="I361" s="81"/>
      <c r="J361" s="81"/>
      <c r="K361" s="81"/>
    </row>
    <row r="362" spans="2:11" x14ac:dyDescent="0.25">
      <c r="B362" s="81"/>
      <c r="C362" s="81"/>
      <c r="D362" s="81"/>
      <c r="E362" s="81"/>
      <c r="F362" s="81"/>
      <c r="G362" s="81"/>
      <c r="H362" s="81"/>
      <c r="I362" s="81"/>
      <c r="J362" s="81"/>
      <c r="K362" s="81"/>
    </row>
    <row r="363" spans="2:11" x14ac:dyDescent="0.25">
      <c r="B363" s="81"/>
      <c r="C363" s="81"/>
      <c r="D363" s="81"/>
      <c r="E363" s="81"/>
      <c r="F363" s="81"/>
      <c r="G363" s="81"/>
      <c r="H363" s="81"/>
      <c r="I363" s="81"/>
      <c r="J363" s="81"/>
      <c r="K363" s="81"/>
    </row>
    <row r="364" spans="2:11" x14ac:dyDescent="0.25">
      <c r="B364" s="81"/>
      <c r="C364" s="81"/>
      <c r="D364" s="81"/>
      <c r="E364" s="81"/>
      <c r="F364" s="81"/>
      <c r="G364" s="81"/>
      <c r="H364" s="81"/>
      <c r="I364" s="81"/>
      <c r="J364" s="81"/>
      <c r="K364" s="81"/>
    </row>
    <row r="365" spans="2:11" x14ac:dyDescent="0.25">
      <c r="B365" s="81"/>
      <c r="C365" s="81"/>
      <c r="D365" s="81"/>
      <c r="E365" s="81"/>
      <c r="F365" s="81"/>
      <c r="G365" s="81"/>
      <c r="H365" s="81"/>
      <c r="I365" s="81"/>
      <c r="J365" s="81"/>
      <c r="K365" s="81"/>
    </row>
    <row r="366" spans="2:11" x14ac:dyDescent="0.25">
      <c r="B366" s="81"/>
      <c r="C366" s="81"/>
      <c r="D366" s="81"/>
      <c r="E366" s="81"/>
      <c r="F366" s="81"/>
      <c r="G366" s="81"/>
      <c r="H366" s="81"/>
      <c r="I366" s="81"/>
      <c r="J366" s="81"/>
      <c r="K366" s="81"/>
    </row>
    <row r="367" spans="2:11" x14ac:dyDescent="0.25">
      <c r="B367" s="81"/>
      <c r="C367" s="81"/>
      <c r="D367" s="81"/>
      <c r="E367" s="81"/>
      <c r="F367" s="81"/>
      <c r="G367" s="81"/>
      <c r="H367" s="81"/>
      <c r="I367" s="81"/>
      <c r="J367" s="81"/>
      <c r="K367" s="81"/>
    </row>
    <row r="368" spans="2:11" x14ac:dyDescent="0.25">
      <c r="B368" s="81"/>
      <c r="C368" s="81"/>
      <c r="D368" s="81"/>
      <c r="E368" s="81"/>
      <c r="F368" s="81"/>
      <c r="G368" s="81"/>
      <c r="H368" s="81"/>
      <c r="I368" s="81"/>
      <c r="J368" s="81"/>
      <c r="K368" s="81"/>
    </row>
    <row r="369" spans="2:11" x14ac:dyDescent="0.25">
      <c r="B369" s="81"/>
      <c r="C369" s="81"/>
      <c r="D369" s="81"/>
      <c r="E369" s="81"/>
      <c r="F369" s="81"/>
      <c r="G369" s="81"/>
      <c r="H369" s="81"/>
      <c r="I369" s="81"/>
      <c r="J369" s="81"/>
      <c r="K369" s="81"/>
    </row>
    <row r="370" spans="2:11" x14ac:dyDescent="0.25">
      <c r="B370" s="81"/>
      <c r="C370" s="81"/>
      <c r="D370" s="81"/>
      <c r="E370" s="81"/>
      <c r="F370" s="81"/>
      <c r="G370" s="81"/>
      <c r="H370" s="81"/>
      <c r="I370" s="81"/>
      <c r="J370" s="81"/>
      <c r="K370" s="81"/>
    </row>
    <row r="371" spans="2:11" x14ac:dyDescent="0.25">
      <c r="B371" s="81"/>
      <c r="C371" s="81"/>
      <c r="D371" s="81"/>
      <c r="E371" s="81"/>
      <c r="F371" s="81"/>
      <c r="G371" s="81"/>
      <c r="H371" s="81"/>
      <c r="I371" s="81"/>
      <c r="J371" s="81"/>
      <c r="K371" s="81"/>
    </row>
    <row r="372" spans="2:11" x14ac:dyDescent="0.25">
      <c r="B372" s="81"/>
      <c r="C372" s="81"/>
      <c r="D372" s="81"/>
      <c r="E372" s="81"/>
      <c r="F372" s="81"/>
      <c r="G372" s="81"/>
      <c r="H372" s="81"/>
      <c r="I372" s="81"/>
      <c r="J372" s="81"/>
      <c r="K372" s="81"/>
    </row>
    <row r="373" spans="2:11" x14ac:dyDescent="0.25">
      <c r="B373" s="81"/>
      <c r="C373" s="81"/>
      <c r="D373" s="81"/>
      <c r="E373" s="81"/>
      <c r="F373" s="81"/>
      <c r="G373" s="81"/>
      <c r="H373" s="81"/>
      <c r="I373" s="81"/>
      <c r="J373" s="81"/>
      <c r="K373" s="81"/>
    </row>
    <row r="374" spans="2:11" x14ac:dyDescent="0.25">
      <c r="B374" s="81"/>
      <c r="C374" s="81"/>
      <c r="D374" s="81"/>
      <c r="E374" s="81"/>
      <c r="F374" s="81"/>
      <c r="G374" s="81"/>
      <c r="H374" s="81"/>
      <c r="I374" s="81"/>
      <c r="J374" s="81"/>
      <c r="K374" s="81"/>
    </row>
    <row r="375" spans="2:11" x14ac:dyDescent="0.25">
      <c r="B375" s="81"/>
      <c r="C375" s="81"/>
      <c r="D375" s="81"/>
      <c r="E375" s="81"/>
      <c r="F375" s="81"/>
      <c r="G375" s="81"/>
      <c r="H375" s="81"/>
      <c r="I375" s="81"/>
      <c r="J375" s="81"/>
      <c r="K375" s="81"/>
    </row>
    <row r="376" spans="2:11" x14ac:dyDescent="0.25">
      <c r="B376" s="81"/>
      <c r="C376" s="81"/>
      <c r="D376" s="81"/>
      <c r="E376" s="81"/>
      <c r="F376" s="81"/>
      <c r="G376" s="81"/>
      <c r="H376" s="81"/>
      <c r="I376" s="81"/>
      <c r="J376" s="81"/>
      <c r="K376" s="81"/>
    </row>
    <row r="377" spans="2:11" x14ac:dyDescent="0.25">
      <c r="B377" s="81"/>
      <c r="C377" s="81"/>
      <c r="D377" s="81"/>
      <c r="E377" s="81"/>
      <c r="F377" s="81"/>
      <c r="G377" s="81"/>
      <c r="H377" s="81"/>
      <c r="I377" s="81"/>
      <c r="J377" s="81"/>
      <c r="K377" s="81"/>
    </row>
    <row r="378" spans="2:11" x14ac:dyDescent="0.25">
      <c r="B378" s="81"/>
      <c r="C378" s="81"/>
      <c r="D378" s="81"/>
      <c r="E378" s="81"/>
      <c r="F378" s="81"/>
      <c r="G378" s="81"/>
      <c r="H378" s="81"/>
      <c r="I378" s="81"/>
      <c r="J378" s="81"/>
      <c r="K378" s="81"/>
    </row>
    <row r="379" spans="2:11" x14ac:dyDescent="0.25">
      <c r="B379" s="81"/>
      <c r="C379" s="81"/>
      <c r="D379" s="81"/>
      <c r="E379" s="81"/>
      <c r="F379" s="81"/>
      <c r="G379" s="81"/>
      <c r="H379" s="81"/>
      <c r="I379" s="81"/>
      <c r="J379" s="81"/>
      <c r="K379" s="81"/>
    </row>
    <row r="380" spans="2:11" x14ac:dyDescent="0.25">
      <c r="B380" s="81"/>
      <c r="C380" s="81"/>
      <c r="D380" s="81"/>
      <c r="E380" s="81"/>
      <c r="F380" s="81"/>
      <c r="G380" s="81"/>
      <c r="H380" s="81"/>
      <c r="I380" s="81"/>
      <c r="J380" s="81"/>
      <c r="K380" s="81"/>
    </row>
    <row r="381" spans="2:11" x14ac:dyDescent="0.25">
      <c r="B381" s="81"/>
      <c r="C381" s="81"/>
      <c r="D381" s="81"/>
      <c r="E381" s="81"/>
      <c r="F381" s="81"/>
      <c r="G381" s="81"/>
      <c r="H381" s="81"/>
      <c r="I381" s="81"/>
      <c r="J381" s="81"/>
      <c r="K381" s="81"/>
    </row>
    <row r="382" spans="2:11" x14ac:dyDescent="0.25">
      <c r="B382" s="81"/>
      <c r="C382" s="81"/>
      <c r="D382" s="81"/>
      <c r="E382" s="81"/>
      <c r="F382" s="81"/>
      <c r="G382" s="81"/>
      <c r="H382" s="81"/>
      <c r="I382" s="81"/>
      <c r="J382" s="81"/>
      <c r="K382" s="81"/>
    </row>
    <row r="383" spans="2:11" x14ac:dyDescent="0.25">
      <c r="B383" s="81"/>
      <c r="C383" s="81"/>
      <c r="D383" s="81"/>
      <c r="E383" s="81"/>
      <c r="F383" s="81"/>
      <c r="G383" s="81"/>
      <c r="H383" s="81"/>
      <c r="I383" s="81"/>
      <c r="J383" s="81"/>
      <c r="K383" s="81"/>
    </row>
    <row r="384" spans="2:11" x14ac:dyDescent="0.25">
      <c r="B384" s="81"/>
      <c r="C384" s="81"/>
      <c r="D384" s="81"/>
      <c r="E384" s="81"/>
      <c r="F384" s="81"/>
      <c r="G384" s="81"/>
      <c r="H384" s="81"/>
      <c r="I384" s="81"/>
      <c r="J384" s="81"/>
      <c r="K384" s="81"/>
    </row>
    <row r="385" spans="2:11" x14ac:dyDescent="0.25">
      <c r="B385" s="81"/>
      <c r="C385" s="81"/>
      <c r="D385" s="81"/>
      <c r="E385" s="81"/>
      <c r="F385" s="81"/>
      <c r="G385" s="81"/>
      <c r="H385" s="81"/>
      <c r="I385" s="81"/>
      <c r="J385" s="81"/>
      <c r="K385" s="81"/>
    </row>
    <row r="386" spans="2:11" x14ac:dyDescent="0.25">
      <c r="B386" s="81"/>
      <c r="C386" s="81"/>
      <c r="D386" s="81"/>
      <c r="E386" s="81"/>
      <c r="F386" s="81"/>
      <c r="G386" s="81"/>
      <c r="H386" s="81"/>
      <c r="I386" s="81"/>
      <c r="J386" s="81"/>
      <c r="K386" s="81"/>
    </row>
    <row r="387" spans="2:11" x14ac:dyDescent="0.25">
      <c r="B387" s="81"/>
      <c r="C387" s="81"/>
      <c r="D387" s="81"/>
      <c r="E387" s="81"/>
      <c r="F387" s="81"/>
      <c r="G387" s="81"/>
      <c r="H387" s="81"/>
      <c r="I387" s="81"/>
      <c r="J387" s="81"/>
      <c r="K387" s="81"/>
    </row>
    <row r="388" spans="2:11" x14ac:dyDescent="0.25">
      <c r="B388" s="81"/>
      <c r="C388" s="81"/>
      <c r="D388" s="81"/>
      <c r="E388" s="81"/>
      <c r="F388" s="81"/>
      <c r="G388" s="81"/>
      <c r="H388" s="81"/>
      <c r="I388" s="81"/>
      <c r="J388" s="81"/>
      <c r="K388" s="81"/>
    </row>
    <row r="389" spans="2:11" x14ac:dyDescent="0.25">
      <c r="B389" s="81"/>
      <c r="C389" s="81"/>
      <c r="D389" s="81"/>
      <c r="E389" s="81"/>
      <c r="F389" s="81"/>
      <c r="G389" s="81"/>
      <c r="H389" s="81"/>
      <c r="I389" s="81"/>
      <c r="J389" s="81"/>
      <c r="K389" s="81"/>
    </row>
    <row r="390" spans="2:11" x14ac:dyDescent="0.25">
      <c r="B390" s="81"/>
      <c r="C390" s="81"/>
      <c r="D390" s="81"/>
      <c r="E390" s="81"/>
      <c r="F390" s="81"/>
      <c r="G390" s="81"/>
      <c r="H390" s="81"/>
      <c r="I390" s="81"/>
      <c r="J390" s="81"/>
      <c r="K390" s="81"/>
    </row>
    <row r="391" spans="2:11" x14ac:dyDescent="0.25">
      <c r="B391" s="81"/>
      <c r="C391" s="81"/>
      <c r="D391" s="81"/>
      <c r="E391" s="81"/>
      <c r="F391" s="81"/>
      <c r="G391" s="81"/>
      <c r="H391" s="81"/>
      <c r="I391" s="81"/>
      <c r="J391" s="81"/>
      <c r="K391" s="81"/>
    </row>
    <row r="392" spans="2:11" x14ac:dyDescent="0.25">
      <c r="B392" s="81"/>
      <c r="C392" s="81"/>
      <c r="D392" s="81"/>
      <c r="E392" s="81"/>
      <c r="F392" s="81"/>
      <c r="G392" s="81"/>
      <c r="H392" s="81"/>
      <c r="I392" s="81"/>
      <c r="J392" s="81"/>
      <c r="K392" s="81"/>
    </row>
    <row r="393" spans="2:11" x14ac:dyDescent="0.25">
      <c r="B393" s="81"/>
      <c r="C393" s="81"/>
      <c r="D393" s="81"/>
      <c r="E393" s="81"/>
      <c r="F393" s="81"/>
      <c r="G393" s="81"/>
      <c r="H393" s="81"/>
      <c r="I393" s="81"/>
      <c r="J393" s="81"/>
      <c r="K393" s="81"/>
    </row>
    <row r="394" spans="2:11" x14ac:dyDescent="0.25">
      <c r="B394" s="81"/>
      <c r="C394" s="81"/>
      <c r="D394" s="81"/>
      <c r="E394" s="81"/>
      <c r="F394" s="81"/>
      <c r="G394" s="81"/>
      <c r="H394" s="81"/>
      <c r="I394" s="81"/>
      <c r="J394" s="81"/>
      <c r="K394" s="81"/>
    </row>
    <row r="395" spans="2:11" x14ac:dyDescent="0.25">
      <c r="B395" s="81"/>
      <c r="C395" s="81"/>
      <c r="D395" s="81"/>
      <c r="E395" s="81"/>
      <c r="F395" s="81"/>
      <c r="G395" s="81"/>
      <c r="H395" s="81"/>
      <c r="I395" s="81"/>
      <c r="J395" s="81"/>
      <c r="K395" s="81"/>
    </row>
    <row r="396" spans="2:11" x14ac:dyDescent="0.25">
      <c r="B396" s="81"/>
      <c r="C396" s="81"/>
      <c r="D396" s="81"/>
      <c r="E396" s="81"/>
      <c r="F396" s="81"/>
      <c r="G396" s="81"/>
      <c r="H396" s="81"/>
      <c r="I396" s="81"/>
      <c r="J396" s="81"/>
      <c r="K396" s="81"/>
    </row>
    <row r="397" spans="2:11" x14ac:dyDescent="0.25">
      <c r="B397" s="81"/>
      <c r="C397" s="81"/>
      <c r="D397" s="81"/>
      <c r="E397" s="81"/>
      <c r="F397" s="81"/>
      <c r="G397" s="81"/>
      <c r="H397" s="81"/>
      <c r="I397" s="81"/>
      <c r="J397" s="81"/>
      <c r="K397" s="81"/>
    </row>
    <row r="398" spans="2:11" x14ac:dyDescent="0.25">
      <c r="B398" s="81"/>
      <c r="C398" s="81"/>
      <c r="D398" s="81"/>
      <c r="E398" s="81"/>
      <c r="F398" s="81"/>
      <c r="G398" s="81"/>
      <c r="H398" s="81"/>
      <c r="I398" s="81"/>
      <c r="J398" s="81"/>
      <c r="K398" s="81"/>
    </row>
    <row r="399" spans="2:11" x14ac:dyDescent="0.25">
      <c r="B399" s="81"/>
      <c r="C399" s="81"/>
      <c r="D399" s="81"/>
      <c r="E399" s="81"/>
      <c r="F399" s="81"/>
      <c r="G399" s="81"/>
      <c r="H399" s="81"/>
      <c r="I399" s="81"/>
      <c r="J399" s="81"/>
      <c r="K399" s="81"/>
    </row>
    <row r="400" spans="2:11" x14ac:dyDescent="0.25">
      <c r="B400" s="81"/>
      <c r="C400" s="81"/>
      <c r="D400" s="81"/>
      <c r="E400" s="81"/>
      <c r="F400" s="81"/>
      <c r="G400" s="81"/>
      <c r="H400" s="81"/>
      <c r="I400" s="81"/>
      <c r="J400" s="81"/>
      <c r="K400" s="81"/>
    </row>
    <row r="401" spans="2:11" x14ac:dyDescent="0.25">
      <c r="B401" s="81"/>
      <c r="C401" s="81"/>
      <c r="D401" s="81"/>
      <c r="E401" s="81"/>
      <c r="F401" s="81"/>
      <c r="G401" s="81"/>
      <c r="H401" s="81"/>
      <c r="I401" s="81"/>
      <c r="J401" s="81"/>
      <c r="K401" s="81"/>
    </row>
    <row r="402" spans="2:11" x14ac:dyDescent="0.25">
      <c r="B402" s="81"/>
      <c r="C402" s="81"/>
      <c r="D402" s="81"/>
      <c r="E402" s="81"/>
      <c r="F402" s="81"/>
      <c r="G402" s="81"/>
      <c r="H402" s="81"/>
      <c r="I402" s="81"/>
      <c r="J402" s="81"/>
      <c r="K402" s="81"/>
    </row>
    <row r="403" spans="2:11" x14ac:dyDescent="0.25">
      <c r="B403" s="81"/>
      <c r="C403" s="81"/>
      <c r="D403" s="81"/>
      <c r="E403" s="81"/>
      <c r="F403" s="81"/>
      <c r="G403" s="81"/>
      <c r="H403" s="81"/>
      <c r="I403" s="81"/>
      <c r="J403" s="81"/>
      <c r="K403" s="81"/>
    </row>
    <row r="404" spans="2:11" x14ac:dyDescent="0.25">
      <c r="B404" s="81"/>
      <c r="C404" s="81"/>
      <c r="D404" s="81"/>
      <c r="E404" s="81"/>
      <c r="F404" s="81"/>
      <c r="G404" s="81"/>
      <c r="H404" s="81"/>
      <c r="I404" s="81"/>
      <c r="J404" s="81"/>
      <c r="K404" s="81"/>
    </row>
    <row r="405" spans="2:11" x14ac:dyDescent="0.25">
      <c r="B405" s="81"/>
      <c r="C405" s="81"/>
      <c r="D405" s="81"/>
      <c r="E405" s="81"/>
      <c r="F405" s="81"/>
      <c r="G405" s="81"/>
      <c r="H405" s="81"/>
      <c r="I405" s="81"/>
      <c r="J405" s="81"/>
      <c r="K405" s="81"/>
    </row>
    <row r="406" spans="2:11" x14ac:dyDescent="0.25">
      <c r="B406" s="81"/>
      <c r="C406" s="81"/>
      <c r="D406" s="81"/>
      <c r="E406" s="81"/>
      <c r="F406" s="81"/>
      <c r="G406" s="81"/>
      <c r="H406" s="81"/>
      <c r="I406" s="81"/>
      <c r="J406" s="81"/>
      <c r="K406" s="81"/>
    </row>
    <row r="407" spans="2:11" x14ac:dyDescent="0.25">
      <c r="B407" s="81"/>
      <c r="C407" s="81"/>
      <c r="D407" s="81"/>
      <c r="E407" s="81"/>
      <c r="F407" s="81"/>
      <c r="G407" s="81"/>
      <c r="H407" s="81"/>
      <c r="I407" s="81"/>
      <c r="J407" s="81"/>
      <c r="K407" s="81"/>
    </row>
    <row r="408" spans="2:11" x14ac:dyDescent="0.25">
      <c r="B408" s="81"/>
      <c r="C408" s="81"/>
      <c r="D408" s="81"/>
      <c r="E408" s="81"/>
      <c r="F408" s="81"/>
      <c r="G408" s="81"/>
      <c r="H408" s="81"/>
      <c r="I408" s="81"/>
      <c r="J408" s="81"/>
      <c r="K408" s="81"/>
    </row>
    <row r="409" spans="2:11" x14ac:dyDescent="0.25">
      <c r="B409" s="81"/>
      <c r="C409" s="81"/>
      <c r="D409" s="81"/>
      <c r="E409" s="81"/>
      <c r="F409" s="81"/>
      <c r="G409" s="81"/>
      <c r="H409" s="81"/>
      <c r="I409" s="81"/>
      <c r="J409" s="81"/>
      <c r="K409" s="81"/>
    </row>
    <row r="410" spans="2:11" x14ac:dyDescent="0.25">
      <c r="B410" s="81"/>
      <c r="C410" s="81"/>
      <c r="D410" s="81"/>
      <c r="E410" s="81"/>
      <c r="F410" s="81"/>
      <c r="G410" s="81"/>
      <c r="H410" s="81"/>
      <c r="I410" s="81"/>
      <c r="J410" s="81"/>
      <c r="K410" s="81"/>
    </row>
    <row r="411" spans="2:11" x14ac:dyDescent="0.25">
      <c r="B411" s="81"/>
      <c r="C411" s="81"/>
      <c r="D411" s="81"/>
      <c r="E411" s="81"/>
      <c r="F411" s="81"/>
      <c r="G411" s="81"/>
      <c r="H411" s="81"/>
      <c r="I411" s="81"/>
      <c r="J411" s="81"/>
      <c r="K411" s="81"/>
    </row>
    <row r="412" spans="2:11" x14ac:dyDescent="0.25">
      <c r="B412" s="81"/>
      <c r="C412" s="81"/>
      <c r="D412" s="81"/>
      <c r="E412" s="81"/>
      <c r="F412" s="81"/>
      <c r="G412" s="81"/>
      <c r="H412" s="81"/>
      <c r="I412" s="81"/>
      <c r="J412" s="81"/>
      <c r="K412" s="81"/>
    </row>
    <row r="413" spans="2:11" x14ac:dyDescent="0.25">
      <c r="B413" s="81"/>
      <c r="C413" s="81"/>
      <c r="D413" s="81"/>
      <c r="E413" s="81"/>
      <c r="F413" s="81"/>
      <c r="G413" s="81"/>
      <c r="H413" s="81"/>
      <c r="I413" s="81"/>
      <c r="J413" s="81"/>
      <c r="K413" s="81"/>
    </row>
    <row r="414" spans="2:11" x14ac:dyDescent="0.25">
      <c r="B414" s="81"/>
      <c r="C414" s="81"/>
      <c r="D414" s="81"/>
      <c r="E414" s="81"/>
      <c r="F414" s="81"/>
      <c r="G414" s="81"/>
      <c r="H414" s="81"/>
      <c r="I414" s="81"/>
      <c r="J414" s="81"/>
      <c r="K414" s="81"/>
    </row>
    <row r="415" spans="2:11" x14ac:dyDescent="0.25">
      <c r="B415" s="81"/>
      <c r="C415" s="81"/>
      <c r="D415" s="81"/>
      <c r="E415" s="81"/>
      <c r="F415" s="81"/>
      <c r="G415" s="81"/>
      <c r="H415" s="81"/>
      <c r="I415" s="81"/>
      <c r="J415" s="81"/>
      <c r="K415" s="81"/>
    </row>
    <row r="416" spans="2:11" x14ac:dyDescent="0.25">
      <c r="B416" s="81"/>
      <c r="C416" s="81"/>
      <c r="D416" s="81"/>
      <c r="E416" s="81"/>
      <c r="F416" s="81"/>
      <c r="G416" s="81"/>
      <c r="H416" s="81"/>
      <c r="I416" s="81"/>
      <c r="J416" s="81"/>
      <c r="K416" s="81"/>
    </row>
    <row r="417" spans="2:11" x14ac:dyDescent="0.25">
      <c r="B417" s="81"/>
      <c r="C417" s="81"/>
      <c r="D417" s="81"/>
      <c r="E417" s="81"/>
      <c r="F417" s="81"/>
      <c r="G417" s="81"/>
      <c r="H417" s="81"/>
      <c r="I417" s="81"/>
      <c r="J417" s="81"/>
      <c r="K417" s="81"/>
    </row>
    <row r="418" spans="2:11" x14ac:dyDescent="0.25">
      <c r="B418" s="81"/>
      <c r="C418" s="81"/>
      <c r="D418" s="81"/>
      <c r="E418" s="81"/>
      <c r="F418" s="81"/>
      <c r="G418" s="81"/>
      <c r="H418" s="81"/>
      <c r="I418" s="81"/>
      <c r="J418" s="81"/>
      <c r="K418" s="81"/>
    </row>
    <row r="419" spans="2:11" x14ac:dyDescent="0.25">
      <c r="B419" s="81"/>
      <c r="C419" s="81"/>
      <c r="D419" s="81"/>
      <c r="E419" s="81"/>
      <c r="F419" s="81"/>
      <c r="G419" s="81"/>
      <c r="H419" s="81"/>
      <c r="I419" s="81"/>
      <c r="J419" s="81"/>
      <c r="K419" s="81"/>
    </row>
    <row r="420" spans="2:11" x14ac:dyDescent="0.25">
      <c r="B420" s="81"/>
      <c r="C420" s="81"/>
      <c r="D420" s="81"/>
      <c r="E420" s="81"/>
      <c r="F420" s="81"/>
      <c r="G420" s="81"/>
      <c r="H420" s="81"/>
      <c r="I420" s="81"/>
      <c r="J420" s="81"/>
      <c r="K420" s="81"/>
    </row>
    <row r="421" spans="2:11" x14ac:dyDescent="0.25">
      <c r="B421" s="81"/>
      <c r="C421" s="81"/>
      <c r="D421" s="81"/>
      <c r="E421" s="81"/>
      <c r="F421" s="81"/>
      <c r="G421" s="81"/>
      <c r="H421" s="81"/>
      <c r="I421" s="81"/>
      <c r="J421" s="81"/>
      <c r="K421" s="81"/>
    </row>
    <row r="422" spans="2:11" x14ac:dyDescent="0.25">
      <c r="B422" s="81"/>
      <c r="C422" s="81"/>
      <c r="D422" s="81"/>
      <c r="E422" s="81"/>
      <c r="F422" s="81"/>
      <c r="G422" s="81"/>
      <c r="H422" s="81"/>
      <c r="I422" s="81"/>
      <c r="J422" s="81"/>
      <c r="K422" s="81"/>
    </row>
    <row r="423" spans="2:11" x14ac:dyDescent="0.25">
      <c r="B423" s="81"/>
      <c r="C423" s="81"/>
      <c r="D423" s="81"/>
      <c r="E423" s="81"/>
      <c r="F423" s="81"/>
      <c r="G423" s="81"/>
      <c r="H423" s="81"/>
      <c r="I423" s="81"/>
      <c r="J423" s="81"/>
      <c r="K423" s="81"/>
    </row>
    <row r="424" spans="2:11" x14ac:dyDescent="0.25">
      <c r="B424" s="81"/>
      <c r="C424" s="81"/>
      <c r="D424" s="81"/>
      <c r="E424" s="81"/>
      <c r="F424" s="81"/>
      <c r="G424" s="81"/>
      <c r="H424" s="81"/>
      <c r="I424" s="81"/>
      <c r="J424" s="81"/>
      <c r="K424" s="81"/>
    </row>
    <row r="425" spans="2:11" x14ac:dyDescent="0.25">
      <c r="B425" s="81"/>
      <c r="C425" s="81"/>
      <c r="D425" s="81"/>
      <c r="E425" s="81"/>
      <c r="F425" s="81"/>
      <c r="G425" s="81"/>
      <c r="H425" s="81"/>
      <c r="I425" s="81"/>
      <c r="J425" s="81"/>
      <c r="K425" s="81"/>
    </row>
    <row r="426" spans="2:11" x14ac:dyDescent="0.25">
      <c r="B426" s="81"/>
      <c r="C426" s="81"/>
      <c r="D426" s="81"/>
      <c r="E426" s="81"/>
      <c r="F426" s="81"/>
      <c r="G426" s="81"/>
      <c r="H426" s="81"/>
      <c r="I426" s="81"/>
      <c r="J426" s="81"/>
      <c r="K426" s="81"/>
    </row>
    <row r="427" spans="2:11" x14ac:dyDescent="0.25">
      <c r="B427" s="81"/>
      <c r="C427" s="81"/>
      <c r="D427" s="81"/>
      <c r="E427" s="81"/>
      <c r="F427" s="81"/>
      <c r="G427" s="81"/>
      <c r="H427" s="81"/>
      <c r="I427" s="81"/>
      <c r="J427" s="81"/>
      <c r="K427" s="81"/>
    </row>
    <row r="428" spans="2:11" x14ac:dyDescent="0.25">
      <c r="B428" s="81"/>
      <c r="C428" s="81"/>
      <c r="D428" s="81"/>
      <c r="E428" s="81"/>
      <c r="F428" s="81"/>
      <c r="G428" s="81"/>
      <c r="H428" s="81"/>
      <c r="I428" s="81"/>
      <c r="J428" s="81"/>
      <c r="K428" s="81"/>
    </row>
    <row r="429" spans="2:11" x14ac:dyDescent="0.25">
      <c r="B429" s="81"/>
      <c r="C429" s="81"/>
      <c r="D429" s="81"/>
      <c r="E429" s="81"/>
      <c r="F429" s="81"/>
      <c r="G429" s="81"/>
      <c r="H429" s="81"/>
      <c r="I429" s="81"/>
      <c r="J429" s="81"/>
      <c r="K429" s="81"/>
    </row>
    <row r="430" spans="2:11" x14ac:dyDescent="0.25">
      <c r="B430" s="81"/>
      <c r="C430" s="81"/>
      <c r="D430" s="81"/>
      <c r="E430" s="81"/>
      <c r="F430" s="81"/>
      <c r="G430" s="81"/>
      <c r="H430" s="81"/>
      <c r="I430" s="81"/>
      <c r="J430" s="81"/>
      <c r="K430" s="81"/>
    </row>
    <row r="431" spans="2:11" x14ac:dyDescent="0.25">
      <c r="B431" s="81"/>
      <c r="C431" s="81"/>
      <c r="D431" s="81"/>
      <c r="E431" s="81"/>
      <c r="F431" s="81"/>
      <c r="G431" s="81"/>
      <c r="H431" s="81"/>
      <c r="I431" s="81"/>
      <c r="J431" s="81"/>
      <c r="K431" s="81"/>
    </row>
    <row r="432" spans="2:11" x14ac:dyDescent="0.25">
      <c r="B432" s="81"/>
      <c r="C432" s="81"/>
      <c r="D432" s="81"/>
      <c r="E432" s="81"/>
      <c r="F432" s="81"/>
      <c r="G432" s="81"/>
      <c r="H432" s="81"/>
      <c r="I432" s="81"/>
      <c r="J432" s="81"/>
      <c r="K432" s="81"/>
    </row>
    <row r="433" spans="2:11" x14ac:dyDescent="0.25">
      <c r="B433" s="81"/>
      <c r="C433" s="81"/>
      <c r="D433" s="81"/>
      <c r="E433" s="81"/>
      <c r="F433" s="81"/>
      <c r="G433" s="81"/>
      <c r="H433" s="81"/>
      <c r="I433" s="81"/>
      <c r="J433" s="81"/>
      <c r="K433" s="81"/>
    </row>
    <row r="434" spans="2:11" x14ac:dyDescent="0.25">
      <c r="B434" s="81"/>
      <c r="C434" s="81"/>
      <c r="D434" s="81"/>
      <c r="E434" s="81"/>
      <c r="F434" s="81"/>
      <c r="G434" s="81"/>
      <c r="H434" s="81"/>
      <c r="I434" s="81"/>
      <c r="J434" s="81"/>
      <c r="K434" s="81"/>
    </row>
    <row r="435" spans="2:11" x14ac:dyDescent="0.25">
      <c r="B435" s="81"/>
      <c r="C435" s="81"/>
      <c r="D435" s="81"/>
      <c r="E435" s="81"/>
      <c r="F435" s="81"/>
      <c r="G435" s="81"/>
      <c r="H435" s="81"/>
      <c r="I435" s="81"/>
      <c r="J435" s="81"/>
      <c r="K435" s="81"/>
    </row>
    <row r="436" spans="2:11" x14ac:dyDescent="0.25">
      <c r="B436" s="81"/>
      <c r="C436" s="81"/>
      <c r="D436" s="81"/>
      <c r="E436" s="81"/>
      <c r="F436" s="81"/>
      <c r="G436" s="81"/>
      <c r="H436" s="81"/>
      <c r="I436" s="81"/>
      <c r="J436" s="81"/>
      <c r="K436" s="81"/>
    </row>
    <row r="437" spans="2:11" x14ac:dyDescent="0.25">
      <c r="B437" s="81"/>
      <c r="C437" s="81"/>
      <c r="D437" s="81"/>
      <c r="E437" s="81"/>
      <c r="F437" s="81"/>
      <c r="G437" s="81"/>
      <c r="H437" s="81"/>
      <c r="I437" s="81"/>
      <c r="J437" s="81"/>
      <c r="K437" s="81"/>
    </row>
    <row r="438" spans="2:11" x14ac:dyDescent="0.25">
      <c r="B438" s="81"/>
      <c r="C438" s="81"/>
      <c r="D438" s="81"/>
      <c r="E438" s="81"/>
      <c r="F438" s="81"/>
      <c r="G438" s="81"/>
      <c r="H438" s="81"/>
      <c r="I438" s="81"/>
      <c r="J438" s="81"/>
      <c r="K438" s="81"/>
    </row>
    <row r="439" spans="2:11" x14ac:dyDescent="0.25">
      <c r="B439" s="81"/>
      <c r="C439" s="81"/>
      <c r="D439" s="81"/>
      <c r="E439" s="81"/>
      <c r="F439" s="81"/>
      <c r="G439" s="81"/>
      <c r="H439" s="81"/>
      <c r="I439" s="81"/>
      <c r="J439" s="81"/>
      <c r="K439" s="81"/>
    </row>
    <row r="440" spans="2:11" x14ac:dyDescent="0.25">
      <c r="B440" s="81"/>
      <c r="C440" s="81"/>
      <c r="D440" s="81"/>
      <c r="E440" s="81"/>
      <c r="F440" s="81"/>
      <c r="G440" s="81"/>
      <c r="H440" s="81"/>
      <c r="I440" s="81"/>
      <c r="J440" s="81"/>
      <c r="K440" s="81"/>
    </row>
    <row r="441" spans="2:11" x14ac:dyDescent="0.25">
      <c r="B441" s="81"/>
      <c r="C441" s="81"/>
      <c r="D441" s="81"/>
      <c r="E441" s="81"/>
      <c r="F441" s="81"/>
      <c r="G441" s="81"/>
      <c r="H441" s="81"/>
      <c r="I441" s="81"/>
      <c r="J441" s="81"/>
      <c r="K441" s="81"/>
    </row>
    <row r="442" spans="2:11" x14ac:dyDescent="0.25">
      <c r="B442" s="81"/>
      <c r="C442" s="81"/>
      <c r="D442" s="81"/>
      <c r="E442" s="81"/>
      <c r="F442" s="81"/>
      <c r="G442" s="81"/>
      <c r="H442" s="81"/>
      <c r="I442" s="81"/>
      <c r="J442" s="81"/>
      <c r="K442" s="81"/>
    </row>
    <row r="443" spans="2:11" x14ac:dyDescent="0.25">
      <c r="B443" s="81"/>
      <c r="C443" s="81"/>
      <c r="D443" s="81"/>
      <c r="E443" s="81"/>
      <c r="F443" s="81"/>
      <c r="G443" s="81"/>
      <c r="H443" s="81"/>
      <c r="I443" s="81"/>
      <c r="J443" s="81"/>
      <c r="K443" s="81"/>
    </row>
    <row r="444" spans="2:11" x14ac:dyDescent="0.25">
      <c r="B444" s="81"/>
      <c r="C444" s="81"/>
      <c r="D444" s="81"/>
      <c r="E444" s="81"/>
      <c r="F444" s="81"/>
      <c r="G444" s="81"/>
      <c r="H444" s="81"/>
      <c r="I444" s="81"/>
      <c r="J444" s="81"/>
      <c r="K444" s="81"/>
    </row>
    <row r="445" spans="2:11" x14ac:dyDescent="0.25">
      <c r="B445" s="81"/>
      <c r="C445" s="81"/>
      <c r="D445" s="81"/>
      <c r="E445" s="81"/>
      <c r="F445" s="81"/>
      <c r="G445" s="81"/>
      <c r="H445" s="81"/>
      <c r="I445" s="81"/>
      <c r="J445" s="81"/>
      <c r="K445" s="81"/>
    </row>
    <row r="446" spans="2:11" x14ac:dyDescent="0.25">
      <c r="B446" s="81"/>
      <c r="C446" s="81"/>
      <c r="D446" s="81"/>
      <c r="E446" s="81"/>
      <c r="F446" s="81"/>
      <c r="G446" s="81"/>
      <c r="H446" s="81"/>
      <c r="I446" s="81"/>
      <c r="J446" s="81"/>
      <c r="K446" s="81"/>
    </row>
    <row r="447" spans="2:11" x14ac:dyDescent="0.25">
      <c r="B447" s="81"/>
      <c r="C447" s="81"/>
      <c r="D447" s="81"/>
      <c r="E447" s="81"/>
      <c r="F447" s="81"/>
      <c r="G447" s="81"/>
      <c r="H447" s="81"/>
      <c r="I447" s="81"/>
      <c r="J447" s="81"/>
      <c r="K447" s="81"/>
    </row>
    <row r="448" spans="2:11" x14ac:dyDescent="0.25">
      <c r="B448" s="81"/>
      <c r="C448" s="81"/>
      <c r="D448" s="81"/>
      <c r="E448" s="81"/>
      <c r="F448" s="81"/>
      <c r="G448" s="81"/>
      <c r="H448" s="81"/>
      <c r="I448" s="81"/>
      <c r="J448" s="81"/>
      <c r="K448" s="81"/>
    </row>
    <row r="449" spans="2:11" x14ac:dyDescent="0.25">
      <c r="B449" s="81"/>
      <c r="C449" s="81"/>
      <c r="D449" s="81"/>
      <c r="E449" s="81"/>
      <c r="F449" s="81"/>
      <c r="G449" s="81"/>
      <c r="H449" s="81"/>
      <c r="I449" s="81"/>
      <c r="J449" s="81"/>
      <c r="K449" s="81"/>
    </row>
    <row r="450" spans="2:11" x14ac:dyDescent="0.25">
      <c r="B450" s="81"/>
      <c r="C450" s="81"/>
      <c r="D450" s="81"/>
      <c r="E450" s="81"/>
      <c r="F450" s="81"/>
      <c r="G450" s="81"/>
      <c r="H450" s="81"/>
      <c r="I450" s="81"/>
      <c r="J450" s="81"/>
      <c r="K450" s="81"/>
    </row>
    <row r="451" spans="2:11" x14ac:dyDescent="0.25">
      <c r="B451" s="81"/>
      <c r="C451" s="81"/>
      <c r="D451" s="81"/>
      <c r="E451" s="81"/>
      <c r="F451" s="81"/>
      <c r="G451" s="81"/>
      <c r="H451" s="81"/>
      <c r="I451" s="81"/>
      <c r="J451" s="81"/>
      <c r="K451" s="81"/>
    </row>
    <row r="452" spans="2:11" x14ac:dyDescent="0.25">
      <c r="B452" s="81"/>
      <c r="C452" s="81"/>
      <c r="D452" s="81"/>
      <c r="E452" s="81"/>
      <c r="F452" s="81"/>
      <c r="G452" s="81"/>
      <c r="H452" s="81"/>
      <c r="I452" s="81"/>
      <c r="J452" s="81"/>
      <c r="K452" s="81"/>
    </row>
    <row r="453" spans="2:11" x14ac:dyDescent="0.25">
      <c r="B453" s="81"/>
      <c r="C453" s="81"/>
      <c r="D453" s="81"/>
      <c r="E453" s="81"/>
      <c r="F453" s="81"/>
      <c r="G453" s="81"/>
      <c r="H453" s="81"/>
      <c r="I453" s="81"/>
      <c r="J453" s="81"/>
      <c r="K453" s="81"/>
    </row>
    <row r="454" spans="2:11" x14ac:dyDescent="0.25">
      <c r="B454" s="81"/>
      <c r="C454" s="81"/>
      <c r="D454" s="81"/>
      <c r="E454" s="81"/>
      <c r="F454" s="81"/>
      <c r="G454" s="81"/>
      <c r="H454" s="81"/>
      <c r="I454" s="81"/>
      <c r="J454" s="81"/>
      <c r="K454" s="81"/>
    </row>
    <row r="455" spans="2:11" x14ac:dyDescent="0.25">
      <c r="B455" s="81"/>
      <c r="C455" s="81"/>
      <c r="D455" s="81"/>
      <c r="E455" s="81"/>
      <c r="F455" s="81"/>
      <c r="G455" s="81"/>
      <c r="H455" s="81"/>
      <c r="I455" s="81"/>
      <c r="J455" s="81"/>
      <c r="K455" s="81"/>
    </row>
    <row r="456" spans="2:11" x14ac:dyDescent="0.25">
      <c r="B456" s="81"/>
      <c r="C456" s="81"/>
      <c r="D456" s="81"/>
      <c r="E456" s="81"/>
      <c r="F456" s="81"/>
      <c r="G456" s="81"/>
      <c r="H456" s="81"/>
      <c r="I456" s="81"/>
      <c r="J456" s="81"/>
      <c r="K456" s="81"/>
    </row>
    <row r="457" spans="2:11" x14ac:dyDescent="0.25">
      <c r="B457" s="81"/>
      <c r="C457" s="81"/>
      <c r="D457" s="81"/>
      <c r="E457" s="81"/>
      <c r="F457" s="81"/>
      <c r="G457" s="81"/>
      <c r="H457" s="81"/>
      <c r="I457" s="81"/>
      <c r="J457" s="81"/>
      <c r="K457" s="81"/>
    </row>
    <row r="458" spans="2:11" x14ac:dyDescent="0.25">
      <c r="B458" s="81"/>
      <c r="C458" s="81"/>
      <c r="D458" s="81"/>
      <c r="E458" s="81"/>
      <c r="F458" s="81"/>
      <c r="G458" s="81"/>
      <c r="H458" s="81"/>
      <c r="I458" s="81"/>
      <c r="J458" s="81"/>
      <c r="K458" s="81"/>
    </row>
    <row r="459" spans="2:11" x14ac:dyDescent="0.25">
      <c r="B459" s="81"/>
      <c r="C459" s="81"/>
      <c r="D459" s="81"/>
      <c r="E459" s="81"/>
      <c r="F459" s="81"/>
      <c r="G459" s="81"/>
      <c r="H459" s="81"/>
      <c r="I459" s="81"/>
      <c r="J459" s="81"/>
      <c r="K459" s="81"/>
    </row>
    <row r="460" spans="2:11" x14ac:dyDescent="0.25">
      <c r="B460" s="81"/>
      <c r="C460" s="81"/>
      <c r="D460" s="81"/>
      <c r="E460" s="81"/>
      <c r="F460" s="81"/>
      <c r="G460" s="81"/>
      <c r="H460" s="81"/>
      <c r="I460" s="81"/>
      <c r="J460" s="81"/>
      <c r="K460" s="81"/>
    </row>
    <row r="461" spans="2:11" x14ac:dyDescent="0.25">
      <c r="B461" s="81"/>
      <c r="C461" s="81"/>
      <c r="D461" s="81"/>
      <c r="E461" s="81"/>
      <c r="F461" s="81"/>
      <c r="G461" s="81"/>
      <c r="H461" s="81"/>
      <c r="I461" s="81"/>
      <c r="J461" s="81"/>
      <c r="K461" s="81"/>
    </row>
    <row r="462" spans="2:11" x14ac:dyDescent="0.25">
      <c r="B462" s="81"/>
      <c r="C462" s="81"/>
      <c r="D462" s="81"/>
      <c r="E462" s="81"/>
      <c r="F462" s="81"/>
      <c r="G462" s="81"/>
      <c r="H462" s="81"/>
      <c r="I462" s="81"/>
      <c r="J462" s="81"/>
      <c r="K462" s="81"/>
    </row>
    <row r="463" spans="2:11" x14ac:dyDescent="0.25">
      <c r="B463" s="81"/>
      <c r="C463" s="81"/>
      <c r="D463" s="81"/>
      <c r="E463" s="81"/>
      <c r="F463" s="81"/>
      <c r="G463" s="81"/>
      <c r="H463" s="81"/>
      <c r="I463" s="81"/>
      <c r="J463" s="81"/>
      <c r="K463" s="81"/>
    </row>
    <row r="464" spans="2:11" x14ac:dyDescent="0.25">
      <c r="B464" s="81"/>
      <c r="C464" s="81"/>
      <c r="D464" s="81"/>
      <c r="E464" s="81"/>
      <c r="F464" s="81"/>
      <c r="G464" s="81"/>
      <c r="H464" s="81"/>
      <c r="I464" s="81"/>
      <c r="J464" s="81"/>
      <c r="K464" s="81"/>
    </row>
    <row r="465" spans="2:11" x14ac:dyDescent="0.25">
      <c r="B465" s="81"/>
      <c r="C465" s="81"/>
      <c r="D465" s="81"/>
      <c r="E465" s="81"/>
      <c r="F465" s="81"/>
      <c r="G465" s="81"/>
      <c r="H465" s="81"/>
      <c r="I465" s="81"/>
      <c r="J465" s="81"/>
      <c r="K465" s="81"/>
    </row>
    <row r="466" spans="2:11" x14ac:dyDescent="0.25">
      <c r="B466" s="81"/>
      <c r="C466" s="81"/>
      <c r="D466" s="81"/>
      <c r="E466" s="81"/>
      <c r="F466" s="81"/>
      <c r="G466" s="81"/>
      <c r="H466" s="81"/>
      <c r="I466" s="81"/>
      <c r="J466" s="81"/>
      <c r="K466" s="81"/>
    </row>
    <row r="467" spans="2:11" x14ac:dyDescent="0.25">
      <c r="B467" s="81"/>
      <c r="C467" s="81"/>
      <c r="D467" s="81"/>
      <c r="E467" s="81"/>
      <c r="F467" s="81"/>
      <c r="G467" s="81"/>
      <c r="H467" s="81"/>
      <c r="I467" s="81"/>
      <c r="J467" s="81"/>
      <c r="K467" s="81"/>
    </row>
    <row r="468" spans="2:11" x14ac:dyDescent="0.25">
      <c r="B468" s="81"/>
      <c r="C468" s="81"/>
      <c r="D468" s="81"/>
      <c r="E468" s="81"/>
      <c r="F468" s="81"/>
      <c r="G468" s="81"/>
      <c r="H468" s="81"/>
      <c r="I468" s="81"/>
      <c r="J468" s="81"/>
      <c r="K468" s="81"/>
    </row>
    <row r="469" spans="2:11" x14ac:dyDescent="0.25">
      <c r="B469" s="81"/>
      <c r="C469" s="81"/>
      <c r="D469" s="81"/>
      <c r="E469" s="81"/>
      <c r="F469" s="81"/>
      <c r="G469" s="81"/>
      <c r="H469" s="81"/>
      <c r="I469" s="81"/>
      <c r="J469" s="81"/>
      <c r="K469" s="81"/>
    </row>
    <row r="470" spans="2:11" x14ac:dyDescent="0.25">
      <c r="B470" s="81"/>
      <c r="C470" s="81"/>
      <c r="D470" s="81"/>
      <c r="E470" s="81"/>
      <c r="F470" s="81"/>
      <c r="G470" s="81"/>
      <c r="H470" s="81"/>
      <c r="I470" s="81"/>
      <c r="J470" s="81"/>
      <c r="K470" s="81"/>
    </row>
    <row r="471" spans="2:11" x14ac:dyDescent="0.25">
      <c r="B471" s="81"/>
      <c r="C471" s="81"/>
      <c r="D471" s="81"/>
      <c r="E471" s="81"/>
      <c r="F471" s="81"/>
      <c r="G471" s="81"/>
      <c r="H471" s="81"/>
      <c r="I471" s="81"/>
      <c r="J471" s="81"/>
      <c r="K471" s="81"/>
    </row>
    <row r="472" spans="2:11" x14ac:dyDescent="0.25">
      <c r="B472" s="81"/>
      <c r="C472" s="81"/>
      <c r="D472" s="81"/>
      <c r="E472" s="81"/>
      <c r="F472" s="81"/>
      <c r="G472" s="81"/>
      <c r="H472" s="81"/>
      <c r="I472" s="81"/>
      <c r="J472" s="81"/>
      <c r="K472" s="81"/>
    </row>
    <row r="473" spans="2:11" x14ac:dyDescent="0.25">
      <c r="B473" s="81"/>
      <c r="C473" s="81"/>
      <c r="D473" s="81"/>
      <c r="E473" s="81"/>
      <c r="F473" s="81"/>
      <c r="G473" s="81"/>
      <c r="H473" s="81"/>
      <c r="I473" s="81"/>
      <c r="J473" s="81"/>
      <c r="K473" s="81"/>
    </row>
    <row r="474" spans="2:11" x14ac:dyDescent="0.25">
      <c r="B474" s="81"/>
      <c r="C474" s="81"/>
      <c r="D474" s="81"/>
      <c r="E474" s="81"/>
      <c r="F474" s="81"/>
      <c r="G474" s="81"/>
      <c r="H474" s="81"/>
      <c r="I474" s="81"/>
      <c r="J474" s="81"/>
      <c r="K474" s="81"/>
    </row>
    <row r="475" spans="2:11" x14ac:dyDescent="0.25">
      <c r="B475" s="81"/>
      <c r="C475" s="81"/>
      <c r="D475" s="81"/>
      <c r="E475" s="81"/>
      <c r="F475" s="81"/>
      <c r="G475" s="81"/>
      <c r="H475" s="81"/>
      <c r="I475" s="81"/>
      <c r="J475" s="81"/>
      <c r="K475" s="81"/>
    </row>
    <row r="476" spans="2:11" x14ac:dyDescent="0.25">
      <c r="B476" s="81"/>
      <c r="C476" s="81"/>
      <c r="D476" s="81"/>
      <c r="E476" s="81"/>
      <c r="F476" s="81"/>
      <c r="G476" s="81"/>
      <c r="H476" s="81"/>
      <c r="I476" s="81"/>
      <c r="J476" s="81"/>
      <c r="K476" s="81"/>
    </row>
    <row r="477" spans="2:11" x14ac:dyDescent="0.25">
      <c r="B477" s="81"/>
      <c r="C477" s="81"/>
      <c r="D477" s="81"/>
      <c r="E477" s="81"/>
      <c r="F477" s="81"/>
      <c r="G477" s="81"/>
      <c r="H477" s="81"/>
      <c r="I477" s="81"/>
      <c r="J477" s="81"/>
      <c r="K477" s="81"/>
    </row>
    <row r="478" spans="2:11" x14ac:dyDescent="0.25">
      <c r="B478" s="81"/>
      <c r="C478" s="81"/>
      <c r="D478" s="81"/>
      <c r="E478" s="81"/>
      <c r="F478" s="81"/>
      <c r="G478" s="81"/>
      <c r="H478" s="81"/>
      <c r="I478" s="81"/>
      <c r="J478" s="81"/>
      <c r="K478" s="81"/>
    </row>
    <row r="479" spans="2:11" x14ac:dyDescent="0.25">
      <c r="B479" s="81"/>
      <c r="C479" s="81"/>
      <c r="D479" s="81"/>
      <c r="E479" s="81"/>
      <c r="F479" s="81"/>
      <c r="G479" s="81"/>
      <c r="H479" s="81"/>
      <c r="I479" s="81"/>
      <c r="J479" s="81"/>
      <c r="K479" s="81"/>
    </row>
    <row r="480" spans="2:11" x14ac:dyDescent="0.25">
      <c r="B480" s="81"/>
      <c r="C480" s="81"/>
      <c r="D480" s="81"/>
      <c r="E480" s="81"/>
      <c r="F480" s="81"/>
      <c r="G480" s="81"/>
      <c r="H480" s="81"/>
      <c r="I480" s="81"/>
      <c r="J480" s="81"/>
      <c r="K480" s="81"/>
    </row>
    <row r="481" spans="2:11" x14ac:dyDescent="0.25">
      <c r="B481" s="81"/>
      <c r="C481" s="81"/>
      <c r="D481" s="81"/>
      <c r="E481" s="81"/>
      <c r="F481" s="81"/>
      <c r="G481" s="81"/>
      <c r="H481" s="81"/>
      <c r="I481" s="81"/>
      <c r="J481" s="81"/>
      <c r="K481" s="81"/>
    </row>
    <row r="482" spans="2:11" x14ac:dyDescent="0.25">
      <c r="B482" s="81"/>
      <c r="C482" s="81"/>
      <c r="D482" s="81"/>
      <c r="E482" s="81"/>
      <c r="F482" s="81"/>
      <c r="G482" s="81"/>
      <c r="H482" s="81"/>
      <c r="I482" s="81"/>
      <c r="J482" s="81"/>
      <c r="K482" s="81"/>
    </row>
    <row r="483" spans="2:11" x14ac:dyDescent="0.25">
      <c r="B483" s="81"/>
      <c r="C483" s="81"/>
      <c r="D483" s="81"/>
      <c r="E483" s="81"/>
      <c r="F483" s="81"/>
      <c r="G483" s="81"/>
      <c r="H483" s="81"/>
      <c r="I483" s="81"/>
      <c r="J483" s="81"/>
      <c r="K483" s="81"/>
    </row>
    <row r="484" spans="2:11" x14ac:dyDescent="0.25">
      <c r="B484" s="81"/>
      <c r="C484" s="81"/>
      <c r="D484" s="81"/>
      <c r="E484" s="81"/>
      <c r="F484" s="81"/>
      <c r="G484" s="81"/>
      <c r="H484" s="81"/>
      <c r="I484" s="81"/>
      <c r="J484" s="81"/>
      <c r="K484" s="81"/>
    </row>
    <row r="485" spans="2:11" x14ac:dyDescent="0.25">
      <c r="B485" s="81"/>
      <c r="C485" s="81"/>
      <c r="D485" s="81"/>
      <c r="E485" s="81"/>
      <c r="F485" s="81"/>
      <c r="G485" s="81"/>
      <c r="H485" s="81"/>
      <c r="I485" s="81"/>
      <c r="J485" s="81"/>
      <c r="K485" s="81"/>
    </row>
    <row r="486" spans="2:11" x14ac:dyDescent="0.25">
      <c r="B486" s="81"/>
      <c r="C486" s="81"/>
      <c r="D486" s="81"/>
      <c r="E486" s="81"/>
      <c r="F486" s="81"/>
      <c r="G486" s="81"/>
      <c r="H486" s="81"/>
      <c r="I486" s="81"/>
      <c r="J486" s="81"/>
      <c r="K486" s="81"/>
    </row>
    <row r="487" spans="2:11" x14ac:dyDescent="0.25">
      <c r="B487" s="81"/>
      <c r="C487" s="81"/>
      <c r="D487" s="81"/>
      <c r="E487" s="81"/>
      <c r="F487" s="81"/>
      <c r="G487" s="81"/>
      <c r="H487" s="81"/>
      <c r="I487" s="81"/>
      <c r="J487" s="81"/>
      <c r="K487" s="81"/>
    </row>
    <row r="488" spans="2:11" x14ac:dyDescent="0.25">
      <c r="B488" s="81"/>
      <c r="C488" s="81"/>
      <c r="D488" s="81"/>
      <c r="E488" s="81"/>
      <c r="F488" s="81"/>
      <c r="G488" s="81"/>
      <c r="H488" s="81"/>
      <c r="I488" s="81"/>
      <c r="J488" s="81"/>
      <c r="K488" s="81"/>
    </row>
    <row r="489" spans="2:11" x14ac:dyDescent="0.25">
      <c r="B489" s="81"/>
      <c r="C489" s="81"/>
      <c r="D489" s="81"/>
      <c r="E489" s="81"/>
      <c r="F489" s="81"/>
      <c r="G489" s="81"/>
      <c r="H489" s="81"/>
      <c r="I489" s="81"/>
      <c r="J489" s="81"/>
      <c r="K489" s="81"/>
    </row>
    <row r="490" spans="2:11" x14ac:dyDescent="0.25">
      <c r="B490" s="81"/>
      <c r="C490" s="81"/>
      <c r="D490" s="81"/>
      <c r="E490" s="81"/>
      <c r="F490" s="81"/>
      <c r="G490" s="81"/>
      <c r="H490" s="81"/>
      <c r="I490" s="81"/>
      <c r="J490" s="81"/>
      <c r="K490" s="81"/>
    </row>
    <row r="491" spans="2:11" x14ac:dyDescent="0.25">
      <c r="B491" s="81"/>
      <c r="C491" s="81"/>
      <c r="D491" s="81"/>
      <c r="E491" s="81"/>
      <c r="F491" s="81"/>
      <c r="G491" s="81"/>
      <c r="H491" s="81"/>
      <c r="I491" s="81"/>
      <c r="J491" s="81"/>
      <c r="K491" s="81"/>
    </row>
    <row r="492" spans="2:11" x14ac:dyDescent="0.25">
      <c r="B492" s="81"/>
      <c r="C492" s="81"/>
      <c r="D492" s="81"/>
      <c r="E492" s="81"/>
      <c r="F492" s="81"/>
      <c r="G492" s="81"/>
      <c r="H492" s="81"/>
      <c r="I492" s="81"/>
      <c r="J492" s="81"/>
      <c r="K492" s="81"/>
    </row>
    <row r="493" spans="2:11" x14ac:dyDescent="0.25">
      <c r="B493" s="81"/>
      <c r="C493" s="81"/>
      <c r="D493" s="81"/>
      <c r="E493" s="81"/>
      <c r="F493" s="81"/>
      <c r="G493" s="81"/>
      <c r="H493" s="81"/>
      <c r="I493" s="81"/>
      <c r="J493" s="81"/>
      <c r="K493" s="81"/>
    </row>
    <row r="494" spans="2:11" x14ac:dyDescent="0.25">
      <c r="B494" s="81"/>
      <c r="C494" s="81"/>
      <c r="D494" s="81"/>
      <c r="E494" s="81"/>
      <c r="F494" s="81"/>
      <c r="G494" s="81"/>
      <c r="H494" s="81"/>
      <c r="I494" s="81"/>
      <c r="J494" s="81"/>
      <c r="K494" s="81"/>
    </row>
    <row r="495" spans="2:11" x14ac:dyDescent="0.25">
      <c r="B495" s="81"/>
      <c r="C495" s="81"/>
      <c r="D495" s="81"/>
      <c r="E495" s="81"/>
      <c r="F495" s="81"/>
      <c r="G495" s="81"/>
      <c r="H495" s="81"/>
      <c r="I495" s="81"/>
      <c r="J495" s="81"/>
      <c r="K495" s="81"/>
    </row>
    <row r="496" spans="2:11" x14ac:dyDescent="0.25">
      <c r="B496" s="81"/>
      <c r="C496" s="81"/>
      <c r="D496" s="81"/>
      <c r="E496" s="81"/>
      <c r="F496" s="81"/>
      <c r="G496" s="81"/>
      <c r="H496" s="81"/>
      <c r="I496" s="81"/>
      <c r="J496" s="81"/>
      <c r="K496" s="81"/>
    </row>
    <row r="497" spans="2:11" x14ac:dyDescent="0.25">
      <c r="B497" s="81"/>
      <c r="C497" s="81"/>
      <c r="D497" s="81"/>
      <c r="E497" s="81"/>
      <c r="F497" s="81"/>
      <c r="G497" s="81"/>
      <c r="H497" s="81"/>
      <c r="I497" s="81"/>
      <c r="J497" s="81"/>
      <c r="K497" s="81"/>
    </row>
    <row r="498" spans="2:11" x14ac:dyDescent="0.25">
      <c r="B498" s="81"/>
      <c r="C498" s="81"/>
      <c r="D498" s="81"/>
      <c r="E498" s="81"/>
      <c r="F498" s="81"/>
      <c r="G498" s="81"/>
      <c r="H498" s="81"/>
      <c r="I498" s="81"/>
      <c r="J498" s="81"/>
      <c r="K498" s="81"/>
    </row>
    <row r="499" spans="2:11" x14ac:dyDescent="0.25">
      <c r="B499" s="81"/>
      <c r="C499" s="81"/>
      <c r="D499" s="81"/>
      <c r="E499" s="81"/>
      <c r="F499" s="81"/>
      <c r="G499" s="81"/>
      <c r="H499" s="81"/>
      <c r="I499" s="81"/>
      <c r="J499" s="81"/>
      <c r="K499" s="81"/>
    </row>
    <row r="500" spans="2:11" x14ac:dyDescent="0.25">
      <c r="B500" s="81"/>
      <c r="C500" s="81"/>
      <c r="D500" s="81"/>
      <c r="E500" s="81"/>
      <c r="F500" s="81"/>
      <c r="G500" s="81"/>
      <c r="H500" s="81"/>
      <c r="I500" s="81"/>
      <c r="J500" s="81"/>
      <c r="K500" s="81"/>
    </row>
    <row r="501" spans="2:11" x14ac:dyDescent="0.25">
      <c r="B501" s="81"/>
      <c r="C501" s="81"/>
      <c r="D501" s="81"/>
      <c r="E501" s="81"/>
      <c r="F501" s="81"/>
      <c r="G501" s="81"/>
      <c r="H501" s="81"/>
      <c r="I501" s="81"/>
      <c r="J501" s="81"/>
      <c r="K501" s="81"/>
    </row>
    <row r="502" spans="2:11" x14ac:dyDescent="0.25">
      <c r="B502" s="81"/>
      <c r="C502" s="81"/>
      <c r="D502" s="81"/>
      <c r="E502" s="81"/>
      <c r="F502" s="81"/>
      <c r="G502" s="81"/>
      <c r="H502" s="81"/>
      <c r="I502" s="81"/>
      <c r="J502" s="81"/>
      <c r="K502" s="81"/>
    </row>
    <row r="503" spans="2:11" x14ac:dyDescent="0.25">
      <c r="B503" s="81"/>
      <c r="C503" s="81"/>
      <c r="D503" s="81"/>
      <c r="E503" s="81"/>
      <c r="F503" s="81"/>
      <c r="G503" s="81"/>
      <c r="H503" s="81"/>
      <c r="I503" s="81"/>
      <c r="J503" s="81"/>
      <c r="K503" s="81"/>
    </row>
    <row r="504" spans="2:11" x14ac:dyDescent="0.25">
      <c r="B504" s="81"/>
      <c r="C504" s="81"/>
      <c r="D504" s="81"/>
      <c r="E504" s="81"/>
      <c r="F504" s="81"/>
      <c r="G504" s="81"/>
      <c r="H504" s="81"/>
      <c r="I504" s="81"/>
      <c r="J504" s="81"/>
      <c r="K504" s="81"/>
    </row>
    <row r="505" spans="2:11" x14ac:dyDescent="0.25">
      <c r="B505" s="81"/>
      <c r="C505" s="81"/>
      <c r="D505" s="81"/>
      <c r="E505" s="81"/>
      <c r="F505" s="81"/>
      <c r="G505" s="81"/>
      <c r="H505" s="81"/>
      <c r="I505" s="81"/>
      <c r="J505" s="81"/>
      <c r="K505" s="81"/>
    </row>
    <row r="506" spans="2:11" x14ac:dyDescent="0.25">
      <c r="B506" s="81"/>
      <c r="C506" s="81"/>
      <c r="D506" s="81"/>
      <c r="E506" s="81"/>
      <c r="F506" s="81"/>
      <c r="G506" s="81"/>
      <c r="H506" s="81"/>
      <c r="I506" s="81"/>
      <c r="J506" s="81"/>
      <c r="K506" s="81"/>
    </row>
    <row r="507" spans="2:11" x14ac:dyDescent="0.25">
      <c r="B507" s="81"/>
      <c r="C507" s="81"/>
      <c r="D507" s="81"/>
      <c r="E507" s="81"/>
      <c r="F507" s="81"/>
      <c r="G507" s="81"/>
      <c r="H507" s="81"/>
      <c r="I507" s="81"/>
      <c r="J507" s="81"/>
      <c r="K507" s="81"/>
    </row>
    <row r="508" spans="2:11" x14ac:dyDescent="0.25">
      <c r="B508" s="81"/>
      <c r="C508" s="81"/>
      <c r="D508" s="81"/>
      <c r="E508" s="81"/>
      <c r="F508" s="81"/>
      <c r="G508" s="81"/>
      <c r="H508" s="81"/>
      <c r="I508" s="81"/>
      <c r="J508" s="81"/>
      <c r="K508" s="81"/>
    </row>
    <row r="509" spans="2:11" x14ac:dyDescent="0.25">
      <c r="B509" s="81"/>
      <c r="C509" s="81"/>
      <c r="D509" s="81"/>
      <c r="E509" s="81"/>
      <c r="F509" s="81"/>
      <c r="G509" s="81"/>
      <c r="H509" s="81"/>
      <c r="I509" s="81"/>
      <c r="J509" s="81"/>
      <c r="K509" s="81"/>
    </row>
    <row r="510" spans="2:11" x14ac:dyDescent="0.25">
      <c r="B510" s="81"/>
      <c r="C510" s="81"/>
      <c r="D510" s="81"/>
      <c r="E510" s="81"/>
      <c r="F510" s="81"/>
      <c r="G510" s="81"/>
      <c r="H510" s="81"/>
      <c r="I510" s="81"/>
      <c r="J510" s="81"/>
      <c r="K510" s="81"/>
    </row>
    <row r="511" spans="2:11" x14ac:dyDescent="0.25">
      <c r="B511" s="81"/>
      <c r="C511" s="81"/>
      <c r="D511" s="81"/>
      <c r="E511" s="81"/>
      <c r="F511" s="81"/>
      <c r="G511" s="81"/>
      <c r="H511" s="81"/>
      <c r="I511" s="81"/>
      <c r="J511" s="81"/>
      <c r="K511" s="81"/>
    </row>
    <row r="512" spans="2:11" x14ac:dyDescent="0.25">
      <c r="B512" s="81"/>
      <c r="C512" s="81"/>
      <c r="D512" s="81"/>
      <c r="E512" s="81"/>
      <c r="F512" s="81"/>
      <c r="G512" s="81"/>
      <c r="H512" s="81"/>
      <c r="I512" s="81"/>
      <c r="J512" s="81"/>
      <c r="K512" s="81"/>
    </row>
    <row r="513" spans="2:11" x14ac:dyDescent="0.25">
      <c r="B513" s="81"/>
      <c r="C513" s="81"/>
      <c r="D513" s="81"/>
      <c r="E513" s="81"/>
      <c r="F513" s="81"/>
      <c r="G513" s="81"/>
      <c r="H513" s="81"/>
      <c r="I513" s="81"/>
      <c r="J513" s="81"/>
      <c r="K513" s="81"/>
    </row>
    <row r="514" spans="2:11" x14ac:dyDescent="0.25">
      <c r="B514" s="81"/>
      <c r="C514" s="81"/>
      <c r="D514" s="81"/>
      <c r="E514" s="81"/>
      <c r="F514" s="81"/>
      <c r="G514" s="81"/>
      <c r="H514" s="81"/>
      <c r="I514" s="81"/>
      <c r="J514" s="81"/>
      <c r="K514" s="81"/>
    </row>
    <row r="515" spans="2:11" x14ac:dyDescent="0.25">
      <c r="B515" s="81"/>
      <c r="C515" s="81"/>
      <c r="D515" s="81"/>
      <c r="E515" s="81"/>
      <c r="F515" s="81"/>
      <c r="G515" s="81"/>
      <c r="H515" s="81"/>
      <c r="I515" s="81"/>
      <c r="J515" s="81"/>
      <c r="K515" s="81"/>
    </row>
    <row r="516" spans="2:11" x14ac:dyDescent="0.25">
      <c r="B516" s="81"/>
      <c r="C516" s="81"/>
      <c r="D516" s="81"/>
      <c r="E516" s="81"/>
      <c r="F516" s="81"/>
      <c r="G516" s="81"/>
      <c r="H516" s="81"/>
      <c r="I516" s="81"/>
      <c r="J516" s="81"/>
      <c r="K516" s="81"/>
    </row>
    <row r="517" spans="2:11" x14ac:dyDescent="0.25">
      <c r="B517" s="81"/>
      <c r="C517" s="81"/>
      <c r="D517" s="81"/>
      <c r="E517" s="81"/>
      <c r="F517" s="81"/>
      <c r="G517" s="81"/>
      <c r="H517" s="81"/>
      <c r="I517" s="81"/>
      <c r="J517" s="81"/>
      <c r="K517" s="81"/>
    </row>
    <row r="518" spans="2:11" x14ac:dyDescent="0.25">
      <c r="B518" s="81"/>
      <c r="C518" s="81"/>
      <c r="D518" s="81"/>
      <c r="E518" s="81"/>
      <c r="F518" s="81"/>
      <c r="G518" s="81"/>
      <c r="H518" s="81"/>
      <c r="I518" s="81"/>
      <c r="J518" s="81"/>
      <c r="K518" s="81"/>
    </row>
    <row r="519" spans="2:11" x14ac:dyDescent="0.25">
      <c r="B519" s="81"/>
      <c r="C519" s="81"/>
      <c r="D519" s="81"/>
      <c r="E519" s="81"/>
      <c r="F519" s="81"/>
      <c r="G519" s="81"/>
      <c r="H519" s="81"/>
      <c r="I519" s="81"/>
      <c r="J519" s="81"/>
      <c r="K519" s="81"/>
    </row>
    <row r="520" spans="2:11" x14ac:dyDescent="0.25">
      <c r="B520" s="81"/>
      <c r="C520" s="81"/>
      <c r="D520" s="81"/>
      <c r="E520" s="81"/>
      <c r="F520" s="81"/>
      <c r="G520" s="81"/>
      <c r="H520" s="81"/>
      <c r="I520" s="81"/>
      <c r="J520" s="81"/>
      <c r="K520" s="81"/>
    </row>
    <row r="521" spans="2:11" x14ac:dyDescent="0.25">
      <c r="B521" s="81"/>
      <c r="C521" s="81"/>
      <c r="D521" s="81"/>
      <c r="E521" s="81"/>
      <c r="F521" s="81"/>
      <c r="G521" s="81"/>
      <c r="H521" s="81"/>
      <c r="I521" s="81"/>
      <c r="J521" s="81"/>
      <c r="K521" s="81"/>
    </row>
    <row r="522" spans="2:11" x14ac:dyDescent="0.25">
      <c r="B522" s="81"/>
      <c r="C522" s="81"/>
      <c r="D522" s="81"/>
      <c r="E522" s="81"/>
      <c r="F522" s="81"/>
      <c r="G522" s="81"/>
      <c r="H522" s="81"/>
      <c r="I522" s="81"/>
      <c r="J522" s="81"/>
      <c r="K522" s="81"/>
    </row>
    <row r="523" spans="2:11" x14ac:dyDescent="0.25">
      <c r="B523" s="81"/>
      <c r="C523" s="81"/>
      <c r="D523" s="81"/>
      <c r="E523" s="81"/>
      <c r="F523" s="81"/>
      <c r="G523" s="81"/>
      <c r="H523" s="81"/>
      <c r="I523" s="81"/>
      <c r="J523" s="81"/>
      <c r="K523" s="81"/>
    </row>
    <row r="524" spans="2:11" x14ac:dyDescent="0.25">
      <c r="B524" s="81"/>
      <c r="C524" s="81"/>
      <c r="D524" s="81"/>
      <c r="E524" s="81"/>
      <c r="F524" s="81"/>
      <c r="G524" s="81"/>
      <c r="H524" s="81"/>
      <c r="I524" s="81"/>
      <c r="J524" s="81"/>
      <c r="K524" s="81"/>
    </row>
    <row r="525" spans="2:11" x14ac:dyDescent="0.25">
      <c r="B525" s="81"/>
      <c r="C525" s="81"/>
      <c r="D525" s="81"/>
      <c r="E525" s="81"/>
      <c r="F525" s="81"/>
      <c r="G525" s="81"/>
      <c r="H525" s="81"/>
      <c r="I525" s="81"/>
      <c r="J525" s="81"/>
      <c r="K525" s="81"/>
    </row>
    <row r="526" spans="2:11" x14ac:dyDescent="0.25">
      <c r="B526" s="81"/>
      <c r="C526" s="81"/>
      <c r="D526" s="81"/>
      <c r="E526" s="81"/>
      <c r="F526" s="81"/>
      <c r="G526" s="81"/>
      <c r="H526" s="81"/>
      <c r="I526" s="81"/>
      <c r="J526" s="81"/>
      <c r="K526" s="81"/>
    </row>
    <row r="527" spans="2:11" x14ac:dyDescent="0.25">
      <c r="B527" s="81"/>
      <c r="C527" s="81"/>
      <c r="D527" s="81"/>
      <c r="E527" s="81"/>
      <c r="F527" s="81"/>
      <c r="G527" s="81"/>
      <c r="H527" s="81"/>
      <c r="I527" s="81"/>
      <c r="J527" s="81"/>
      <c r="K527" s="81"/>
    </row>
    <row r="528" spans="2:11" x14ac:dyDescent="0.25">
      <c r="B528" s="81"/>
      <c r="C528" s="81"/>
      <c r="D528" s="81"/>
      <c r="E528" s="81"/>
      <c r="F528" s="81"/>
      <c r="G528" s="81"/>
      <c r="H528" s="81"/>
      <c r="I528" s="81"/>
      <c r="J528" s="81"/>
      <c r="K528" s="81"/>
    </row>
    <row r="529" spans="2:11" x14ac:dyDescent="0.25">
      <c r="B529" s="81"/>
      <c r="C529" s="81"/>
      <c r="D529" s="81"/>
      <c r="E529" s="81"/>
      <c r="F529" s="81"/>
      <c r="G529" s="81"/>
      <c r="H529" s="81"/>
      <c r="I529" s="81"/>
      <c r="J529" s="81"/>
      <c r="K529" s="81"/>
    </row>
    <row r="530" spans="2:11" x14ac:dyDescent="0.25">
      <c r="B530" s="81"/>
      <c r="C530" s="81"/>
      <c r="D530" s="81"/>
      <c r="E530" s="81"/>
      <c r="F530" s="81"/>
      <c r="G530" s="81"/>
      <c r="H530" s="81"/>
      <c r="I530" s="81"/>
      <c r="J530" s="81"/>
      <c r="K530" s="81"/>
    </row>
    <row r="531" spans="2:11" x14ac:dyDescent="0.25">
      <c r="B531" s="81"/>
      <c r="C531" s="81"/>
      <c r="D531" s="81"/>
      <c r="E531" s="81"/>
      <c r="F531" s="81"/>
      <c r="G531" s="81"/>
      <c r="H531" s="81"/>
      <c r="I531" s="81"/>
      <c r="J531" s="81"/>
      <c r="K531" s="81"/>
    </row>
    <row r="532" spans="2:11" x14ac:dyDescent="0.25">
      <c r="B532" s="81"/>
      <c r="C532" s="81"/>
      <c r="D532" s="81"/>
      <c r="E532" s="81"/>
      <c r="F532" s="81"/>
      <c r="G532" s="81"/>
      <c r="H532" s="81"/>
      <c r="I532" s="81"/>
      <c r="J532" s="81"/>
      <c r="K532" s="81"/>
    </row>
    <row r="533" spans="2:11" x14ac:dyDescent="0.25">
      <c r="B533" s="81"/>
      <c r="C533" s="81"/>
      <c r="D533" s="81"/>
      <c r="E533" s="81"/>
      <c r="F533" s="81"/>
      <c r="G533" s="81"/>
      <c r="H533" s="81"/>
      <c r="I533" s="81"/>
      <c r="J533" s="81"/>
      <c r="K533" s="81"/>
    </row>
    <row r="534" spans="2:11" x14ac:dyDescent="0.25">
      <c r="B534" s="81"/>
      <c r="C534" s="81"/>
      <c r="D534" s="81"/>
      <c r="E534" s="81"/>
      <c r="F534" s="81"/>
      <c r="G534" s="81"/>
      <c r="H534" s="81"/>
      <c r="I534" s="81"/>
      <c r="J534" s="81"/>
      <c r="K534" s="81"/>
    </row>
    <row r="535" spans="2:11" x14ac:dyDescent="0.25">
      <c r="B535" s="81"/>
      <c r="C535" s="81"/>
      <c r="D535" s="81"/>
      <c r="E535" s="81"/>
      <c r="F535" s="81"/>
      <c r="G535" s="81"/>
      <c r="H535" s="81"/>
      <c r="I535" s="81"/>
      <c r="J535" s="81"/>
      <c r="K535" s="81"/>
    </row>
    <row r="536" spans="2:11" x14ac:dyDescent="0.25">
      <c r="B536" s="81"/>
      <c r="C536" s="81"/>
      <c r="D536" s="81"/>
      <c r="E536" s="81"/>
      <c r="F536" s="81"/>
      <c r="G536" s="81"/>
      <c r="H536" s="81"/>
      <c r="I536" s="81"/>
      <c r="J536" s="81"/>
      <c r="K536" s="81"/>
    </row>
    <row r="537" spans="2:11" x14ac:dyDescent="0.25">
      <c r="B537" s="81"/>
      <c r="C537" s="81"/>
      <c r="D537" s="81"/>
      <c r="E537" s="81"/>
      <c r="F537" s="81"/>
      <c r="G537" s="81"/>
      <c r="H537" s="81"/>
      <c r="I537" s="81"/>
      <c r="J537" s="81"/>
      <c r="K537" s="81"/>
    </row>
    <row r="538" spans="2:11" x14ac:dyDescent="0.25">
      <c r="B538" s="81"/>
      <c r="C538" s="81"/>
      <c r="D538" s="81"/>
      <c r="E538" s="81"/>
      <c r="F538" s="81"/>
      <c r="G538" s="81"/>
      <c r="H538" s="81"/>
      <c r="I538" s="81"/>
      <c r="J538" s="81"/>
      <c r="K538" s="81"/>
    </row>
    <row r="539" spans="2:11" x14ac:dyDescent="0.25">
      <c r="B539" s="81"/>
      <c r="C539" s="81"/>
      <c r="D539" s="81"/>
      <c r="E539" s="81"/>
      <c r="F539" s="81"/>
      <c r="G539" s="81"/>
      <c r="H539" s="81"/>
      <c r="I539" s="81"/>
      <c r="J539" s="81"/>
      <c r="K539" s="81"/>
    </row>
    <row r="540" spans="2:11" x14ac:dyDescent="0.25">
      <c r="B540" s="81"/>
      <c r="C540" s="81"/>
      <c r="D540" s="81"/>
      <c r="E540" s="81"/>
      <c r="F540" s="81"/>
      <c r="G540" s="81"/>
      <c r="H540" s="81"/>
      <c r="I540" s="81"/>
      <c r="J540" s="81"/>
      <c r="K540" s="81"/>
    </row>
    <row r="541" spans="2:11" x14ac:dyDescent="0.25">
      <c r="B541" s="81"/>
      <c r="C541" s="81"/>
      <c r="D541" s="81"/>
      <c r="E541" s="81"/>
      <c r="F541" s="81"/>
      <c r="G541" s="81"/>
      <c r="H541" s="81"/>
      <c r="I541" s="81"/>
      <c r="J541" s="81"/>
      <c r="K541" s="81"/>
    </row>
    <row r="542" spans="2:11" x14ac:dyDescent="0.25">
      <c r="B542" s="81"/>
      <c r="C542" s="81"/>
      <c r="D542" s="81"/>
      <c r="E542" s="81"/>
      <c r="F542" s="81"/>
      <c r="G542" s="81"/>
      <c r="H542" s="81"/>
      <c r="I542" s="81"/>
      <c r="J542" s="81"/>
      <c r="K542" s="81"/>
    </row>
    <row r="543" spans="2:11" x14ac:dyDescent="0.25">
      <c r="B543" s="81"/>
      <c r="C543" s="81"/>
      <c r="D543" s="81"/>
      <c r="E543" s="81"/>
      <c r="F543" s="81"/>
      <c r="G543" s="81"/>
      <c r="H543" s="81"/>
      <c r="I543" s="81"/>
      <c r="J543" s="81"/>
      <c r="K543" s="81"/>
    </row>
    <row r="544" spans="2:11" x14ac:dyDescent="0.25">
      <c r="B544" s="81"/>
      <c r="C544" s="81"/>
      <c r="D544" s="81"/>
      <c r="E544" s="81"/>
      <c r="F544" s="81"/>
      <c r="G544" s="81"/>
      <c r="H544" s="81"/>
      <c r="I544" s="81"/>
      <c r="J544" s="81"/>
      <c r="K544" s="81"/>
    </row>
    <row r="545" spans="2:11" x14ac:dyDescent="0.25">
      <c r="B545" s="81"/>
      <c r="C545" s="81"/>
      <c r="D545" s="81"/>
      <c r="E545" s="81"/>
      <c r="F545" s="81"/>
      <c r="G545" s="81"/>
      <c r="H545" s="81"/>
      <c r="I545" s="81"/>
      <c r="J545" s="81"/>
      <c r="K545" s="81"/>
    </row>
    <row r="546" spans="2:11" x14ac:dyDescent="0.25">
      <c r="B546" s="81"/>
      <c r="C546" s="81"/>
      <c r="D546" s="81"/>
      <c r="E546" s="81"/>
      <c r="F546" s="81"/>
      <c r="G546" s="81"/>
      <c r="H546" s="81"/>
      <c r="I546" s="81"/>
      <c r="J546" s="81"/>
      <c r="K546" s="81"/>
    </row>
    <row r="547" spans="2:11" x14ac:dyDescent="0.25">
      <c r="B547" s="81"/>
      <c r="C547" s="81"/>
      <c r="D547" s="81"/>
      <c r="E547" s="81"/>
      <c r="F547" s="81"/>
      <c r="G547" s="81"/>
      <c r="H547" s="81"/>
      <c r="I547" s="81"/>
      <c r="J547" s="81"/>
      <c r="K547" s="81"/>
    </row>
    <row r="548" spans="2:11" x14ac:dyDescent="0.25">
      <c r="B548" s="81"/>
      <c r="C548" s="81"/>
      <c r="D548" s="81"/>
      <c r="E548" s="81"/>
      <c r="F548" s="81"/>
      <c r="G548" s="81"/>
      <c r="H548" s="81"/>
      <c r="I548" s="81"/>
      <c r="J548" s="81"/>
      <c r="K548" s="81"/>
    </row>
    <row r="549" spans="2:11" x14ac:dyDescent="0.25">
      <c r="B549" s="81"/>
      <c r="C549" s="81"/>
      <c r="D549" s="81"/>
      <c r="E549" s="81"/>
      <c r="F549" s="81"/>
      <c r="G549" s="81"/>
      <c r="H549" s="81"/>
      <c r="I549" s="81"/>
      <c r="J549" s="81"/>
      <c r="K549" s="81"/>
    </row>
    <row r="550" spans="2:11" x14ac:dyDescent="0.25">
      <c r="B550" s="81"/>
      <c r="C550" s="81"/>
      <c r="D550" s="81"/>
      <c r="E550" s="81"/>
      <c r="F550" s="81"/>
      <c r="G550" s="81"/>
      <c r="H550" s="81"/>
      <c r="I550" s="81"/>
      <c r="J550" s="81"/>
      <c r="K550" s="81"/>
    </row>
    <row r="551" spans="2:11" x14ac:dyDescent="0.25">
      <c r="B551" s="81"/>
      <c r="C551" s="81"/>
      <c r="D551" s="81"/>
      <c r="E551" s="81"/>
      <c r="F551" s="81"/>
      <c r="G551" s="81"/>
      <c r="H551" s="81"/>
      <c r="I551" s="81"/>
      <c r="J551" s="81"/>
      <c r="K551" s="81"/>
    </row>
    <row r="552" spans="2:11" x14ac:dyDescent="0.25">
      <c r="B552" s="81"/>
      <c r="C552" s="81"/>
      <c r="D552" s="81"/>
      <c r="E552" s="81"/>
      <c r="F552" s="81"/>
      <c r="G552" s="81"/>
      <c r="H552" s="81"/>
      <c r="I552" s="81"/>
      <c r="J552" s="81"/>
      <c r="K552" s="81"/>
    </row>
    <row r="553" spans="2:11" x14ac:dyDescent="0.25">
      <c r="B553" s="81"/>
      <c r="C553" s="81"/>
      <c r="D553" s="81"/>
      <c r="E553" s="81"/>
      <c r="F553" s="81"/>
      <c r="G553" s="81"/>
      <c r="H553" s="81"/>
      <c r="I553" s="81"/>
      <c r="J553" s="81"/>
      <c r="K553" s="81"/>
    </row>
    <row r="554" spans="2:11" x14ac:dyDescent="0.25">
      <c r="B554" s="81"/>
      <c r="C554" s="81"/>
      <c r="D554" s="81"/>
      <c r="E554" s="81"/>
      <c r="F554" s="81"/>
      <c r="G554" s="81"/>
      <c r="H554" s="81"/>
      <c r="I554" s="81"/>
      <c r="J554" s="81"/>
      <c r="K554" s="81"/>
    </row>
    <row r="555" spans="2:11" x14ac:dyDescent="0.25">
      <c r="B555" s="81"/>
      <c r="C555" s="81"/>
      <c r="D555" s="81"/>
      <c r="E555" s="81"/>
      <c r="F555" s="81"/>
      <c r="G555" s="81"/>
      <c r="H555" s="81"/>
      <c r="I555" s="81"/>
      <c r="J555" s="81"/>
      <c r="K555" s="81"/>
    </row>
    <row r="556" spans="2:11" x14ac:dyDescent="0.25">
      <c r="B556" s="81"/>
      <c r="C556" s="81"/>
      <c r="D556" s="81"/>
      <c r="E556" s="81"/>
      <c r="F556" s="81"/>
      <c r="G556" s="81"/>
      <c r="H556" s="81"/>
      <c r="I556" s="81"/>
      <c r="J556" s="81"/>
      <c r="K556" s="81"/>
    </row>
    <row r="557" spans="2:11" x14ac:dyDescent="0.25">
      <c r="B557" s="81"/>
      <c r="C557" s="81"/>
      <c r="D557" s="81"/>
      <c r="E557" s="81"/>
      <c r="F557" s="81"/>
      <c r="G557" s="81"/>
      <c r="H557" s="81"/>
      <c r="I557" s="81"/>
      <c r="J557" s="81"/>
      <c r="K557" s="81"/>
    </row>
    <row r="558" spans="2:11" x14ac:dyDescent="0.25">
      <c r="B558" s="81"/>
      <c r="C558" s="81"/>
      <c r="D558" s="81"/>
      <c r="E558" s="81"/>
      <c r="F558" s="81"/>
      <c r="G558" s="81"/>
      <c r="H558" s="81"/>
      <c r="I558" s="81"/>
      <c r="J558" s="81"/>
      <c r="K558" s="81"/>
    </row>
    <row r="559" spans="2:11" x14ac:dyDescent="0.25">
      <c r="B559" s="81"/>
      <c r="C559" s="81"/>
      <c r="D559" s="81"/>
      <c r="E559" s="81"/>
      <c r="F559" s="81"/>
      <c r="G559" s="81"/>
      <c r="H559" s="81"/>
      <c r="I559" s="81"/>
      <c r="J559" s="81"/>
      <c r="K559" s="81"/>
    </row>
    <row r="560" spans="2:11" x14ac:dyDescent="0.25">
      <c r="B560" s="81"/>
      <c r="C560" s="81"/>
      <c r="D560" s="81"/>
      <c r="E560" s="81"/>
      <c r="F560" s="81"/>
      <c r="G560" s="81"/>
      <c r="H560" s="81"/>
      <c r="I560" s="81"/>
      <c r="J560" s="81"/>
      <c r="K560" s="81"/>
    </row>
    <row r="561" spans="2:11" x14ac:dyDescent="0.25">
      <c r="B561" s="81"/>
      <c r="C561" s="81"/>
      <c r="D561" s="81"/>
      <c r="E561" s="81"/>
      <c r="F561" s="81"/>
      <c r="G561" s="81"/>
      <c r="H561" s="81"/>
      <c r="I561" s="81"/>
      <c r="J561" s="81"/>
      <c r="K561" s="81"/>
    </row>
    <row r="562" spans="2:11" x14ac:dyDescent="0.25">
      <c r="B562" s="81"/>
      <c r="C562" s="81"/>
      <c r="D562" s="81"/>
      <c r="E562" s="81"/>
      <c r="F562" s="81"/>
      <c r="G562" s="81"/>
      <c r="H562" s="81"/>
      <c r="I562" s="81"/>
      <c r="J562" s="81"/>
      <c r="K562" s="81"/>
    </row>
    <row r="563" spans="2:11" x14ac:dyDescent="0.25">
      <c r="B563" s="81"/>
      <c r="C563" s="81"/>
      <c r="D563" s="81"/>
      <c r="E563" s="81"/>
      <c r="F563" s="81"/>
      <c r="G563" s="81"/>
      <c r="H563" s="81"/>
      <c r="I563" s="81"/>
      <c r="J563" s="81"/>
      <c r="K563" s="81"/>
    </row>
    <row r="564" spans="2:11" x14ac:dyDescent="0.25">
      <c r="B564" s="81"/>
      <c r="C564" s="81"/>
      <c r="D564" s="81"/>
      <c r="E564" s="81"/>
      <c r="F564" s="81"/>
      <c r="G564" s="81"/>
      <c r="H564" s="81"/>
      <c r="I564" s="81"/>
      <c r="J564" s="81"/>
      <c r="K564" s="81"/>
    </row>
    <row r="565" spans="2:11" x14ac:dyDescent="0.25">
      <c r="B565" s="81"/>
      <c r="C565" s="81"/>
      <c r="D565" s="81"/>
      <c r="E565" s="81"/>
      <c r="F565" s="81"/>
      <c r="G565" s="81"/>
      <c r="H565" s="81"/>
      <c r="I565" s="81"/>
      <c r="J565" s="81"/>
      <c r="K565" s="81"/>
    </row>
    <row r="566" spans="2:11" x14ac:dyDescent="0.25">
      <c r="B566" s="81"/>
      <c r="C566" s="81"/>
      <c r="D566" s="81"/>
      <c r="E566" s="81"/>
      <c r="F566" s="81"/>
      <c r="G566" s="81"/>
      <c r="H566" s="81"/>
      <c r="I566" s="81"/>
      <c r="J566" s="81"/>
      <c r="K566" s="81"/>
    </row>
    <row r="567" spans="2:11" x14ac:dyDescent="0.25">
      <c r="B567" s="81"/>
      <c r="C567" s="81"/>
      <c r="D567" s="81"/>
      <c r="E567" s="81"/>
      <c r="F567" s="81"/>
      <c r="G567" s="81"/>
      <c r="H567" s="81"/>
      <c r="I567" s="81"/>
      <c r="J567" s="81"/>
      <c r="K567" s="81"/>
    </row>
    <row r="568" spans="2:11" x14ac:dyDescent="0.25">
      <c r="B568" s="81"/>
      <c r="C568" s="81"/>
      <c r="D568" s="81"/>
      <c r="E568" s="81"/>
      <c r="F568" s="81"/>
      <c r="G568" s="81"/>
      <c r="H568" s="81"/>
      <c r="I568" s="81"/>
      <c r="J568" s="81"/>
      <c r="K568" s="81"/>
    </row>
    <row r="569" spans="2:11" x14ac:dyDescent="0.25">
      <c r="B569" s="81"/>
      <c r="C569" s="81"/>
      <c r="D569" s="81"/>
      <c r="E569" s="81"/>
      <c r="F569" s="81"/>
      <c r="G569" s="81"/>
      <c r="H569" s="81"/>
      <c r="I569" s="81"/>
      <c r="J569" s="81"/>
      <c r="K569" s="81"/>
    </row>
    <row r="570" spans="2:11" x14ac:dyDescent="0.25">
      <c r="B570" s="81"/>
      <c r="C570" s="81"/>
      <c r="D570" s="81"/>
      <c r="E570" s="81"/>
      <c r="F570" s="81"/>
      <c r="G570" s="81"/>
      <c r="H570" s="81"/>
      <c r="I570" s="81"/>
      <c r="J570" s="81"/>
      <c r="K570" s="81"/>
    </row>
    <row r="571" spans="2:11" x14ac:dyDescent="0.25">
      <c r="B571" s="81"/>
      <c r="C571" s="81"/>
      <c r="D571" s="81"/>
      <c r="E571" s="81"/>
      <c r="F571" s="81"/>
      <c r="G571" s="81"/>
      <c r="H571" s="81"/>
      <c r="I571" s="81"/>
      <c r="J571" s="81"/>
      <c r="K571" s="81"/>
    </row>
    <row r="572" spans="2:11" x14ac:dyDescent="0.25">
      <c r="B572" s="81"/>
      <c r="C572" s="81"/>
      <c r="D572" s="81"/>
      <c r="E572" s="81"/>
      <c r="F572" s="81"/>
      <c r="G572" s="81"/>
      <c r="H572" s="81"/>
      <c r="I572" s="81"/>
      <c r="J572" s="81"/>
      <c r="K572" s="81"/>
    </row>
    <row r="573" spans="2:11" x14ac:dyDescent="0.25">
      <c r="B573" s="81"/>
      <c r="C573" s="81"/>
      <c r="D573" s="81"/>
      <c r="E573" s="81"/>
      <c r="F573" s="81"/>
      <c r="G573" s="81"/>
      <c r="H573" s="81"/>
      <c r="I573" s="81"/>
      <c r="J573" s="81"/>
      <c r="K573" s="81"/>
    </row>
    <row r="574" spans="2:11" x14ac:dyDescent="0.25">
      <c r="B574" s="81"/>
      <c r="C574" s="81"/>
      <c r="D574" s="81"/>
      <c r="E574" s="81"/>
      <c r="F574" s="81"/>
      <c r="G574" s="81"/>
      <c r="H574" s="81"/>
      <c r="I574" s="81"/>
      <c r="J574" s="81"/>
      <c r="K574" s="81"/>
    </row>
    <row r="575" spans="2:11" x14ac:dyDescent="0.25">
      <c r="B575" s="81"/>
      <c r="C575" s="81"/>
      <c r="D575" s="81"/>
      <c r="E575" s="81"/>
      <c r="F575" s="81"/>
      <c r="G575" s="81"/>
      <c r="H575" s="81"/>
      <c r="I575" s="81"/>
      <c r="J575" s="81"/>
      <c r="K575" s="81"/>
    </row>
    <row r="576" spans="2:11" x14ac:dyDescent="0.25">
      <c r="B576" s="81"/>
      <c r="C576" s="81"/>
      <c r="D576" s="81"/>
      <c r="E576" s="81"/>
      <c r="F576" s="81"/>
      <c r="G576" s="81"/>
      <c r="H576" s="81"/>
      <c r="I576" s="81"/>
      <c r="J576" s="81"/>
      <c r="K576" s="81"/>
    </row>
    <row r="577" spans="2:11" x14ac:dyDescent="0.25">
      <c r="B577" s="81"/>
      <c r="C577" s="81"/>
      <c r="D577" s="81"/>
      <c r="E577" s="81"/>
      <c r="F577" s="81"/>
      <c r="G577" s="81"/>
      <c r="H577" s="81"/>
      <c r="I577" s="81"/>
      <c r="J577" s="81"/>
      <c r="K577" s="81"/>
    </row>
    <row r="578" spans="2:11" x14ac:dyDescent="0.25">
      <c r="B578" s="81"/>
      <c r="C578" s="81"/>
      <c r="D578" s="81"/>
      <c r="E578" s="81"/>
      <c r="F578" s="81"/>
      <c r="G578" s="81"/>
      <c r="H578" s="81"/>
      <c r="I578" s="81"/>
      <c r="J578" s="81"/>
      <c r="K578" s="81"/>
    </row>
    <row r="579" spans="2:11" x14ac:dyDescent="0.25">
      <c r="B579" s="81"/>
      <c r="C579" s="81"/>
      <c r="D579" s="81"/>
      <c r="E579" s="81"/>
      <c r="F579" s="81"/>
      <c r="G579" s="81"/>
      <c r="H579" s="81"/>
      <c r="I579" s="81"/>
      <c r="J579" s="81"/>
      <c r="K579" s="81"/>
    </row>
    <row r="580" spans="2:11" x14ac:dyDescent="0.25">
      <c r="B580" s="81"/>
      <c r="C580" s="81"/>
      <c r="D580" s="81"/>
      <c r="E580" s="81"/>
      <c r="F580" s="81"/>
      <c r="G580" s="81"/>
      <c r="H580" s="81"/>
      <c r="I580" s="81"/>
      <c r="J580" s="81"/>
      <c r="K580" s="81"/>
    </row>
    <row r="581" spans="2:11" x14ac:dyDescent="0.25">
      <c r="B581" s="81"/>
      <c r="C581" s="81"/>
      <c r="D581" s="81"/>
      <c r="E581" s="81"/>
      <c r="F581" s="81"/>
      <c r="G581" s="81"/>
      <c r="H581" s="81"/>
      <c r="I581" s="81"/>
      <c r="J581" s="81"/>
      <c r="K581" s="81"/>
    </row>
    <row r="582" spans="2:11" x14ac:dyDescent="0.25">
      <c r="B582" s="81"/>
      <c r="C582" s="81"/>
      <c r="D582" s="81"/>
      <c r="E582" s="81"/>
      <c r="F582" s="81"/>
      <c r="G582" s="81"/>
      <c r="H582" s="81"/>
      <c r="I582" s="81"/>
      <c r="J582" s="81"/>
      <c r="K582" s="81"/>
    </row>
    <row r="583" spans="2:11" x14ac:dyDescent="0.25">
      <c r="B583" s="81"/>
      <c r="C583" s="81"/>
      <c r="D583" s="81"/>
      <c r="E583" s="81"/>
      <c r="F583" s="81"/>
      <c r="G583" s="81"/>
      <c r="H583" s="81"/>
      <c r="I583" s="81"/>
      <c r="J583" s="81"/>
      <c r="K583" s="81"/>
    </row>
    <row r="584" spans="2:11" x14ac:dyDescent="0.25">
      <c r="B584" s="81"/>
      <c r="C584" s="81"/>
      <c r="D584" s="81"/>
      <c r="E584" s="81"/>
      <c r="F584" s="81"/>
      <c r="G584" s="81"/>
      <c r="H584" s="81"/>
      <c r="I584" s="81"/>
      <c r="J584" s="81"/>
      <c r="K584" s="81"/>
    </row>
    <row r="585" spans="2:11" x14ac:dyDescent="0.25">
      <c r="B585" s="81"/>
      <c r="C585" s="81"/>
      <c r="D585" s="81"/>
      <c r="E585" s="81"/>
      <c r="F585" s="81"/>
      <c r="G585" s="81"/>
      <c r="H585" s="81"/>
      <c r="I585" s="81"/>
      <c r="J585" s="81"/>
      <c r="K585" s="81"/>
    </row>
    <row r="586" spans="2:11" x14ac:dyDescent="0.25">
      <c r="B586" s="81"/>
      <c r="C586" s="81"/>
      <c r="D586" s="81"/>
      <c r="E586" s="81"/>
      <c r="F586" s="81"/>
      <c r="G586" s="81"/>
      <c r="H586" s="81"/>
      <c r="I586" s="81"/>
      <c r="J586" s="81"/>
      <c r="K586" s="81"/>
    </row>
    <row r="587" spans="2:11" x14ac:dyDescent="0.25">
      <c r="B587" s="81"/>
      <c r="C587" s="81"/>
      <c r="D587" s="81"/>
      <c r="E587" s="81"/>
      <c r="F587" s="81"/>
      <c r="G587" s="81"/>
      <c r="H587" s="81"/>
      <c r="I587" s="81"/>
      <c r="J587" s="81"/>
      <c r="K587" s="81"/>
    </row>
    <row r="588" spans="2:11" x14ac:dyDescent="0.25">
      <c r="B588" s="81"/>
      <c r="C588" s="81"/>
      <c r="D588" s="81"/>
      <c r="E588" s="81"/>
      <c r="F588" s="81"/>
      <c r="G588" s="81"/>
      <c r="H588" s="81"/>
      <c r="I588" s="81"/>
      <c r="J588" s="81"/>
      <c r="K588" s="81"/>
    </row>
    <row r="589" spans="2:11" x14ac:dyDescent="0.25">
      <c r="B589" s="81"/>
      <c r="C589" s="81"/>
      <c r="D589" s="81"/>
      <c r="E589" s="81"/>
      <c r="F589" s="81"/>
      <c r="G589" s="81"/>
      <c r="H589" s="81"/>
      <c r="I589" s="81"/>
      <c r="J589" s="81"/>
      <c r="K589" s="81"/>
    </row>
    <row r="590" spans="2:11" x14ac:dyDescent="0.25">
      <c r="B590" s="81"/>
      <c r="C590" s="81"/>
      <c r="D590" s="81"/>
      <c r="E590" s="81"/>
      <c r="F590" s="81"/>
      <c r="G590" s="81"/>
      <c r="H590" s="81"/>
      <c r="I590" s="81"/>
      <c r="J590" s="81"/>
      <c r="K590" s="81"/>
    </row>
    <row r="591" spans="2:11" x14ac:dyDescent="0.25">
      <c r="B591" s="81"/>
      <c r="C591" s="81"/>
      <c r="D591" s="81"/>
      <c r="E591" s="81"/>
      <c r="F591" s="81"/>
      <c r="G591" s="81"/>
      <c r="H591" s="81"/>
      <c r="I591" s="81"/>
      <c r="J591" s="81"/>
      <c r="K591" s="81"/>
    </row>
    <row r="592" spans="2:11" x14ac:dyDescent="0.25">
      <c r="B592" s="81"/>
      <c r="C592" s="81"/>
      <c r="D592" s="81"/>
      <c r="E592" s="81"/>
      <c r="F592" s="81"/>
      <c r="G592" s="81"/>
      <c r="H592" s="81"/>
      <c r="I592" s="81"/>
      <c r="J592" s="81"/>
      <c r="K592" s="81"/>
    </row>
    <row r="593" spans="2:11" x14ac:dyDescent="0.25">
      <c r="B593" s="81"/>
      <c r="C593" s="81"/>
      <c r="D593" s="81"/>
      <c r="E593" s="81"/>
      <c r="F593" s="81"/>
      <c r="G593" s="81"/>
      <c r="H593" s="81"/>
      <c r="I593" s="81"/>
      <c r="J593" s="81"/>
      <c r="K593" s="81"/>
    </row>
    <row r="594" spans="2:11" x14ac:dyDescent="0.25">
      <c r="B594" s="81"/>
      <c r="C594" s="81"/>
      <c r="D594" s="81"/>
      <c r="E594" s="81"/>
      <c r="F594" s="81"/>
      <c r="G594" s="81"/>
      <c r="H594" s="81"/>
      <c r="I594" s="81"/>
      <c r="J594" s="81"/>
      <c r="K594" s="81"/>
    </row>
    <row r="595" spans="2:11" x14ac:dyDescent="0.25">
      <c r="B595" s="81"/>
      <c r="C595" s="81"/>
      <c r="D595" s="81"/>
      <c r="E595" s="81"/>
      <c r="F595" s="81"/>
      <c r="G595" s="81"/>
      <c r="H595" s="81"/>
      <c r="I595" s="81"/>
      <c r="J595" s="81"/>
      <c r="K595" s="81"/>
    </row>
    <row r="596" spans="2:11" x14ac:dyDescent="0.25">
      <c r="B596" s="81"/>
      <c r="C596" s="81"/>
      <c r="D596" s="81"/>
      <c r="E596" s="81"/>
      <c r="F596" s="81"/>
      <c r="G596" s="81"/>
      <c r="H596" s="81"/>
      <c r="I596" s="81"/>
      <c r="J596" s="81"/>
      <c r="K596" s="81"/>
    </row>
    <row r="597" spans="2:11" x14ac:dyDescent="0.25">
      <c r="B597" s="81"/>
      <c r="C597" s="81"/>
      <c r="D597" s="81"/>
      <c r="E597" s="81"/>
      <c r="F597" s="81"/>
      <c r="G597" s="81"/>
      <c r="H597" s="81"/>
      <c r="I597" s="81"/>
      <c r="J597" s="81"/>
      <c r="K597" s="81"/>
    </row>
    <row r="598" spans="2:11" x14ac:dyDescent="0.25">
      <c r="B598" s="81"/>
      <c r="C598" s="81"/>
      <c r="D598" s="81"/>
      <c r="E598" s="81"/>
      <c r="F598" s="81"/>
      <c r="G598" s="81"/>
      <c r="H598" s="81"/>
      <c r="I598" s="81"/>
      <c r="J598" s="81"/>
      <c r="K598" s="81"/>
    </row>
    <row r="599" spans="2:11" x14ac:dyDescent="0.25">
      <c r="B599" s="81"/>
      <c r="C599" s="81"/>
      <c r="D599" s="81"/>
      <c r="E599" s="81"/>
      <c r="F599" s="81"/>
      <c r="G599" s="81"/>
      <c r="H599" s="81"/>
      <c r="I599" s="81"/>
      <c r="J599" s="81"/>
      <c r="K599" s="81"/>
    </row>
    <row r="600" spans="2:11" x14ac:dyDescent="0.25">
      <c r="B600" s="81"/>
      <c r="C600" s="81"/>
      <c r="D600" s="81"/>
      <c r="E600" s="81"/>
      <c r="F600" s="81"/>
      <c r="G600" s="81"/>
      <c r="H600" s="81"/>
      <c r="I600" s="81"/>
      <c r="J600" s="81"/>
      <c r="K600" s="81"/>
    </row>
    <row r="601" spans="2:11" x14ac:dyDescent="0.25">
      <c r="B601" s="81"/>
      <c r="C601" s="81"/>
      <c r="D601" s="81"/>
      <c r="E601" s="81"/>
      <c r="F601" s="81"/>
      <c r="G601" s="81"/>
      <c r="H601" s="81"/>
      <c r="I601" s="81"/>
      <c r="J601" s="81"/>
      <c r="K601" s="81"/>
    </row>
    <row r="602" spans="2:11" x14ac:dyDescent="0.25">
      <c r="B602" s="81"/>
      <c r="C602" s="81"/>
      <c r="D602" s="81"/>
      <c r="E602" s="81"/>
      <c r="F602" s="81"/>
      <c r="G602" s="81"/>
      <c r="H602" s="81"/>
      <c r="I602" s="81"/>
      <c r="J602" s="81"/>
      <c r="K602" s="81"/>
    </row>
    <row r="603" spans="2:11" x14ac:dyDescent="0.25">
      <c r="B603" s="81"/>
      <c r="C603" s="81"/>
      <c r="D603" s="81"/>
      <c r="E603" s="81"/>
      <c r="F603" s="81"/>
      <c r="G603" s="81"/>
      <c r="H603" s="81"/>
      <c r="I603" s="81"/>
      <c r="J603" s="81"/>
      <c r="K603" s="81"/>
    </row>
    <row r="604" spans="2:11" x14ac:dyDescent="0.25">
      <c r="B604" s="81"/>
      <c r="C604" s="81"/>
      <c r="D604" s="81"/>
      <c r="E604" s="81"/>
      <c r="F604" s="81"/>
      <c r="G604" s="81"/>
      <c r="H604" s="81"/>
      <c r="I604" s="81"/>
      <c r="J604" s="81"/>
      <c r="K604" s="81"/>
    </row>
    <row r="605" spans="2:11" x14ac:dyDescent="0.25">
      <c r="B605" s="81"/>
      <c r="C605" s="81"/>
      <c r="D605" s="81"/>
      <c r="E605" s="81"/>
      <c r="F605" s="81"/>
      <c r="G605" s="81"/>
      <c r="H605" s="81"/>
      <c r="I605" s="81"/>
      <c r="J605" s="81"/>
      <c r="K605" s="81"/>
    </row>
    <row r="606" spans="2:11" x14ac:dyDescent="0.25">
      <c r="B606" s="81"/>
      <c r="C606" s="81"/>
      <c r="D606" s="81"/>
      <c r="E606" s="81"/>
      <c r="F606" s="81"/>
      <c r="G606" s="81"/>
      <c r="H606" s="81"/>
      <c r="I606" s="81"/>
      <c r="J606" s="81"/>
      <c r="K606" s="81"/>
    </row>
    <row r="607" spans="2:11" x14ac:dyDescent="0.25">
      <c r="B607" s="81"/>
      <c r="C607" s="81"/>
      <c r="D607" s="81"/>
      <c r="E607" s="81"/>
      <c r="F607" s="81"/>
      <c r="G607" s="81"/>
      <c r="H607" s="81"/>
      <c r="I607" s="81"/>
      <c r="J607" s="81"/>
      <c r="K607" s="81"/>
    </row>
    <row r="608" spans="2:11" x14ac:dyDescent="0.25">
      <c r="B608" s="81"/>
      <c r="C608" s="81"/>
      <c r="D608" s="81"/>
      <c r="E608" s="81"/>
      <c r="F608" s="81"/>
      <c r="G608" s="81"/>
      <c r="H608" s="81"/>
      <c r="I608" s="81"/>
      <c r="J608" s="81"/>
      <c r="K608" s="81"/>
    </row>
    <row r="609" spans="2:11" x14ac:dyDescent="0.25">
      <c r="B609" s="81"/>
      <c r="C609" s="81"/>
      <c r="D609" s="81"/>
      <c r="E609" s="81"/>
      <c r="F609" s="81"/>
      <c r="G609" s="81"/>
      <c r="H609" s="81"/>
      <c r="I609" s="81"/>
      <c r="J609" s="81"/>
      <c r="K609" s="81"/>
    </row>
    <row r="610" spans="2:11" x14ac:dyDescent="0.25">
      <c r="B610" s="81"/>
      <c r="C610" s="81"/>
      <c r="D610" s="81"/>
      <c r="E610" s="81"/>
      <c r="F610" s="81"/>
      <c r="G610" s="81"/>
      <c r="H610" s="81"/>
      <c r="I610" s="81"/>
      <c r="J610" s="81"/>
      <c r="K610" s="81"/>
    </row>
    <row r="611" spans="2:11" x14ac:dyDescent="0.25">
      <c r="B611" s="81"/>
      <c r="C611" s="81"/>
      <c r="D611" s="81"/>
      <c r="E611" s="81"/>
      <c r="F611" s="81"/>
      <c r="G611" s="81"/>
      <c r="H611" s="81"/>
      <c r="I611" s="81"/>
      <c r="J611" s="81"/>
      <c r="K611" s="81"/>
    </row>
    <row r="612" spans="2:11" x14ac:dyDescent="0.25">
      <c r="B612" s="81"/>
      <c r="C612" s="81"/>
      <c r="D612" s="81"/>
      <c r="E612" s="81"/>
      <c r="F612" s="81"/>
      <c r="G612" s="81"/>
      <c r="H612" s="81"/>
      <c r="I612" s="81"/>
      <c r="J612" s="81"/>
      <c r="K612" s="81"/>
    </row>
    <row r="613" spans="2:11" x14ac:dyDescent="0.25">
      <c r="B613" s="81"/>
      <c r="C613" s="81"/>
      <c r="D613" s="81"/>
      <c r="E613" s="81"/>
      <c r="F613" s="81"/>
      <c r="G613" s="81"/>
      <c r="H613" s="81"/>
      <c r="I613" s="81"/>
      <c r="J613" s="81"/>
      <c r="K613" s="81"/>
    </row>
    <row r="614" spans="2:11" x14ac:dyDescent="0.25">
      <c r="B614" s="81"/>
      <c r="C614" s="81"/>
      <c r="D614" s="81"/>
      <c r="E614" s="81"/>
      <c r="F614" s="81"/>
      <c r="G614" s="81"/>
      <c r="H614" s="81"/>
      <c r="I614" s="81"/>
      <c r="J614" s="81"/>
      <c r="K614" s="81"/>
    </row>
    <row r="615" spans="2:11" x14ac:dyDescent="0.25">
      <c r="B615" s="81"/>
      <c r="C615" s="81"/>
      <c r="D615" s="81"/>
      <c r="E615" s="81"/>
      <c r="F615" s="81"/>
      <c r="G615" s="81"/>
      <c r="H615" s="81"/>
      <c r="I615" s="81"/>
      <c r="J615" s="81"/>
      <c r="K615" s="81"/>
    </row>
    <row r="616" spans="2:11" x14ac:dyDescent="0.25">
      <c r="B616" s="81"/>
      <c r="C616" s="81"/>
      <c r="D616" s="81"/>
      <c r="E616" s="81"/>
      <c r="F616" s="81"/>
      <c r="G616" s="81"/>
      <c r="H616" s="81"/>
      <c r="I616" s="81"/>
      <c r="J616" s="81"/>
      <c r="K616" s="81"/>
    </row>
    <row r="617" spans="2:11" x14ac:dyDescent="0.25">
      <c r="B617" s="81"/>
      <c r="C617" s="81"/>
      <c r="D617" s="81"/>
      <c r="E617" s="81"/>
      <c r="F617" s="81"/>
      <c r="G617" s="81"/>
      <c r="H617" s="81"/>
      <c r="I617" s="81"/>
      <c r="J617" s="81"/>
      <c r="K617" s="81"/>
    </row>
    <row r="618" spans="2:11" x14ac:dyDescent="0.25">
      <c r="B618" s="81"/>
      <c r="C618" s="81"/>
      <c r="D618" s="81"/>
      <c r="E618" s="81"/>
      <c r="F618" s="81"/>
      <c r="G618" s="81"/>
      <c r="H618" s="81"/>
      <c r="I618" s="81"/>
      <c r="J618" s="81"/>
      <c r="K618" s="81"/>
    </row>
    <row r="619" spans="2:11" x14ac:dyDescent="0.25">
      <c r="B619" s="81"/>
      <c r="C619" s="81"/>
      <c r="D619" s="81"/>
      <c r="E619" s="81"/>
      <c r="F619" s="81"/>
      <c r="G619" s="81"/>
      <c r="H619" s="81"/>
      <c r="I619" s="81"/>
      <c r="J619" s="81"/>
      <c r="K619" s="81"/>
    </row>
    <row r="620" spans="2:11" x14ac:dyDescent="0.25">
      <c r="B620" s="81"/>
      <c r="C620" s="81"/>
      <c r="D620" s="81"/>
      <c r="E620" s="81"/>
      <c r="F620" s="81"/>
      <c r="G620" s="81"/>
      <c r="H620" s="81"/>
      <c r="I620" s="81"/>
      <c r="J620" s="81"/>
      <c r="K620" s="81"/>
    </row>
    <row r="621" spans="2:11" x14ac:dyDescent="0.25">
      <c r="B621" s="81"/>
      <c r="C621" s="81"/>
      <c r="D621" s="81"/>
      <c r="E621" s="81"/>
      <c r="F621" s="81"/>
      <c r="G621" s="81"/>
      <c r="H621" s="81"/>
      <c r="I621" s="81"/>
      <c r="J621" s="81"/>
      <c r="K621" s="81"/>
    </row>
    <row r="622" spans="2:11" x14ac:dyDescent="0.25">
      <c r="B622" s="81"/>
      <c r="C622" s="81"/>
      <c r="D622" s="81"/>
      <c r="E622" s="81"/>
      <c r="F622" s="81"/>
      <c r="G622" s="81"/>
      <c r="H622" s="81"/>
      <c r="I622" s="81"/>
      <c r="J622" s="81"/>
      <c r="K622" s="81"/>
    </row>
    <row r="623" spans="2:11" x14ac:dyDescent="0.25">
      <c r="B623" s="81"/>
      <c r="C623" s="81"/>
      <c r="D623" s="81"/>
      <c r="E623" s="81"/>
      <c r="F623" s="81"/>
      <c r="G623" s="81"/>
      <c r="H623" s="81"/>
      <c r="I623" s="81"/>
      <c r="J623" s="81"/>
      <c r="K623" s="81"/>
    </row>
    <row r="624" spans="2:11" x14ac:dyDescent="0.25">
      <c r="B624" s="81"/>
      <c r="C624" s="81"/>
      <c r="D624" s="81"/>
      <c r="E624" s="81"/>
      <c r="F624" s="81"/>
      <c r="G624" s="81"/>
      <c r="H624" s="81"/>
      <c r="I624" s="81"/>
      <c r="J624" s="81"/>
      <c r="K624" s="81"/>
    </row>
    <row r="625" spans="2:11" x14ac:dyDescent="0.25">
      <c r="B625" s="81"/>
      <c r="C625" s="81"/>
      <c r="D625" s="81"/>
      <c r="E625" s="81"/>
      <c r="F625" s="81"/>
      <c r="G625" s="81"/>
      <c r="H625" s="81"/>
      <c r="I625" s="81"/>
      <c r="J625" s="81"/>
      <c r="K625" s="81"/>
    </row>
    <row r="626" spans="2:11" x14ac:dyDescent="0.25">
      <c r="B626" s="81"/>
      <c r="C626" s="81"/>
      <c r="D626" s="81"/>
      <c r="E626" s="81"/>
      <c r="F626" s="81"/>
      <c r="G626" s="81"/>
      <c r="H626" s="81"/>
      <c r="I626" s="81"/>
      <c r="J626" s="81"/>
      <c r="K626" s="81"/>
    </row>
    <row r="627" spans="2:11" x14ac:dyDescent="0.25">
      <c r="B627" s="81"/>
      <c r="C627" s="81"/>
      <c r="D627" s="81"/>
      <c r="E627" s="81"/>
      <c r="F627" s="81"/>
      <c r="G627" s="81"/>
      <c r="H627" s="81"/>
      <c r="I627" s="81"/>
      <c r="J627" s="81"/>
      <c r="K627" s="81"/>
    </row>
    <row r="628" spans="2:11" x14ac:dyDescent="0.25">
      <c r="B628" s="81"/>
      <c r="C628" s="81"/>
      <c r="D628" s="81"/>
      <c r="E628" s="81"/>
      <c r="F628" s="81"/>
      <c r="G628" s="81"/>
      <c r="H628" s="81"/>
      <c r="I628" s="81"/>
      <c r="J628" s="81"/>
      <c r="K628" s="81"/>
    </row>
    <row r="629" spans="2:11" x14ac:dyDescent="0.25">
      <c r="B629" s="81"/>
      <c r="C629" s="81"/>
      <c r="D629" s="81"/>
      <c r="E629" s="81"/>
      <c r="F629" s="81"/>
      <c r="G629" s="81"/>
      <c r="H629" s="81"/>
      <c r="I629" s="81"/>
      <c r="J629" s="81"/>
      <c r="K629" s="81"/>
    </row>
    <row r="630" spans="2:11" x14ac:dyDescent="0.25">
      <c r="B630" s="81"/>
      <c r="C630" s="81"/>
      <c r="D630" s="81"/>
      <c r="E630" s="81"/>
      <c r="F630" s="81"/>
      <c r="G630" s="81"/>
      <c r="H630" s="81"/>
      <c r="I630" s="81"/>
      <c r="J630" s="81"/>
      <c r="K630" s="81"/>
    </row>
    <row r="631" spans="2:11" x14ac:dyDescent="0.25">
      <c r="B631" s="81"/>
      <c r="C631" s="81"/>
      <c r="D631" s="81"/>
      <c r="E631" s="81"/>
      <c r="F631" s="81"/>
      <c r="G631" s="81"/>
      <c r="H631" s="81"/>
      <c r="I631" s="81"/>
      <c r="J631" s="81"/>
      <c r="K631" s="81"/>
    </row>
    <row r="632" spans="2:11" x14ac:dyDescent="0.25">
      <c r="B632" s="81"/>
      <c r="C632" s="81"/>
      <c r="D632" s="81"/>
      <c r="E632" s="81"/>
      <c r="F632" s="81"/>
      <c r="G632" s="81"/>
      <c r="H632" s="81"/>
      <c r="I632" s="81"/>
      <c r="J632" s="81"/>
      <c r="K632" s="81"/>
    </row>
    <row r="633" spans="2:11" x14ac:dyDescent="0.25">
      <c r="B633" s="81"/>
      <c r="C633" s="81"/>
      <c r="D633" s="81"/>
      <c r="E633" s="81"/>
      <c r="F633" s="81"/>
      <c r="G633" s="81"/>
      <c r="H633" s="81"/>
      <c r="I633" s="81"/>
      <c r="J633" s="81"/>
      <c r="K633" s="81"/>
    </row>
    <row r="634" spans="2:11" x14ac:dyDescent="0.25">
      <c r="B634" s="81"/>
      <c r="C634" s="81"/>
      <c r="D634" s="81"/>
      <c r="E634" s="81"/>
      <c r="F634" s="81"/>
      <c r="G634" s="81"/>
      <c r="H634" s="81"/>
      <c r="I634" s="81"/>
      <c r="J634" s="81"/>
      <c r="K634" s="81"/>
    </row>
    <row r="635" spans="2:11" x14ac:dyDescent="0.25">
      <c r="B635" s="81"/>
      <c r="C635" s="81"/>
      <c r="D635" s="81"/>
      <c r="E635" s="81"/>
      <c r="F635" s="81"/>
      <c r="G635" s="81"/>
      <c r="H635" s="81"/>
      <c r="I635" s="81"/>
      <c r="J635" s="81"/>
      <c r="K635" s="81"/>
    </row>
    <row r="636" spans="2:11" x14ac:dyDescent="0.25">
      <c r="B636" s="81"/>
      <c r="C636" s="81"/>
      <c r="D636" s="81"/>
      <c r="E636" s="81"/>
      <c r="F636" s="81"/>
      <c r="G636" s="81"/>
      <c r="H636" s="81"/>
      <c r="I636" s="81"/>
      <c r="J636" s="81"/>
      <c r="K636" s="81"/>
    </row>
    <row r="637" spans="2:11" x14ac:dyDescent="0.25">
      <c r="B637" s="81"/>
      <c r="C637" s="81"/>
      <c r="D637" s="81"/>
      <c r="E637" s="81"/>
      <c r="F637" s="81"/>
      <c r="G637" s="81"/>
      <c r="H637" s="81"/>
      <c r="I637" s="81"/>
      <c r="J637" s="81"/>
      <c r="K637" s="81"/>
    </row>
    <row r="638" spans="2:11" x14ac:dyDescent="0.25">
      <c r="B638" s="81"/>
      <c r="C638" s="81"/>
      <c r="D638" s="81"/>
      <c r="E638" s="81"/>
      <c r="F638" s="81"/>
      <c r="G638" s="81"/>
      <c r="H638" s="81"/>
      <c r="I638" s="81"/>
      <c r="J638" s="81"/>
      <c r="K638" s="81"/>
    </row>
    <row r="639" spans="2:11" x14ac:dyDescent="0.25">
      <c r="B639" s="81"/>
      <c r="C639" s="81"/>
      <c r="D639" s="81"/>
      <c r="E639" s="81"/>
      <c r="F639" s="81"/>
      <c r="G639" s="81"/>
      <c r="H639" s="81"/>
      <c r="I639" s="81"/>
      <c r="J639" s="81"/>
      <c r="K639" s="81"/>
    </row>
    <row r="640" spans="2:11" x14ac:dyDescent="0.25">
      <c r="B640" s="81"/>
      <c r="C640" s="81"/>
      <c r="D640" s="81"/>
      <c r="E640" s="81"/>
      <c r="F640" s="81"/>
      <c r="G640" s="81"/>
      <c r="H640" s="81"/>
      <c r="I640" s="81"/>
      <c r="J640" s="81"/>
      <c r="K640" s="81"/>
    </row>
    <row r="641" spans="2:11" x14ac:dyDescent="0.25">
      <c r="B641" s="81"/>
      <c r="C641" s="81"/>
      <c r="D641" s="81"/>
      <c r="E641" s="81"/>
      <c r="F641" s="81"/>
      <c r="G641" s="81"/>
      <c r="H641" s="81"/>
      <c r="I641" s="81"/>
      <c r="J641" s="81"/>
      <c r="K641" s="81"/>
    </row>
    <row r="642" spans="2:11" x14ac:dyDescent="0.25">
      <c r="B642" s="81"/>
      <c r="C642" s="81"/>
      <c r="D642" s="81"/>
      <c r="E642" s="81"/>
      <c r="F642" s="81"/>
      <c r="G642" s="81"/>
      <c r="H642" s="81"/>
      <c r="I642" s="81"/>
      <c r="J642" s="81"/>
      <c r="K642" s="81"/>
    </row>
    <row r="643" spans="2:11" x14ac:dyDescent="0.25">
      <c r="B643" s="81"/>
      <c r="C643" s="81"/>
      <c r="D643" s="81"/>
      <c r="E643" s="81"/>
      <c r="F643" s="81"/>
      <c r="G643" s="81"/>
      <c r="H643" s="81"/>
      <c r="I643" s="81"/>
      <c r="J643" s="81"/>
      <c r="K643" s="81"/>
    </row>
    <row r="644" spans="2:11" x14ac:dyDescent="0.25">
      <c r="B644" s="81"/>
      <c r="C644" s="81"/>
      <c r="D644" s="81"/>
      <c r="E644" s="81"/>
      <c r="F644" s="81"/>
      <c r="G644" s="81"/>
      <c r="H644" s="81"/>
      <c r="I644" s="81"/>
      <c r="J644" s="81"/>
      <c r="K644" s="81"/>
    </row>
    <row r="645" spans="2:11" x14ac:dyDescent="0.25">
      <c r="B645" s="81"/>
      <c r="C645" s="81"/>
      <c r="D645" s="81"/>
      <c r="E645" s="81"/>
      <c r="F645" s="81"/>
      <c r="G645" s="81"/>
      <c r="H645" s="81"/>
      <c r="I645" s="81"/>
      <c r="J645" s="81"/>
      <c r="K645" s="81"/>
    </row>
    <row r="646" spans="2:11" x14ac:dyDescent="0.25">
      <c r="B646" s="81"/>
      <c r="C646" s="81"/>
      <c r="D646" s="81"/>
      <c r="E646" s="81"/>
      <c r="F646" s="81"/>
      <c r="G646" s="81"/>
      <c r="H646" s="81"/>
      <c r="I646" s="81"/>
      <c r="J646" s="81"/>
      <c r="K646" s="81"/>
    </row>
    <row r="647" spans="2:11" x14ac:dyDescent="0.25">
      <c r="B647" s="81"/>
      <c r="C647" s="81"/>
      <c r="D647" s="81"/>
      <c r="E647" s="81"/>
      <c r="F647" s="81"/>
      <c r="G647" s="81"/>
      <c r="H647" s="81"/>
      <c r="I647" s="81"/>
      <c r="J647" s="81"/>
      <c r="K647" s="81"/>
    </row>
    <row r="648" spans="2:11" x14ac:dyDescent="0.25">
      <c r="B648" s="81"/>
      <c r="C648" s="81"/>
      <c r="D648" s="81"/>
      <c r="E648" s="81"/>
      <c r="F648" s="81"/>
      <c r="G648" s="81"/>
      <c r="H648" s="81"/>
      <c r="I648" s="81"/>
      <c r="J648" s="81"/>
      <c r="K648" s="81"/>
    </row>
    <row r="649" spans="2:11" x14ac:dyDescent="0.25">
      <c r="B649" s="81"/>
      <c r="C649" s="81"/>
      <c r="D649" s="81"/>
      <c r="E649" s="81"/>
      <c r="F649" s="81"/>
      <c r="G649" s="81"/>
      <c r="H649" s="81"/>
      <c r="I649" s="81"/>
      <c r="J649" s="81"/>
      <c r="K649" s="81"/>
    </row>
    <row r="650" spans="2:11" x14ac:dyDescent="0.25">
      <c r="B650" s="81"/>
      <c r="C650" s="81"/>
      <c r="D650" s="81"/>
      <c r="E650" s="81"/>
      <c r="F650" s="81"/>
      <c r="G650" s="81"/>
      <c r="H650" s="81"/>
      <c r="I650" s="81"/>
      <c r="J650" s="81"/>
      <c r="K650" s="81"/>
    </row>
    <row r="651" spans="2:11" x14ac:dyDescent="0.25">
      <c r="B651" s="81"/>
      <c r="C651" s="81"/>
      <c r="D651" s="81"/>
      <c r="E651" s="81"/>
      <c r="F651" s="81"/>
      <c r="G651" s="81"/>
      <c r="H651" s="81"/>
      <c r="I651" s="81"/>
      <c r="J651" s="81"/>
      <c r="K651" s="81"/>
    </row>
    <row r="652" spans="2:11" x14ac:dyDescent="0.25">
      <c r="B652" s="81"/>
      <c r="C652" s="81"/>
      <c r="D652" s="81"/>
      <c r="E652" s="81"/>
      <c r="F652" s="81"/>
      <c r="G652" s="81"/>
      <c r="H652" s="81"/>
      <c r="I652" s="81"/>
      <c r="J652" s="81"/>
      <c r="K652" s="81"/>
    </row>
    <row r="653" spans="2:11" x14ac:dyDescent="0.25">
      <c r="B653" s="81"/>
      <c r="C653" s="81"/>
      <c r="D653" s="81"/>
      <c r="E653" s="81"/>
      <c r="F653" s="81"/>
      <c r="G653" s="81"/>
      <c r="H653" s="81"/>
      <c r="I653" s="81"/>
      <c r="J653" s="81"/>
      <c r="K653" s="81"/>
    </row>
    <row r="654" spans="2:11" x14ac:dyDescent="0.25">
      <c r="B654" s="81"/>
      <c r="C654" s="81"/>
      <c r="D654" s="81"/>
      <c r="E654" s="81"/>
      <c r="F654" s="81"/>
      <c r="G654" s="81"/>
      <c r="H654" s="81"/>
      <c r="I654" s="81"/>
      <c r="J654" s="81"/>
      <c r="K654" s="81"/>
    </row>
    <row r="655" spans="2:11" x14ac:dyDescent="0.25">
      <c r="B655" s="81"/>
      <c r="C655" s="81"/>
      <c r="D655" s="81"/>
      <c r="E655" s="81"/>
      <c r="F655" s="81"/>
      <c r="G655" s="81"/>
      <c r="H655" s="81"/>
      <c r="I655" s="81"/>
      <c r="J655" s="81"/>
      <c r="K655" s="81"/>
    </row>
    <row r="656" spans="2:11" x14ac:dyDescent="0.25">
      <c r="B656" s="81"/>
      <c r="C656" s="81"/>
      <c r="D656" s="81"/>
      <c r="E656" s="81"/>
      <c r="F656" s="81"/>
      <c r="G656" s="81"/>
      <c r="H656" s="81"/>
      <c r="I656" s="81"/>
      <c r="J656" s="81"/>
      <c r="K656" s="81"/>
    </row>
    <row r="657" spans="2:11" x14ac:dyDescent="0.25">
      <c r="B657" s="81"/>
      <c r="C657" s="81"/>
      <c r="D657" s="81"/>
      <c r="E657" s="81"/>
      <c r="F657" s="81"/>
      <c r="G657" s="81"/>
      <c r="H657" s="81"/>
      <c r="I657" s="81"/>
      <c r="J657" s="81"/>
      <c r="K657" s="81"/>
    </row>
    <row r="658" spans="2:11" x14ac:dyDescent="0.25">
      <c r="B658" s="81"/>
      <c r="C658" s="81"/>
      <c r="D658" s="81"/>
      <c r="E658" s="81"/>
      <c r="F658" s="81"/>
      <c r="G658" s="81"/>
      <c r="H658" s="81"/>
      <c r="I658" s="81"/>
      <c r="J658" s="81"/>
      <c r="K658" s="81"/>
    </row>
    <row r="659" spans="2:11" x14ac:dyDescent="0.25">
      <c r="B659" s="81"/>
      <c r="C659" s="81"/>
      <c r="D659" s="81"/>
      <c r="E659" s="81"/>
      <c r="F659" s="81"/>
      <c r="G659" s="81"/>
      <c r="H659" s="81"/>
      <c r="I659" s="81"/>
      <c r="J659" s="81"/>
      <c r="K659" s="81"/>
    </row>
    <row r="660" spans="2:11" x14ac:dyDescent="0.25">
      <c r="B660" s="81"/>
      <c r="C660" s="81"/>
      <c r="D660" s="81"/>
      <c r="E660" s="81"/>
      <c r="F660" s="81"/>
      <c r="G660" s="81"/>
      <c r="H660" s="81"/>
      <c r="I660" s="81"/>
      <c r="J660" s="81"/>
      <c r="K660" s="81"/>
    </row>
    <row r="661" spans="2:11" x14ac:dyDescent="0.25">
      <c r="B661" s="81"/>
      <c r="C661" s="81"/>
      <c r="D661" s="81"/>
      <c r="E661" s="81"/>
      <c r="F661" s="81"/>
      <c r="G661" s="81"/>
      <c r="H661" s="81"/>
      <c r="I661" s="81"/>
      <c r="J661" s="81"/>
      <c r="K661" s="81"/>
    </row>
    <row r="662" spans="2:11" x14ac:dyDescent="0.25">
      <c r="B662" s="81"/>
      <c r="C662" s="81"/>
      <c r="D662" s="81"/>
      <c r="E662" s="81"/>
      <c r="F662" s="81"/>
      <c r="G662" s="81"/>
      <c r="H662" s="81"/>
      <c r="I662" s="81"/>
      <c r="J662" s="81"/>
      <c r="K662" s="81"/>
    </row>
    <row r="663" spans="2:11" x14ac:dyDescent="0.25">
      <c r="B663" s="81"/>
      <c r="C663" s="81"/>
      <c r="D663" s="81"/>
      <c r="E663" s="81"/>
      <c r="F663" s="81"/>
      <c r="G663" s="81"/>
      <c r="H663" s="81"/>
      <c r="I663" s="81"/>
      <c r="J663" s="81"/>
      <c r="K663" s="81"/>
    </row>
    <row r="664" spans="2:11" x14ac:dyDescent="0.25">
      <c r="B664" s="81"/>
      <c r="C664" s="81"/>
      <c r="D664" s="81"/>
      <c r="E664" s="81"/>
      <c r="F664" s="81"/>
      <c r="G664" s="81"/>
      <c r="H664" s="81"/>
      <c r="I664" s="81"/>
      <c r="J664" s="81"/>
      <c r="K664" s="81"/>
    </row>
    <row r="665" spans="2:11" x14ac:dyDescent="0.25">
      <c r="B665" s="81"/>
      <c r="C665" s="81"/>
      <c r="D665" s="81"/>
      <c r="E665" s="81"/>
      <c r="F665" s="81"/>
      <c r="G665" s="81"/>
      <c r="H665" s="81"/>
      <c r="I665" s="81"/>
      <c r="J665" s="81"/>
      <c r="K665" s="81"/>
    </row>
    <row r="666" spans="2:11" x14ac:dyDescent="0.25">
      <c r="B666" s="81"/>
      <c r="C666" s="81"/>
      <c r="D666" s="81"/>
      <c r="E666" s="81"/>
      <c r="F666" s="81"/>
      <c r="G666" s="81"/>
      <c r="H666" s="81"/>
      <c r="I666" s="81"/>
      <c r="J666" s="81"/>
      <c r="K666" s="81"/>
    </row>
    <row r="667" spans="2:11" x14ac:dyDescent="0.25">
      <c r="B667" s="81"/>
      <c r="C667" s="81"/>
      <c r="D667" s="81"/>
      <c r="E667" s="81"/>
      <c r="F667" s="81"/>
      <c r="G667" s="81"/>
      <c r="H667" s="81"/>
      <c r="I667" s="81"/>
      <c r="J667" s="81"/>
      <c r="K667" s="81"/>
    </row>
    <row r="668" spans="2:11" x14ac:dyDescent="0.25">
      <c r="B668" s="81"/>
      <c r="C668" s="81"/>
      <c r="D668" s="81"/>
      <c r="E668" s="81"/>
      <c r="F668" s="81"/>
      <c r="G668" s="81"/>
      <c r="H668" s="81"/>
      <c r="I668" s="81"/>
      <c r="J668" s="81"/>
      <c r="K668" s="81"/>
    </row>
    <row r="669" spans="2:11" x14ac:dyDescent="0.25">
      <c r="B669" s="81"/>
      <c r="C669" s="81"/>
      <c r="D669" s="81"/>
      <c r="E669" s="81"/>
      <c r="F669" s="81"/>
      <c r="G669" s="81"/>
      <c r="H669" s="81"/>
      <c r="I669" s="81"/>
      <c r="J669" s="81"/>
      <c r="K669" s="81"/>
    </row>
    <row r="670" spans="2:11" x14ac:dyDescent="0.25">
      <c r="B670" s="81"/>
      <c r="C670" s="81"/>
      <c r="D670" s="81"/>
      <c r="E670" s="81"/>
      <c r="F670" s="81"/>
      <c r="G670" s="81"/>
      <c r="H670" s="81"/>
      <c r="I670" s="81"/>
      <c r="J670" s="81"/>
      <c r="K670" s="81"/>
    </row>
    <row r="671" spans="2:11" x14ac:dyDescent="0.25">
      <c r="B671" s="81"/>
      <c r="C671" s="81"/>
      <c r="D671" s="81"/>
      <c r="E671" s="81"/>
      <c r="F671" s="81"/>
      <c r="G671" s="81"/>
      <c r="H671" s="81"/>
      <c r="I671" s="81"/>
      <c r="J671" s="81"/>
      <c r="K671" s="81"/>
    </row>
    <row r="672" spans="2:11" x14ac:dyDescent="0.25">
      <c r="B672" s="81"/>
      <c r="C672" s="81"/>
      <c r="D672" s="81"/>
      <c r="E672" s="81"/>
      <c r="F672" s="81"/>
      <c r="G672" s="81"/>
      <c r="H672" s="81"/>
      <c r="I672" s="81"/>
      <c r="J672" s="81"/>
      <c r="K672" s="81"/>
    </row>
    <row r="673" spans="2:11" x14ac:dyDescent="0.25">
      <c r="B673" s="81"/>
      <c r="C673" s="81"/>
      <c r="D673" s="81"/>
      <c r="E673" s="81"/>
      <c r="F673" s="81"/>
      <c r="G673" s="81"/>
      <c r="H673" s="81"/>
      <c r="I673" s="81"/>
      <c r="J673" s="81"/>
      <c r="K673" s="81"/>
    </row>
    <row r="674" spans="2:11" x14ac:dyDescent="0.25">
      <c r="B674" s="81"/>
      <c r="C674" s="81"/>
      <c r="D674" s="81"/>
      <c r="E674" s="81"/>
      <c r="F674" s="81"/>
      <c r="G674" s="81"/>
      <c r="H674" s="81"/>
      <c r="I674" s="81"/>
      <c r="J674" s="81"/>
      <c r="K674" s="81"/>
    </row>
    <row r="675" spans="2:11" x14ac:dyDescent="0.25">
      <c r="B675" s="81"/>
      <c r="C675" s="81"/>
      <c r="D675" s="81"/>
      <c r="E675" s="81"/>
      <c r="F675" s="81"/>
      <c r="G675" s="81"/>
      <c r="H675" s="81"/>
      <c r="I675" s="81"/>
      <c r="J675" s="81"/>
      <c r="K675" s="81"/>
    </row>
    <row r="676" spans="2:11" x14ac:dyDescent="0.25">
      <c r="B676" s="81"/>
      <c r="C676" s="81"/>
      <c r="D676" s="81"/>
      <c r="E676" s="81"/>
      <c r="F676" s="81"/>
      <c r="G676" s="81"/>
      <c r="H676" s="81"/>
      <c r="I676" s="81"/>
      <c r="J676" s="81"/>
      <c r="K676" s="81"/>
    </row>
    <row r="677" spans="2:11" x14ac:dyDescent="0.25">
      <c r="B677" s="81"/>
      <c r="C677" s="81"/>
      <c r="D677" s="81"/>
      <c r="E677" s="81"/>
      <c r="F677" s="81"/>
      <c r="G677" s="81"/>
      <c r="H677" s="81"/>
      <c r="I677" s="81"/>
      <c r="J677" s="81"/>
      <c r="K677" s="81"/>
    </row>
    <row r="678" spans="2:11" x14ac:dyDescent="0.25">
      <c r="B678" s="81"/>
      <c r="C678" s="81"/>
      <c r="D678" s="81"/>
      <c r="E678" s="81"/>
      <c r="F678" s="81"/>
      <c r="G678" s="81"/>
      <c r="H678" s="81"/>
      <c r="I678" s="81"/>
      <c r="J678" s="81"/>
      <c r="K678" s="81"/>
    </row>
    <row r="679" spans="2:11" x14ac:dyDescent="0.25">
      <c r="B679" s="81"/>
      <c r="C679" s="81"/>
      <c r="D679" s="81"/>
      <c r="E679" s="81"/>
      <c r="F679" s="81"/>
      <c r="G679" s="81"/>
      <c r="H679" s="81"/>
      <c r="I679" s="81"/>
      <c r="J679" s="81"/>
      <c r="K679" s="81"/>
    </row>
    <row r="680" spans="2:11" x14ac:dyDescent="0.25">
      <c r="B680" s="81"/>
      <c r="C680" s="81"/>
      <c r="D680" s="81"/>
      <c r="E680" s="81"/>
      <c r="F680" s="81"/>
      <c r="G680" s="81"/>
      <c r="H680" s="81"/>
      <c r="I680" s="81"/>
      <c r="J680" s="81"/>
      <c r="K680" s="81"/>
    </row>
    <row r="681" spans="2:11" x14ac:dyDescent="0.25">
      <c r="B681" s="81"/>
      <c r="C681" s="81"/>
      <c r="D681" s="81"/>
      <c r="E681" s="81"/>
      <c r="F681" s="81"/>
      <c r="G681" s="81"/>
      <c r="H681" s="81"/>
      <c r="I681" s="81"/>
      <c r="J681" s="81"/>
      <c r="K681" s="81"/>
    </row>
    <row r="682" spans="2:11" x14ac:dyDescent="0.25">
      <c r="B682" s="81"/>
      <c r="C682" s="81"/>
      <c r="D682" s="81"/>
      <c r="E682" s="81"/>
      <c r="F682" s="81"/>
      <c r="G682" s="81"/>
      <c r="H682" s="81"/>
      <c r="I682" s="81"/>
      <c r="J682" s="81"/>
      <c r="K682" s="81"/>
    </row>
    <row r="683" spans="2:11" x14ac:dyDescent="0.25">
      <c r="B683" s="81"/>
      <c r="C683" s="81"/>
      <c r="D683" s="81"/>
      <c r="E683" s="81"/>
      <c r="F683" s="81"/>
      <c r="G683" s="81"/>
      <c r="H683" s="81"/>
      <c r="I683" s="81"/>
      <c r="J683" s="81"/>
      <c r="K683" s="81"/>
    </row>
    <row r="684" spans="2:11" x14ac:dyDescent="0.25">
      <c r="B684" s="81"/>
      <c r="C684" s="81"/>
      <c r="D684" s="81"/>
      <c r="E684" s="81"/>
      <c r="F684" s="81"/>
      <c r="G684" s="81"/>
      <c r="H684" s="81"/>
      <c r="I684" s="81"/>
      <c r="J684" s="81"/>
      <c r="K684" s="81"/>
    </row>
    <row r="685" spans="2:11" x14ac:dyDescent="0.25">
      <c r="B685" s="81"/>
      <c r="C685" s="81"/>
      <c r="D685" s="81"/>
      <c r="E685" s="81"/>
      <c r="F685" s="81"/>
      <c r="G685" s="81"/>
      <c r="H685" s="81"/>
      <c r="I685" s="81"/>
      <c r="J685" s="81"/>
      <c r="K685" s="81"/>
    </row>
    <row r="686" spans="2:11" x14ac:dyDescent="0.25">
      <c r="B686" s="81"/>
      <c r="C686" s="81"/>
      <c r="D686" s="81"/>
      <c r="E686" s="81"/>
      <c r="F686" s="81"/>
      <c r="G686" s="81"/>
      <c r="H686" s="81"/>
      <c r="I686" s="81"/>
      <c r="J686" s="81"/>
      <c r="K686" s="81"/>
    </row>
    <row r="687" spans="2:11" x14ac:dyDescent="0.25">
      <c r="B687" s="81"/>
      <c r="C687" s="81"/>
      <c r="D687" s="81"/>
      <c r="E687" s="81"/>
      <c r="F687" s="81"/>
      <c r="G687" s="81"/>
      <c r="H687" s="81"/>
      <c r="I687" s="81"/>
      <c r="J687" s="81"/>
      <c r="K687" s="81"/>
    </row>
    <row r="688" spans="2:11" x14ac:dyDescent="0.25">
      <c r="B688" s="81"/>
      <c r="C688" s="81"/>
      <c r="D688" s="81"/>
      <c r="E688" s="81"/>
      <c r="F688" s="81"/>
      <c r="G688" s="81"/>
      <c r="H688" s="81"/>
      <c r="I688" s="81"/>
      <c r="J688" s="81"/>
      <c r="K688" s="81"/>
    </row>
    <row r="689" spans="2:11" x14ac:dyDescent="0.25">
      <c r="B689" s="81"/>
      <c r="C689" s="81"/>
      <c r="D689" s="81"/>
      <c r="E689" s="81"/>
      <c r="F689" s="81"/>
      <c r="G689" s="81"/>
      <c r="H689" s="81"/>
      <c r="I689" s="81"/>
      <c r="J689" s="81"/>
      <c r="K689" s="81"/>
    </row>
    <row r="690" spans="2:11" x14ac:dyDescent="0.25">
      <c r="B690" s="81"/>
      <c r="C690" s="81"/>
      <c r="D690" s="81"/>
      <c r="E690" s="81"/>
      <c r="F690" s="81"/>
      <c r="G690" s="81"/>
      <c r="H690" s="81"/>
      <c r="I690" s="81"/>
      <c r="J690" s="81"/>
      <c r="K690" s="81"/>
    </row>
    <row r="691" spans="2:11" x14ac:dyDescent="0.25">
      <c r="B691" s="81"/>
      <c r="C691" s="81"/>
      <c r="D691" s="81"/>
      <c r="E691" s="81"/>
      <c r="F691" s="81"/>
      <c r="G691" s="81"/>
      <c r="H691" s="81"/>
      <c r="I691" s="81"/>
      <c r="J691" s="81"/>
      <c r="K691" s="81"/>
    </row>
    <row r="692" spans="2:11" x14ac:dyDescent="0.25">
      <c r="B692" s="81"/>
      <c r="C692" s="81"/>
      <c r="D692" s="81"/>
      <c r="E692" s="81"/>
      <c r="F692" s="81"/>
      <c r="G692" s="81"/>
      <c r="H692" s="81"/>
      <c r="I692" s="81"/>
      <c r="J692" s="81"/>
      <c r="K692" s="81"/>
    </row>
    <row r="693" spans="2:11" x14ac:dyDescent="0.25">
      <c r="B693" s="81"/>
      <c r="C693" s="81"/>
      <c r="D693" s="81"/>
      <c r="E693" s="81"/>
      <c r="F693" s="81"/>
      <c r="G693" s="81"/>
      <c r="H693" s="81"/>
      <c r="I693" s="81"/>
      <c r="J693" s="81"/>
      <c r="K693" s="81"/>
    </row>
    <row r="694" spans="2:11" x14ac:dyDescent="0.25">
      <c r="B694" s="81"/>
      <c r="C694" s="81"/>
      <c r="D694" s="81"/>
      <c r="E694" s="81"/>
      <c r="F694" s="81"/>
      <c r="G694" s="81"/>
      <c r="H694" s="81"/>
      <c r="I694" s="81"/>
      <c r="J694" s="81"/>
      <c r="K694" s="81"/>
    </row>
    <row r="695" spans="2:11" x14ac:dyDescent="0.25">
      <c r="B695" s="81"/>
      <c r="C695" s="81"/>
      <c r="D695" s="81"/>
      <c r="E695" s="81"/>
      <c r="F695" s="81"/>
      <c r="G695" s="81"/>
      <c r="H695" s="81"/>
      <c r="I695" s="81"/>
      <c r="J695" s="81"/>
      <c r="K695" s="81"/>
    </row>
    <row r="696" spans="2:11" x14ac:dyDescent="0.25">
      <c r="B696" s="81"/>
      <c r="C696" s="81"/>
      <c r="D696" s="81"/>
      <c r="E696" s="81"/>
      <c r="F696" s="81"/>
      <c r="G696" s="81"/>
      <c r="H696" s="81"/>
      <c r="I696" s="81"/>
      <c r="J696" s="81"/>
      <c r="K696" s="81"/>
    </row>
    <row r="697" spans="2:11" x14ac:dyDescent="0.25">
      <c r="B697" s="81"/>
      <c r="C697" s="81"/>
      <c r="D697" s="81"/>
      <c r="E697" s="81"/>
      <c r="F697" s="81"/>
      <c r="G697" s="81"/>
      <c r="H697" s="81"/>
      <c r="I697" s="81"/>
      <c r="J697" s="81"/>
      <c r="K697" s="81"/>
    </row>
    <row r="698" spans="2:11" x14ac:dyDescent="0.25">
      <c r="B698" s="81"/>
      <c r="C698" s="81"/>
      <c r="D698" s="81"/>
      <c r="E698" s="81"/>
      <c r="F698" s="81"/>
      <c r="G698" s="81"/>
      <c r="H698" s="81"/>
      <c r="I698" s="81"/>
      <c r="J698" s="81"/>
      <c r="K698" s="81"/>
    </row>
    <row r="699" spans="2:11" x14ac:dyDescent="0.25">
      <c r="B699" s="81"/>
      <c r="C699" s="81"/>
      <c r="D699" s="81"/>
      <c r="E699" s="81"/>
      <c r="F699" s="81"/>
      <c r="G699" s="81"/>
      <c r="H699" s="81"/>
      <c r="I699" s="81"/>
      <c r="J699" s="81"/>
      <c r="K699" s="81"/>
    </row>
    <row r="700" spans="2:11" x14ac:dyDescent="0.25">
      <c r="B700" s="81"/>
      <c r="C700" s="81"/>
      <c r="D700" s="81"/>
      <c r="E700" s="81"/>
      <c r="F700" s="81"/>
      <c r="G700" s="81"/>
      <c r="H700" s="81"/>
      <c r="I700" s="81"/>
      <c r="J700" s="81"/>
      <c r="K700" s="81"/>
    </row>
    <row r="701" spans="2:11" x14ac:dyDescent="0.25">
      <c r="B701" s="81"/>
      <c r="C701" s="81"/>
      <c r="D701" s="81"/>
      <c r="E701" s="81"/>
      <c r="F701" s="81"/>
      <c r="G701" s="81"/>
      <c r="H701" s="81"/>
      <c r="I701" s="81"/>
      <c r="J701" s="81"/>
      <c r="K701" s="81"/>
    </row>
    <row r="702" spans="2:11" x14ac:dyDescent="0.25">
      <c r="B702" s="81"/>
      <c r="C702" s="81"/>
      <c r="D702" s="81"/>
      <c r="E702" s="81"/>
      <c r="F702" s="81"/>
      <c r="G702" s="81"/>
      <c r="H702" s="81"/>
      <c r="I702" s="81"/>
      <c r="J702" s="81"/>
      <c r="K702" s="81"/>
    </row>
    <row r="703" spans="2:11" x14ac:dyDescent="0.25">
      <c r="B703" s="81"/>
      <c r="C703" s="81"/>
      <c r="D703" s="81"/>
      <c r="E703" s="81"/>
      <c r="F703" s="81"/>
      <c r="G703" s="81"/>
      <c r="H703" s="81"/>
      <c r="I703" s="81"/>
      <c r="J703" s="81"/>
      <c r="K703" s="81"/>
    </row>
    <row r="704" spans="2:11" x14ac:dyDescent="0.25">
      <c r="B704" s="81"/>
      <c r="C704" s="81"/>
      <c r="D704" s="81"/>
      <c r="E704" s="81"/>
      <c r="F704" s="81"/>
      <c r="G704" s="81"/>
      <c r="H704" s="81"/>
      <c r="I704" s="81"/>
      <c r="J704" s="81"/>
      <c r="K704" s="81"/>
    </row>
    <row r="705" spans="2:11" x14ac:dyDescent="0.25">
      <c r="B705" s="81"/>
      <c r="C705" s="81"/>
      <c r="D705" s="81"/>
      <c r="E705" s="81"/>
      <c r="F705" s="81"/>
      <c r="G705" s="81"/>
      <c r="H705" s="81"/>
      <c r="I705" s="81"/>
      <c r="J705" s="81"/>
      <c r="K705" s="81"/>
    </row>
    <row r="706" spans="2:11" x14ac:dyDescent="0.25">
      <c r="B706" s="81"/>
      <c r="C706" s="81"/>
      <c r="D706" s="81"/>
      <c r="E706" s="81"/>
      <c r="F706" s="81"/>
      <c r="G706" s="81"/>
      <c r="H706" s="81"/>
      <c r="I706" s="81"/>
      <c r="J706" s="81"/>
      <c r="K706" s="81"/>
    </row>
    <row r="707" spans="2:11" x14ac:dyDescent="0.25">
      <c r="B707" s="81"/>
      <c r="C707" s="81"/>
      <c r="D707" s="81"/>
      <c r="E707" s="81"/>
      <c r="F707" s="81"/>
      <c r="G707" s="81"/>
      <c r="H707" s="81"/>
      <c r="I707" s="81"/>
      <c r="J707" s="81"/>
      <c r="K707" s="81"/>
    </row>
    <row r="708" spans="2:11" x14ac:dyDescent="0.25">
      <c r="B708" s="81"/>
      <c r="C708" s="81"/>
      <c r="D708" s="81"/>
      <c r="E708" s="81"/>
      <c r="F708" s="81"/>
      <c r="G708" s="81"/>
      <c r="H708" s="81"/>
      <c r="I708" s="81"/>
      <c r="J708" s="81"/>
      <c r="K708" s="81"/>
    </row>
    <row r="709" spans="2:11" x14ac:dyDescent="0.25">
      <c r="B709" s="81"/>
      <c r="C709" s="81"/>
      <c r="D709" s="81"/>
      <c r="E709" s="81"/>
      <c r="F709" s="81"/>
      <c r="G709" s="81"/>
      <c r="H709" s="81"/>
      <c r="I709" s="81"/>
      <c r="J709" s="81"/>
      <c r="K709" s="81"/>
    </row>
    <row r="710" spans="2:11" x14ac:dyDescent="0.25">
      <c r="B710" s="81"/>
      <c r="C710" s="81"/>
      <c r="D710" s="81"/>
      <c r="E710" s="81"/>
      <c r="F710" s="81"/>
      <c r="G710" s="81"/>
      <c r="H710" s="81"/>
      <c r="I710" s="81"/>
      <c r="J710" s="81"/>
      <c r="K710" s="81"/>
    </row>
    <row r="711" spans="2:11" x14ac:dyDescent="0.25">
      <c r="B711" s="81"/>
      <c r="C711" s="81"/>
      <c r="D711" s="81"/>
      <c r="E711" s="81"/>
      <c r="F711" s="81"/>
      <c r="G711" s="81"/>
      <c r="H711" s="81"/>
      <c r="I711" s="81"/>
      <c r="J711" s="81"/>
      <c r="K711" s="81"/>
    </row>
    <row r="712" spans="2:11" x14ac:dyDescent="0.25">
      <c r="B712" s="81"/>
      <c r="C712" s="81"/>
      <c r="D712" s="81"/>
      <c r="E712" s="81"/>
      <c r="F712" s="81"/>
      <c r="G712" s="81"/>
      <c r="H712" s="81"/>
      <c r="I712" s="81"/>
      <c r="J712" s="81"/>
      <c r="K712" s="81"/>
    </row>
    <row r="713" spans="2:11" x14ac:dyDescent="0.25">
      <c r="B713" s="81"/>
      <c r="C713" s="81"/>
      <c r="D713" s="81"/>
      <c r="E713" s="81"/>
      <c r="F713" s="81"/>
      <c r="G713" s="81"/>
      <c r="H713" s="81"/>
      <c r="I713" s="81"/>
      <c r="J713" s="81"/>
      <c r="K713" s="81"/>
    </row>
    <row r="714" spans="2:11" x14ac:dyDescent="0.25">
      <c r="B714" s="81"/>
      <c r="C714" s="81"/>
      <c r="D714" s="81"/>
      <c r="E714" s="81"/>
      <c r="F714" s="81"/>
      <c r="G714" s="81"/>
      <c r="H714" s="81"/>
      <c r="I714" s="81"/>
      <c r="J714" s="81"/>
      <c r="K714" s="81"/>
    </row>
    <row r="715" spans="2:11" x14ac:dyDescent="0.25">
      <c r="B715" s="81"/>
      <c r="C715" s="81"/>
      <c r="D715" s="81"/>
      <c r="E715" s="81"/>
      <c r="F715" s="81"/>
      <c r="G715" s="81"/>
      <c r="H715" s="81"/>
      <c r="I715" s="81"/>
      <c r="J715" s="81"/>
      <c r="K715" s="81"/>
    </row>
    <row r="716" spans="2:11" x14ac:dyDescent="0.25">
      <c r="B716" s="81"/>
      <c r="C716" s="81"/>
      <c r="D716" s="81"/>
      <c r="E716" s="81"/>
      <c r="F716" s="81"/>
      <c r="G716" s="81"/>
      <c r="H716" s="81"/>
      <c r="I716" s="81"/>
      <c r="J716" s="81"/>
      <c r="K716" s="81"/>
    </row>
    <row r="717" spans="2:11" x14ac:dyDescent="0.25">
      <c r="B717" s="81"/>
      <c r="C717" s="81"/>
      <c r="D717" s="81"/>
      <c r="E717" s="81"/>
      <c r="F717" s="81"/>
      <c r="G717" s="81"/>
      <c r="H717" s="81"/>
      <c r="I717" s="81"/>
      <c r="J717" s="81"/>
      <c r="K717" s="81"/>
    </row>
    <row r="718" spans="2:11" x14ac:dyDescent="0.25">
      <c r="B718" s="81"/>
      <c r="C718" s="81"/>
      <c r="D718" s="81"/>
      <c r="E718" s="81"/>
      <c r="F718" s="81"/>
      <c r="G718" s="81"/>
      <c r="H718" s="81"/>
      <c r="I718" s="81"/>
      <c r="J718" s="81"/>
      <c r="K718" s="81"/>
    </row>
    <row r="719" spans="2:11" x14ac:dyDescent="0.25">
      <c r="B719" s="81"/>
      <c r="C719" s="81"/>
      <c r="D719" s="81"/>
      <c r="E719" s="81"/>
      <c r="F719" s="81"/>
      <c r="G719" s="81"/>
      <c r="H719" s="81"/>
      <c r="I719" s="81"/>
      <c r="J719" s="81"/>
      <c r="K719" s="81"/>
    </row>
    <row r="720" spans="2:11" x14ac:dyDescent="0.25">
      <c r="B720" s="81"/>
      <c r="C720" s="81"/>
      <c r="D720" s="81"/>
      <c r="E720" s="81"/>
      <c r="F720" s="81"/>
      <c r="G720" s="81"/>
      <c r="H720" s="81"/>
      <c r="I720" s="81"/>
      <c r="J720" s="81"/>
      <c r="K720" s="81"/>
    </row>
    <row r="721" spans="2:11" x14ac:dyDescent="0.25">
      <c r="B721" s="81"/>
      <c r="C721" s="81"/>
      <c r="D721" s="81"/>
      <c r="E721" s="81"/>
      <c r="F721" s="81"/>
      <c r="G721" s="81"/>
      <c r="H721" s="81"/>
      <c r="I721" s="81"/>
      <c r="J721" s="81"/>
      <c r="K721" s="81"/>
    </row>
    <row r="722" spans="2:11" x14ac:dyDescent="0.25">
      <c r="B722" s="81"/>
      <c r="C722" s="81"/>
      <c r="D722" s="81"/>
      <c r="E722" s="81"/>
      <c r="F722" s="81"/>
      <c r="G722" s="81"/>
      <c r="H722" s="81"/>
      <c r="I722" s="81"/>
      <c r="J722" s="81"/>
      <c r="K722" s="81"/>
    </row>
    <row r="723" spans="2:11" x14ac:dyDescent="0.25">
      <c r="B723" s="81"/>
      <c r="C723" s="81"/>
      <c r="D723" s="81"/>
      <c r="E723" s="81"/>
      <c r="F723" s="81"/>
      <c r="G723" s="81"/>
      <c r="H723" s="81"/>
      <c r="I723" s="81"/>
      <c r="J723" s="81"/>
      <c r="K723" s="81"/>
    </row>
    <row r="724" spans="2:11" x14ac:dyDescent="0.25">
      <c r="B724" s="81"/>
      <c r="C724" s="81"/>
      <c r="D724" s="81"/>
      <c r="E724" s="81"/>
      <c r="F724" s="81"/>
      <c r="G724" s="81"/>
      <c r="H724" s="81"/>
      <c r="I724" s="81"/>
      <c r="J724" s="81"/>
      <c r="K724" s="81"/>
    </row>
    <row r="725" spans="2:11" x14ac:dyDescent="0.25">
      <c r="B725" s="81"/>
      <c r="C725" s="81"/>
      <c r="D725" s="81"/>
      <c r="E725" s="81"/>
      <c r="F725" s="81"/>
      <c r="G725" s="81"/>
      <c r="H725" s="81"/>
      <c r="I725" s="81"/>
      <c r="J725" s="81"/>
      <c r="K725" s="81"/>
    </row>
    <row r="726" spans="2:11" x14ac:dyDescent="0.25">
      <c r="B726" s="81"/>
      <c r="C726" s="81"/>
      <c r="D726" s="81"/>
      <c r="E726" s="81"/>
      <c r="F726" s="81"/>
      <c r="G726" s="81"/>
      <c r="H726" s="81"/>
      <c r="I726" s="81"/>
      <c r="J726" s="81"/>
      <c r="K726" s="81"/>
    </row>
    <row r="727" spans="2:11" x14ac:dyDescent="0.25">
      <c r="B727" s="81"/>
      <c r="C727" s="81"/>
      <c r="D727" s="81"/>
      <c r="E727" s="81"/>
      <c r="F727" s="81"/>
      <c r="G727" s="81"/>
      <c r="H727" s="81"/>
      <c r="I727" s="81"/>
      <c r="J727" s="81"/>
      <c r="K727" s="81"/>
    </row>
    <row r="728" spans="2:11" x14ac:dyDescent="0.25">
      <c r="B728" s="81"/>
      <c r="C728" s="81"/>
      <c r="D728" s="81"/>
      <c r="E728" s="81"/>
      <c r="F728" s="81"/>
      <c r="G728" s="81"/>
      <c r="H728" s="81"/>
      <c r="I728" s="81"/>
      <c r="J728" s="81"/>
      <c r="K728" s="81"/>
    </row>
    <row r="729" spans="2:11" x14ac:dyDescent="0.25">
      <c r="B729" s="81"/>
      <c r="C729" s="81"/>
      <c r="D729" s="81"/>
      <c r="E729" s="81"/>
      <c r="F729" s="81"/>
      <c r="G729" s="81"/>
      <c r="H729" s="81"/>
      <c r="I729" s="81"/>
      <c r="J729" s="81"/>
      <c r="K729" s="81"/>
    </row>
    <row r="730" spans="2:11" x14ac:dyDescent="0.25">
      <c r="B730" s="81"/>
      <c r="C730" s="81"/>
      <c r="D730" s="81"/>
      <c r="E730" s="81"/>
      <c r="F730" s="81"/>
      <c r="G730" s="81"/>
      <c r="H730" s="81"/>
      <c r="I730" s="81"/>
      <c r="J730" s="81"/>
      <c r="K730" s="81"/>
    </row>
    <row r="731" spans="2:11" x14ac:dyDescent="0.25">
      <c r="B731" s="81"/>
      <c r="C731" s="81"/>
      <c r="D731" s="81"/>
      <c r="E731" s="81"/>
      <c r="F731" s="81"/>
      <c r="G731" s="81"/>
      <c r="H731" s="81"/>
      <c r="I731" s="81"/>
      <c r="J731" s="81"/>
      <c r="K731" s="81"/>
    </row>
    <row r="732" spans="2:11" x14ac:dyDescent="0.25">
      <c r="B732" s="81"/>
      <c r="C732" s="81"/>
      <c r="D732" s="81"/>
      <c r="E732" s="81"/>
      <c r="F732" s="81"/>
      <c r="G732" s="81"/>
      <c r="H732" s="81"/>
      <c r="I732" s="81"/>
      <c r="J732" s="81"/>
      <c r="K732" s="81"/>
    </row>
    <row r="733" spans="2:11" x14ac:dyDescent="0.25">
      <c r="B733" s="81"/>
      <c r="C733" s="81"/>
      <c r="D733" s="81"/>
      <c r="E733" s="81"/>
      <c r="F733" s="81"/>
      <c r="G733" s="81"/>
      <c r="H733" s="81"/>
      <c r="I733" s="81"/>
      <c r="J733" s="81"/>
      <c r="K733" s="81"/>
    </row>
    <row r="734" spans="2:11" x14ac:dyDescent="0.25">
      <c r="B734" s="81"/>
      <c r="C734" s="81"/>
      <c r="D734" s="81"/>
      <c r="E734" s="81"/>
      <c r="F734" s="81"/>
      <c r="G734" s="81"/>
      <c r="H734" s="81"/>
      <c r="I734" s="81"/>
      <c r="J734" s="81"/>
      <c r="K734" s="81"/>
    </row>
    <row r="735" spans="2:11" x14ac:dyDescent="0.25">
      <c r="B735" s="81"/>
      <c r="C735" s="81"/>
      <c r="D735" s="81"/>
      <c r="E735" s="81"/>
      <c r="F735" s="81"/>
      <c r="G735" s="81"/>
      <c r="H735" s="81"/>
      <c r="I735" s="81"/>
      <c r="J735" s="81"/>
      <c r="K735" s="81"/>
    </row>
    <row r="736" spans="2:11" x14ac:dyDescent="0.25">
      <c r="B736" s="81"/>
      <c r="C736" s="81"/>
      <c r="D736" s="81"/>
      <c r="E736" s="81"/>
      <c r="F736" s="81"/>
      <c r="G736" s="81"/>
      <c r="H736" s="81"/>
      <c r="I736" s="81"/>
      <c r="J736" s="81"/>
      <c r="K736" s="81"/>
    </row>
    <row r="737" spans="2:11" x14ac:dyDescent="0.25">
      <c r="B737" s="81"/>
      <c r="C737" s="81"/>
      <c r="D737" s="81"/>
      <c r="E737" s="81"/>
      <c r="F737" s="81"/>
      <c r="G737" s="81"/>
      <c r="H737" s="81"/>
      <c r="I737" s="81"/>
      <c r="J737" s="81"/>
      <c r="K737" s="81"/>
    </row>
    <row r="738" spans="2:11" x14ac:dyDescent="0.25">
      <c r="B738" s="81"/>
      <c r="C738" s="81"/>
      <c r="D738" s="81"/>
      <c r="E738" s="81"/>
      <c r="F738" s="81"/>
      <c r="G738" s="81"/>
      <c r="H738" s="81"/>
      <c r="I738" s="81"/>
      <c r="J738" s="81"/>
      <c r="K738" s="81"/>
    </row>
    <row r="739" spans="2:11" x14ac:dyDescent="0.25">
      <c r="B739" s="81"/>
      <c r="C739" s="81"/>
      <c r="D739" s="81"/>
      <c r="E739" s="81"/>
      <c r="F739" s="81"/>
      <c r="G739" s="81"/>
      <c r="H739" s="81"/>
      <c r="I739" s="81"/>
      <c r="J739" s="81"/>
      <c r="K739" s="81"/>
    </row>
    <row r="740" spans="2:11" x14ac:dyDescent="0.25">
      <c r="B740" s="81"/>
      <c r="C740" s="81"/>
      <c r="D740" s="81"/>
      <c r="E740" s="81"/>
      <c r="F740" s="81"/>
      <c r="G740" s="81"/>
      <c r="H740" s="81"/>
      <c r="I740" s="81"/>
      <c r="J740" s="81"/>
      <c r="K740" s="81"/>
    </row>
    <row r="741" spans="2:11" x14ac:dyDescent="0.25">
      <c r="B741" s="81"/>
      <c r="C741" s="81"/>
      <c r="D741" s="81"/>
      <c r="E741" s="81"/>
      <c r="F741" s="81"/>
      <c r="G741" s="81"/>
      <c r="H741" s="81"/>
      <c r="I741" s="81"/>
      <c r="J741" s="81"/>
      <c r="K741" s="81"/>
    </row>
    <row r="742" spans="2:11" x14ac:dyDescent="0.25">
      <c r="B742" s="81"/>
      <c r="C742" s="81"/>
      <c r="D742" s="81"/>
      <c r="E742" s="81"/>
      <c r="F742" s="81"/>
      <c r="G742" s="81"/>
      <c r="H742" s="81"/>
      <c r="I742" s="81"/>
      <c r="J742" s="81"/>
      <c r="K742" s="81"/>
    </row>
    <row r="743" spans="2:11" x14ac:dyDescent="0.25">
      <c r="B743" s="81"/>
      <c r="C743" s="81"/>
      <c r="D743" s="81"/>
      <c r="E743" s="81"/>
      <c r="F743" s="81"/>
      <c r="G743" s="81"/>
      <c r="H743" s="81"/>
      <c r="I743" s="81"/>
      <c r="J743" s="81"/>
      <c r="K743" s="81"/>
    </row>
    <row r="744" spans="2:11" x14ac:dyDescent="0.25">
      <c r="B744" s="81"/>
      <c r="C744" s="81"/>
      <c r="D744" s="81"/>
      <c r="E744" s="81"/>
      <c r="F744" s="81"/>
      <c r="G744" s="81"/>
      <c r="H744" s="81"/>
      <c r="I744" s="81"/>
      <c r="J744" s="81"/>
      <c r="K744" s="81"/>
    </row>
    <row r="745" spans="2:11" x14ac:dyDescent="0.25">
      <c r="B745" s="81"/>
      <c r="C745" s="81"/>
      <c r="D745" s="81"/>
      <c r="E745" s="81"/>
      <c r="F745" s="81"/>
      <c r="G745" s="81"/>
      <c r="H745" s="81"/>
      <c r="I745" s="81"/>
      <c r="J745" s="81"/>
      <c r="K745" s="81"/>
    </row>
    <row r="746" spans="2:11" x14ac:dyDescent="0.25">
      <c r="B746" s="81"/>
      <c r="C746" s="81"/>
      <c r="D746" s="81"/>
      <c r="E746" s="81"/>
      <c r="F746" s="81"/>
      <c r="G746" s="81"/>
      <c r="H746" s="81"/>
      <c r="I746" s="81"/>
      <c r="J746" s="81"/>
      <c r="K746" s="81"/>
    </row>
    <row r="747" spans="2:11" x14ac:dyDescent="0.25">
      <c r="B747" s="81"/>
      <c r="C747" s="81"/>
      <c r="D747" s="81"/>
      <c r="E747" s="81"/>
      <c r="F747" s="81"/>
      <c r="G747" s="81"/>
      <c r="H747" s="81"/>
      <c r="I747" s="81"/>
      <c r="J747" s="81"/>
      <c r="K747" s="81"/>
    </row>
    <row r="748" spans="2:11" x14ac:dyDescent="0.25">
      <c r="B748" s="81"/>
      <c r="C748" s="81"/>
      <c r="D748" s="81"/>
      <c r="E748" s="81"/>
      <c r="F748" s="81"/>
      <c r="G748" s="81"/>
      <c r="H748" s="81"/>
      <c r="I748" s="81"/>
      <c r="J748" s="81"/>
      <c r="K748" s="81"/>
    </row>
    <row r="749" spans="2:11" x14ac:dyDescent="0.25">
      <c r="B749" s="81"/>
      <c r="C749" s="81"/>
      <c r="D749" s="81"/>
      <c r="E749" s="81"/>
      <c r="F749" s="81"/>
      <c r="G749" s="81"/>
      <c r="H749" s="81"/>
      <c r="I749" s="81"/>
      <c r="J749" s="81"/>
      <c r="K749" s="81"/>
    </row>
    <row r="750" spans="2:11" x14ac:dyDescent="0.25">
      <c r="B750" s="81"/>
      <c r="C750" s="81"/>
      <c r="D750" s="81"/>
      <c r="E750" s="81"/>
      <c r="F750" s="81"/>
      <c r="G750" s="81"/>
      <c r="H750" s="81"/>
      <c r="I750" s="81"/>
      <c r="J750" s="81"/>
      <c r="K750" s="81"/>
    </row>
    <row r="751" spans="2:11" x14ac:dyDescent="0.25">
      <c r="B751" s="81"/>
      <c r="C751" s="81"/>
      <c r="D751" s="81"/>
      <c r="E751" s="81"/>
      <c r="F751" s="81"/>
      <c r="G751" s="81"/>
      <c r="H751" s="81"/>
      <c r="I751" s="81"/>
      <c r="J751" s="81"/>
      <c r="K751" s="81"/>
    </row>
    <row r="752" spans="2:11" x14ac:dyDescent="0.25">
      <c r="B752" s="81"/>
      <c r="C752" s="81"/>
      <c r="D752" s="81"/>
      <c r="E752" s="81"/>
      <c r="F752" s="81"/>
      <c r="G752" s="81"/>
      <c r="H752" s="81"/>
      <c r="I752" s="81"/>
      <c r="J752" s="81"/>
      <c r="K752" s="81"/>
    </row>
    <row r="753" spans="2:11" x14ac:dyDescent="0.25">
      <c r="B753" s="81"/>
      <c r="C753" s="81"/>
      <c r="D753" s="81"/>
      <c r="E753" s="81"/>
      <c r="F753" s="81"/>
      <c r="G753" s="81"/>
      <c r="H753" s="81"/>
      <c r="I753" s="81"/>
      <c r="J753" s="81"/>
      <c r="K753" s="81"/>
    </row>
    <row r="754" spans="2:11" x14ac:dyDescent="0.25">
      <c r="B754" s="81"/>
      <c r="C754" s="81"/>
      <c r="D754" s="81"/>
      <c r="E754" s="81"/>
      <c r="F754" s="81"/>
      <c r="G754" s="81"/>
      <c r="H754" s="81"/>
      <c r="I754" s="81"/>
      <c r="J754" s="81"/>
      <c r="K754" s="81"/>
    </row>
    <row r="755" spans="2:11" x14ac:dyDescent="0.25">
      <c r="B755" s="81"/>
      <c r="C755" s="81"/>
      <c r="D755" s="81"/>
      <c r="E755" s="81"/>
      <c r="F755" s="81"/>
      <c r="G755" s="81"/>
      <c r="H755" s="81"/>
      <c r="I755" s="81"/>
      <c r="J755" s="81"/>
      <c r="K755" s="81"/>
    </row>
    <row r="756" spans="2:11" x14ac:dyDescent="0.25">
      <c r="B756" s="81"/>
      <c r="C756" s="81"/>
      <c r="D756" s="81"/>
      <c r="E756" s="81"/>
      <c r="F756" s="81"/>
      <c r="G756" s="81"/>
      <c r="H756" s="81"/>
      <c r="I756" s="81"/>
      <c r="J756" s="81"/>
      <c r="K756" s="81"/>
    </row>
    <row r="757" spans="2:11" x14ac:dyDescent="0.25">
      <c r="B757" s="81"/>
      <c r="C757" s="81"/>
      <c r="D757" s="81"/>
      <c r="E757" s="81"/>
      <c r="F757" s="81"/>
      <c r="G757" s="81"/>
      <c r="H757" s="81"/>
      <c r="I757" s="81"/>
      <c r="J757" s="81"/>
      <c r="K757" s="81"/>
    </row>
    <row r="758" spans="2:11" x14ac:dyDescent="0.25">
      <c r="B758" s="81"/>
      <c r="C758" s="81"/>
      <c r="D758" s="81"/>
      <c r="E758" s="81"/>
      <c r="F758" s="81"/>
      <c r="G758" s="81"/>
      <c r="H758" s="81"/>
      <c r="I758" s="81"/>
      <c r="J758" s="81"/>
      <c r="K758" s="81"/>
    </row>
    <row r="759" spans="2:11" x14ac:dyDescent="0.25">
      <c r="B759" s="81"/>
      <c r="C759" s="81"/>
      <c r="D759" s="81"/>
      <c r="E759" s="81"/>
      <c r="F759" s="81"/>
      <c r="G759" s="81"/>
      <c r="H759" s="81"/>
      <c r="I759" s="81"/>
      <c r="J759" s="81"/>
      <c r="K759" s="81"/>
    </row>
    <row r="760" spans="2:11" x14ac:dyDescent="0.25">
      <c r="B760" s="81"/>
      <c r="C760" s="81"/>
      <c r="D760" s="81"/>
      <c r="E760" s="81"/>
      <c r="F760" s="81"/>
      <c r="G760" s="81"/>
      <c r="H760" s="81"/>
      <c r="I760" s="81"/>
      <c r="J760" s="81"/>
      <c r="K760" s="81"/>
    </row>
    <row r="761" spans="2:11" x14ac:dyDescent="0.25">
      <c r="B761" s="81"/>
      <c r="C761" s="81"/>
      <c r="D761" s="81"/>
      <c r="E761" s="81"/>
      <c r="F761" s="81"/>
      <c r="G761" s="81"/>
      <c r="H761" s="81"/>
      <c r="I761" s="81"/>
      <c r="J761" s="81"/>
      <c r="K761" s="81"/>
    </row>
    <row r="762" spans="2:11" x14ac:dyDescent="0.25">
      <c r="B762" s="81"/>
      <c r="C762" s="81"/>
      <c r="D762" s="81"/>
      <c r="E762" s="81"/>
      <c r="F762" s="81"/>
      <c r="G762" s="81"/>
      <c r="H762" s="81"/>
      <c r="I762" s="81"/>
      <c r="J762" s="81"/>
      <c r="K762" s="81"/>
    </row>
    <row r="763" spans="2:11" x14ac:dyDescent="0.25">
      <c r="B763" s="81"/>
      <c r="C763" s="81"/>
      <c r="D763" s="81"/>
      <c r="E763" s="81"/>
      <c r="F763" s="81"/>
      <c r="G763" s="81"/>
      <c r="H763" s="81"/>
      <c r="I763" s="81"/>
      <c r="J763" s="81"/>
      <c r="K763" s="81"/>
    </row>
    <row r="764" spans="2:11" x14ac:dyDescent="0.25">
      <c r="B764" s="81"/>
      <c r="C764" s="81"/>
      <c r="D764" s="81"/>
      <c r="E764" s="81"/>
      <c r="F764" s="81"/>
      <c r="G764" s="81"/>
      <c r="H764" s="81"/>
      <c r="I764" s="81"/>
      <c r="J764" s="81"/>
      <c r="K764" s="81"/>
    </row>
    <row r="765" spans="2:11" x14ac:dyDescent="0.25">
      <c r="B765" s="81"/>
      <c r="C765" s="81"/>
      <c r="D765" s="81"/>
      <c r="E765" s="81"/>
      <c r="F765" s="81"/>
      <c r="G765" s="81"/>
      <c r="H765" s="81"/>
      <c r="I765" s="81"/>
      <c r="J765" s="81"/>
      <c r="K765" s="81"/>
    </row>
    <row r="766" spans="2:11" x14ac:dyDescent="0.25">
      <c r="B766" s="81"/>
      <c r="C766" s="81"/>
      <c r="D766" s="81"/>
      <c r="E766" s="81"/>
      <c r="F766" s="81"/>
      <c r="G766" s="81"/>
      <c r="H766" s="81"/>
      <c r="I766" s="81"/>
      <c r="J766" s="81"/>
      <c r="K766" s="81"/>
    </row>
    <row r="767" spans="2:11" x14ac:dyDescent="0.25">
      <c r="B767" s="81"/>
      <c r="C767" s="81"/>
      <c r="D767" s="81"/>
      <c r="E767" s="81"/>
      <c r="F767" s="81"/>
      <c r="G767" s="81"/>
      <c r="H767" s="81"/>
      <c r="I767" s="81"/>
      <c r="J767" s="81"/>
      <c r="K767" s="81"/>
    </row>
    <row r="768" spans="2:11" x14ac:dyDescent="0.25">
      <c r="B768" s="81"/>
      <c r="C768" s="81"/>
      <c r="D768" s="81"/>
      <c r="E768" s="81"/>
      <c r="F768" s="81"/>
      <c r="G768" s="81"/>
      <c r="H768" s="81"/>
      <c r="I768" s="81"/>
      <c r="J768" s="81"/>
      <c r="K768" s="81"/>
    </row>
    <row r="769" spans="2:11" x14ac:dyDescent="0.25">
      <c r="B769" s="81"/>
      <c r="C769" s="81"/>
      <c r="D769" s="81"/>
      <c r="E769" s="81"/>
      <c r="F769" s="81"/>
      <c r="G769" s="81"/>
      <c r="H769" s="81"/>
      <c r="I769" s="81"/>
      <c r="J769" s="81"/>
      <c r="K769" s="81"/>
    </row>
    <row r="770" spans="2:11" x14ac:dyDescent="0.25">
      <c r="B770" s="81"/>
      <c r="C770" s="81"/>
      <c r="D770" s="81"/>
      <c r="E770" s="81"/>
      <c r="F770" s="81"/>
      <c r="G770" s="81"/>
      <c r="H770" s="81"/>
      <c r="I770" s="81"/>
      <c r="J770" s="81"/>
      <c r="K770" s="81"/>
    </row>
    <row r="771" spans="2:11" x14ac:dyDescent="0.25">
      <c r="B771" s="81"/>
      <c r="C771" s="81"/>
      <c r="D771" s="81"/>
      <c r="E771" s="81"/>
      <c r="F771" s="81"/>
      <c r="G771" s="81"/>
      <c r="H771" s="81"/>
      <c r="I771" s="81"/>
      <c r="J771" s="81"/>
      <c r="K771" s="81"/>
    </row>
    <row r="772" spans="2:11" x14ac:dyDescent="0.25">
      <c r="B772" s="81"/>
      <c r="C772" s="81"/>
      <c r="D772" s="81"/>
      <c r="E772" s="81"/>
      <c r="F772" s="81"/>
      <c r="G772" s="81"/>
      <c r="H772" s="81"/>
      <c r="I772" s="81"/>
      <c r="J772" s="81"/>
      <c r="K772" s="81"/>
    </row>
    <row r="773" spans="2:11" x14ac:dyDescent="0.25">
      <c r="B773" s="81"/>
      <c r="C773" s="81"/>
      <c r="D773" s="81"/>
      <c r="E773" s="81"/>
      <c r="F773" s="81"/>
      <c r="G773" s="81"/>
      <c r="H773" s="81"/>
      <c r="I773" s="81"/>
      <c r="J773" s="81"/>
      <c r="K773" s="81"/>
    </row>
    <row r="774" spans="2:11" x14ac:dyDescent="0.25">
      <c r="B774" s="81"/>
      <c r="C774" s="81"/>
      <c r="D774" s="81"/>
      <c r="E774" s="81"/>
      <c r="F774" s="81"/>
      <c r="G774" s="81"/>
      <c r="H774" s="81"/>
      <c r="I774" s="81"/>
      <c r="J774" s="81"/>
      <c r="K774" s="81"/>
    </row>
    <row r="775" spans="2:11" x14ac:dyDescent="0.25">
      <c r="B775" s="81"/>
      <c r="C775" s="81"/>
      <c r="D775" s="81"/>
      <c r="E775" s="81"/>
      <c r="F775" s="81"/>
      <c r="G775" s="81"/>
      <c r="H775" s="81"/>
      <c r="I775" s="81"/>
      <c r="J775" s="81"/>
      <c r="K775" s="81"/>
    </row>
    <row r="776" spans="2:11" x14ac:dyDescent="0.25">
      <c r="B776" s="81"/>
      <c r="C776" s="81"/>
      <c r="D776" s="81"/>
      <c r="E776" s="81"/>
      <c r="F776" s="81"/>
      <c r="G776" s="81"/>
      <c r="H776" s="81"/>
      <c r="I776" s="81"/>
      <c r="J776" s="81"/>
      <c r="K776" s="81"/>
    </row>
    <row r="777" spans="2:11" x14ac:dyDescent="0.25">
      <c r="B777" s="81"/>
      <c r="C777" s="81"/>
      <c r="D777" s="81"/>
      <c r="E777" s="81"/>
      <c r="F777" s="81"/>
      <c r="G777" s="81"/>
      <c r="H777" s="81"/>
      <c r="I777" s="81"/>
      <c r="J777" s="81"/>
      <c r="K777" s="81"/>
    </row>
    <row r="778" spans="2:11" x14ac:dyDescent="0.25">
      <c r="B778" s="81"/>
      <c r="C778" s="81"/>
      <c r="D778" s="81"/>
      <c r="E778" s="81"/>
      <c r="F778" s="81"/>
      <c r="G778" s="81"/>
      <c r="H778" s="81"/>
      <c r="I778" s="81"/>
      <c r="J778" s="81"/>
      <c r="K778" s="81"/>
    </row>
    <row r="779" spans="2:11" x14ac:dyDescent="0.25">
      <c r="B779" s="81"/>
      <c r="C779" s="81"/>
      <c r="D779" s="81"/>
      <c r="E779" s="81"/>
      <c r="F779" s="81"/>
      <c r="G779" s="81"/>
      <c r="H779" s="81"/>
      <c r="I779" s="81"/>
      <c r="J779" s="81"/>
      <c r="K779" s="81"/>
    </row>
    <row r="780" spans="2:11" x14ac:dyDescent="0.25">
      <c r="B780" s="81"/>
      <c r="C780" s="81"/>
      <c r="D780" s="81"/>
      <c r="E780" s="81"/>
      <c r="F780" s="81"/>
      <c r="G780" s="81"/>
      <c r="H780" s="81"/>
      <c r="I780" s="81"/>
      <c r="J780" s="81"/>
      <c r="K780" s="81"/>
    </row>
    <row r="781" spans="2:11" x14ac:dyDescent="0.25">
      <c r="B781" s="81"/>
      <c r="C781" s="81"/>
      <c r="D781" s="81"/>
      <c r="E781" s="81"/>
      <c r="F781" s="81"/>
      <c r="G781" s="81"/>
      <c r="H781" s="81"/>
      <c r="I781" s="81"/>
      <c r="J781" s="81"/>
      <c r="K781" s="81"/>
    </row>
    <row r="782" spans="2:11" x14ac:dyDescent="0.25">
      <c r="B782" s="81"/>
      <c r="C782" s="81"/>
      <c r="D782" s="81"/>
      <c r="E782" s="81"/>
      <c r="F782" s="81"/>
      <c r="G782" s="81"/>
      <c r="H782" s="81"/>
      <c r="I782" s="81"/>
      <c r="J782" s="81"/>
      <c r="K782" s="81"/>
    </row>
    <row r="783" spans="2:11" x14ac:dyDescent="0.25">
      <c r="B783" s="81"/>
      <c r="C783" s="81"/>
      <c r="D783" s="81"/>
      <c r="E783" s="81"/>
      <c r="F783" s="81"/>
      <c r="G783" s="81"/>
      <c r="H783" s="81"/>
      <c r="I783" s="81"/>
      <c r="J783" s="81"/>
      <c r="K783" s="81"/>
    </row>
    <row r="784" spans="2:11" x14ac:dyDescent="0.25">
      <c r="B784" s="81"/>
      <c r="C784" s="81"/>
      <c r="D784" s="81"/>
      <c r="E784" s="81"/>
      <c r="F784" s="81"/>
      <c r="G784" s="81"/>
      <c r="H784" s="81"/>
      <c r="I784" s="81"/>
      <c r="J784" s="81"/>
      <c r="K784" s="81"/>
    </row>
    <row r="785" spans="2:11" x14ac:dyDescent="0.25">
      <c r="B785" s="81"/>
      <c r="C785" s="81"/>
      <c r="D785" s="81"/>
      <c r="E785" s="81"/>
      <c r="F785" s="81"/>
      <c r="G785" s="81"/>
      <c r="H785" s="81"/>
      <c r="I785" s="81"/>
      <c r="J785" s="81"/>
      <c r="K785" s="81"/>
    </row>
    <row r="786" spans="2:11" x14ac:dyDescent="0.25">
      <c r="B786" s="81"/>
      <c r="C786" s="81"/>
      <c r="D786" s="81"/>
      <c r="E786" s="81"/>
      <c r="F786" s="81"/>
      <c r="G786" s="81"/>
      <c r="H786" s="81"/>
      <c r="I786" s="81"/>
      <c r="J786" s="81"/>
      <c r="K786" s="81"/>
    </row>
    <row r="787" spans="2:11" x14ac:dyDescent="0.25">
      <c r="B787" s="81"/>
      <c r="C787" s="81"/>
      <c r="D787" s="81"/>
      <c r="E787" s="81"/>
      <c r="F787" s="81"/>
      <c r="G787" s="81"/>
      <c r="H787" s="81"/>
      <c r="I787" s="81"/>
      <c r="J787" s="81"/>
      <c r="K787" s="81"/>
    </row>
    <row r="788" spans="2:11" x14ac:dyDescent="0.25">
      <c r="B788" s="81"/>
      <c r="C788" s="81"/>
      <c r="D788" s="81"/>
      <c r="E788" s="81"/>
      <c r="F788" s="81"/>
      <c r="G788" s="81"/>
      <c r="H788" s="81"/>
      <c r="I788" s="81"/>
      <c r="J788" s="81"/>
      <c r="K788" s="81"/>
    </row>
    <row r="789" spans="2:11" x14ac:dyDescent="0.25">
      <c r="B789" s="81"/>
      <c r="C789" s="81"/>
      <c r="D789" s="81"/>
      <c r="E789" s="81"/>
      <c r="F789" s="81"/>
      <c r="G789" s="81"/>
      <c r="H789" s="81"/>
      <c r="I789" s="81"/>
      <c r="J789" s="81"/>
      <c r="K789" s="81"/>
    </row>
    <row r="790" spans="2:11" x14ac:dyDescent="0.25">
      <c r="B790" s="81"/>
      <c r="C790" s="81"/>
      <c r="D790" s="81"/>
      <c r="E790" s="81"/>
      <c r="F790" s="81"/>
      <c r="G790" s="81"/>
      <c r="H790" s="81"/>
      <c r="I790" s="81"/>
      <c r="J790" s="81"/>
      <c r="K790" s="81"/>
    </row>
    <row r="791" spans="2:11" x14ac:dyDescent="0.25">
      <c r="B791" s="81"/>
      <c r="C791" s="81"/>
      <c r="D791" s="81"/>
      <c r="E791" s="81"/>
      <c r="F791" s="81"/>
      <c r="G791" s="81"/>
      <c r="H791" s="81"/>
      <c r="I791" s="81"/>
      <c r="J791" s="81"/>
      <c r="K791" s="81"/>
    </row>
    <row r="792" spans="2:11" x14ac:dyDescent="0.25">
      <c r="B792" s="81"/>
      <c r="C792" s="81"/>
      <c r="D792" s="81"/>
      <c r="E792" s="81"/>
      <c r="F792" s="81"/>
      <c r="G792" s="81"/>
      <c r="H792" s="81"/>
      <c r="I792" s="81"/>
      <c r="J792" s="81"/>
      <c r="K792" s="81"/>
    </row>
    <row r="793" spans="2:11" x14ac:dyDescent="0.25">
      <c r="B793" s="81"/>
      <c r="C793" s="81"/>
      <c r="D793" s="81"/>
      <c r="E793" s="81"/>
      <c r="F793" s="81"/>
      <c r="G793" s="81"/>
      <c r="H793" s="81"/>
      <c r="I793" s="81"/>
      <c r="J793" s="81"/>
      <c r="K793" s="81"/>
    </row>
    <row r="794" spans="2:11" x14ac:dyDescent="0.25">
      <c r="B794" s="81"/>
      <c r="C794" s="81"/>
      <c r="D794" s="81"/>
      <c r="E794" s="81"/>
      <c r="F794" s="81"/>
      <c r="G794" s="81"/>
      <c r="H794" s="81"/>
      <c r="I794" s="81"/>
      <c r="J794" s="81"/>
      <c r="K794" s="81"/>
    </row>
    <row r="795" spans="2:11" x14ac:dyDescent="0.25">
      <c r="B795" s="81"/>
      <c r="C795" s="81"/>
      <c r="D795" s="81"/>
      <c r="E795" s="81"/>
      <c r="F795" s="81"/>
      <c r="G795" s="81"/>
      <c r="H795" s="81"/>
      <c r="I795" s="81"/>
      <c r="J795" s="81"/>
      <c r="K795" s="81"/>
    </row>
    <row r="796" spans="2:11" x14ac:dyDescent="0.25">
      <c r="B796" s="81"/>
      <c r="C796" s="81"/>
      <c r="D796" s="81"/>
      <c r="E796" s="81"/>
      <c r="F796" s="81"/>
      <c r="G796" s="81"/>
      <c r="H796" s="81"/>
      <c r="I796" s="81"/>
      <c r="J796" s="81"/>
      <c r="K796" s="81"/>
    </row>
    <row r="797" spans="2:11" x14ac:dyDescent="0.25">
      <c r="B797" s="81"/>
      <c r="C797" s="81"/>
      <c r="D797" s="81"/>
      <c r="E797" s="81"/>
      <c r="F797" s="81"/>
      <c r="G797" s="81"/>
      <c r="H797" s="81"/>
      <c r="I797" s="81"/>
      <c r="J797" s="81"/>
      <c r="K797" s="81"/>
    </row>
    <row r="798" spans="2:11" x14ac:dyDescent="0.25">
      <c r="B798" s="81"/>
      <c r="C798" s="81"/>
      <c r="D798" s="81"/>
      <c r="E798" s="81"/>
      <c r="F798" s="81"/>
      <c r="G798" s="81"/>
      <c r="H798" s="81"/>
      <c r="I798" s="81"/>
      <c r="J798" s="81"/>
      <c r="K798" s="81"/>
    </row>
    <row r="799" spans="2:11" x14ac:dyDescent="0.25">
      <c r="B799" s="81"/>
      <c r="C799" s="81"/>
      <c r="D799" s="81"/>
      <c r="E799" s="81"/>
      <c r="F799" s="81"/>
      <c r="G799" s="81"/>
      <c r="H799" s="81"/>
      <c r="I799" s="81"/>
      <c r="J799" s="81"/>
      <c r="K799" s="81"/>
    </row>
    <row r="800" spans="2:11" x14ac:dyDescent="0.25">
      <c r="B800" s="81"/>
      <c r="C800" s="81"/>
      <c r="D800" s="81"/>
      <c r="E800" s="81"/>
      <c r="F800" s="81"/>
      <c r="G800" s="81"/>
      <c r="H800" s="81"/>
      <c r="I800" s="81"/>
      <c r="J800" s="81"/>
      <c r="K800" s="81"/>
    </row>
    <row r="801" spans="2:11" x14ac:dyDescent="0.25">
      <c r="B801" s="81"/>
      <c r="C801" s="81"/>
      <c r="D801" s="81"/>
      <c r="E801" s="81"/>
      <c r="F801" s="81"/>
      <c r="G801" s="81"/>
      <c r="H801" s="81"/>
      <c r="I801" s="81"/>
      <c r="J801" s="81"/>
      <c r="K801" s="81"/>
    </row>
    <row r="802" spans="2:11" x14ac:dyDescent="0.25">
      <c r="B802" s="81"/>
      <c r="C802" s="81"/>
      <c r="D802" s="81"/>
      <c r="E802" s="81"/>
      <c r="F802" s="81"/>
      <c r="G802" s="81"/>
      <c r="H802" s="81"/>
      <c r="I802" s="81"/>
      <c r="J802" s="81"/>
      <c r="K802" s="81"/>
    </row>
    <row r="803" spans="2:11" x14ac:dyDescent="0.25">
      <c r="B803" s="81"/>
      <c r="C803" s="81"/>
      <c r="D803" s="81"/>
      <c r="E803" s="81"/>
      <c r="F803" s="81"/>
      <c r="G803" s="81"/>
      <c r="H803" s="81"/>
      <c r="I803" s="81"/>
      <c r="J803" s="81"/>
      <c r="K803" s="81"/>
    </row>
    <row r="804" spans="2:11" x14ac:dyDescent="0.25">
      <c r="B804" s="81"/>
      <c r="C804" s="81"/>
      <c r="D804" s="81"/>
      <c r="E804" s="81"/>
      <c r="F804" s="81"/>
      <c r="G804" s="81"/>
      <c r="H804" s="81"/>
      <c r="I804" s="81"/>
      <c r="J804" s="81"/>
      <c r="K804" s="81"/>
    </row>
    <row r="805" spans="2:11" x14ac:dyDescent="0.25">
      <c r="B805" s="81"/>
      <c r="C805" s="81"/>
      <c r="D805" s="81"/>
      <c r="E805" s="81"/>
      <c r="F805" s="81"/>
      <c r="G805" s="81"/>
      <c r="H805" s="81"/>
      <c r="I805" s="81"/>
      <c r="J805" s="81"/>
      <c r="K805" s="81"/>
    </row>
    <row r="806" spans="2:11" x14ac:dyDescent="0.25">
      <c r="B806" s="81"/>
      <c r="C806" s="81"/>
      <c r="D806" s="81"/>
      <c r="E806" s="81"/>
      <c r="F806" s="81"/>
      <c r="G806" s="81"/>
      <c r="H806" s="81"/>
      <c r="I806" s="81"/>
      <c r="J806" s="81"/>
      <c r="K806" s="81"/>
    </row>
    <row r="807" spans="2:11" x14ac:dyDescent="0.25">
      <c r="B807" s="81"/>
      <c r="C807" s="81"/>
      <c r="D807" s="81"/>
      <c r="E807" s="81"/>
      <c r="F807" s="81"/>
      <c r="G807" s="81"/>
      <c r="H807" s="81"/>
      <c r="I807" s="81"/>
      <c r="J807" s="81"/>
      <c r="K807" s="81"/>
    </row>
    <row r="808" spans="2:11" x14ac:dyDescent="0.25">
      <c r="B808" s="81"/>
      <c r="C808" s="81"/>
      <c r="D808" s="81"/>
      <c r="E808" s="81"/>
      <c r="F808" s="81"/>
      <c r="G808" s="81"/>
      <c r="H808" s="81"/>
      <c r="I808" s="81"/>
      <c r="J808" s="81"/>
      <c r="K808" s="81"/>
    </row>
    <row r="809" spans="2:11" x14ac:dyDescent="0.25">
      <c r="B809" s="81"/>
      <c r="C809" s="81"/>
      <c r="D809" s="81"/>
      <c r="E809" s="81"/>
      <c r="F809" s="81"/>
      <c r="G809" s="81"/>
      <c r="H809" s="81"/>
      <c r="I809" s="81"/>
      <c r="J809" s="81"/>
      <c r="K809" s="81"/>
    </row>
    <row r="810" spans="2:11" x14ac:dyDescent="0.25">
      <c r="B810" s="81"/>
      <c r="C810" s="81"/>
      <c r="D810" s="81"/>
      <c r="E810" s="81"/>
      <c r="F810" s="81"/>
      <c r="G810" s="81"/>
      <c r="H810" s="81"/>
      <c r="I810" s="81"/>
      <c r="J810" s="81"/>
      <c r="K810" s="81"/>
    </row>
    <row r="811" spans="2:11" x14ac:dyDescent="0.25">
      <c r="B811" s="81"/>
      <c r="C811" s="81"/>
      <c r="D811" s="81"/>
      <c r="E811" s="81"/>
      <c r="F811" s="81"/>
      <c r="G811" s="81"/>
      <c r="H811" s="81"/>
      <c r="I811" s="81"/>
      <c r="J811" s="81"/>
      <c r="K811" s="81"/>
    </row>
    <row r="812" spans="2:11" x14ac:dyDescent="0.25">
      <c r="B812" s="81"/>
      <c r="C812" s="81"/>
      <c r="D812" s="81"/>
      <c r="E812" s="81"/>
      <c r="F812" s="81"/>
      <c r="G812" s="81"/>
      <c r="H812" s="81"/>
      <c r="I812" s="81"/>
      <c r="J812" s="81"/>
      <c r="K812" s="81"/>
    </row>
    <row r="813" spans="2:11" x14ac:dyDescent="0.25">
      <c r="B813" s="81"/>
      <c r="C813" s="81"/>
      <c r="D813" s="81"/>
      <c r="E813" s="81"/>
      <c r="F813" s="81"/>
      <c r="G813" s="81"/>
      <c r="H813" s="81"/>
      <c r="I813" s="81"/>
      <c r="J813" s="81"/>
      <c r="K813" s="81"/>
    </row>
    <row r="814" spans="2:11" x14ac:dyDescent="0.25">
      <c r="B814" s="81"/>
      <c r="C814" s="81"/>
      <c r="D814" s="81"/>
      <c r="E814" s="81"/>
      <c r="F814" s="81"/>
      <c r="G814" s="81"/>
      <c r="H814" s="81"/>
      <c r="I814" s="81"/>
      <c r="J814" s="81"/>
      <c r="K814" s="81"/>
    </row>
    <row r="815" spans="2:11" x14ac:dyDescent="0.25">
      <c r="B815" s="81"/>
      <c r="C815" s="81"/>
      <c r="D815" s="81"/>
      <c r="E815" s="81"/>
      <c r="F815" s="81"/>
      <c r="G815" s="81"/>
      <c r="H815" s="81"/>
      <c r="I815" s="81"/>
      <c r="J815" s="81"/>
      <c r="K815" s="81"/>
    </row>
    <row r="816" spans="2:11" x14ac:dyDescent="0.25">
      <c r="B816" s="81"/>
      <c r="C816" s="81"/>
      <c r="D816" s="81"/>
      <c r="E816" s="81"/>
      <c r="F816" s="81"/>
      <c r="G816" s="81"/>
      <c r="H816" s="81"/>
      <c r="I816" s="81"/>
      <c r="J816" s="81"/>
      <c r="K816" s="81"/>
    </row>
    <row r="817" spans="2:11" x14ac:dyDescent="0.25">
      <c r="B817" s="81"/>
      <c r="C817" s="81"/>
      <c r="D817" s="81"/>
      <c r="E817" s="81"/>
      <c r="F817" s="81"/>
      <c r="G817" s="81"/>
      <c r="H817" s="81"/>
      <c r="I817" s="81"/>
      <c r="J817" s="81"/>
      <c r="K817" s="81"/>
    </row>
    <row r="818" spans="2:11" x14ac:dyDescent="0.25">
      <c r="B818" s="81"/>
      <c r="C818" s="81"/>
      <c r="D818" s="81"/>
      <c r="E818" s="81"/>
      <c r="F818" s="81"/>
      <c r="G818" s="81"/>
      <c r="H818" s="81"/>
      <c r="I818" s="81"/>
      <c r="J818" s="81"/>
      <c r="K818" s="81"/>
    </row>
    <row r="819" spans="2:11" x14ac:dyDescent="0.25">
      <c r="B819" s="81"/>
      <c r="C819" s="81"/>
      <c r="D819" s="81"/>
      <c r="E819" s="81"/>
      <c r="F819" s="81"/>
      <c r="G819" s="81"/>
      <c r="H819" s="81"/>
      <c r="I819" s="81"/>
      <c r="J819" s="81"/>
      <c r="K819" s="81"/>
    </row>
    <row r="820" spans="2:11" x14ac:dyDescent="0.25">
      <c r="B820" s="81"/>
      <c r="C820" s="81"/>
      <c r="D820" s="81"/>
      <c r="E820" s="81"/>
      <c r="F820" s="81"/>
      <c r="G820" s="81"/>
      <c r="H820" s="81"/>
      <c r="I820" s="81"/>
      <c r="J820" s="81"/>
      <c r="K820" s="81"/>
    </row>
    <row r="821" spans="2:11" x14ac:dyDescent="0.25">
      <c r="B821" s="81"/>
      <c r="C821" s="81"/>
      <c r="D821" s="81"/>
      <c r="E821" s="81"/>
      <c r="F821" s="81"/>
      <c r="G821" s="81"/>
      <c r="H821" s="81"/>
      <c r="I821" s="81"/>
      <c r="J821" s="81"/>
      <c r="K821" s="81"/>
    </row>
    <row r="822" spans="2:11" x14ac:dyDescent="0.25">
      <c r="B822" s="81"/>
      <c r="C822" s="81"/>
      <c r="D822" s="81"/>
      <c r="E822" s="81"/>
      <c r="F822" s="81"/>
      <c r="G822" s="81"/>
      <c r="H822" s="81"/>
      <c r="I822" s="81"/>
      <c r="J822" s="81"/>
      <c r="K822" s="81"/>
    </row>
    <row r="823" spans="2:11" x14ac:dyDescent="0.25">
      <c r="B823" s="81"/>
      <c r="C823" s="81"/>
      <c r="D823" s="81"/>
      <c r="E823" s="81"/>
      <c r="F823" s="81"/>
      <c r="G823" s="81"/>
      <c r="H823" s="81"/>
      <c r="I823" s="81"/>
      <c r="J823" s="81"/>
      <c r="K823" s="81"/>
    </row>
    <row r="824" spans="2:11" x14ac:dyDescent="0.25">
      <c r="B824" s="81"/>
      <c r="C824" s="81"/>
      <c r="D824" s="81"/>
      <c r="E824" s="81"/>
      <c r="F824" s="81"/>
      <c r="G824" s="81"/>
      <c r="H824" s="81"/>
      <c r="I824" s="81"/>
      <c r="J824" s="81"/>
      <c r="K824" s="81"/>
    </row>
    <row r="825" spans="2:11" x14ac:dyDescent="0.25">
      <c r="B825" s="81"/>
      <c r="C825" s="81"/>
      <c r="D825" s="81"/>
      <c r="E825" s="81"/>
      <c r="F825" s="81"/>
      <c r="G825" s="81"/>
      <c r="H825" s="81"/>
      <c r="I825" s="81"/>
      <c r="J825" s="81"/>
      <c r="K825" s="81"/>
    </row>
    <row r="826" spans="2:11" x14ac:dyDescent="0.25">
      <c r="B826" s="81"/>
      <c r="C826" s="81"/>
      <c r="D826" s="81"/>
      <c r="E826" s="81"/>
      <c r="F826" s="81"/>
      <c r="G826" s="81"/>
      <c r="H826" s="81"/>
      <c r="I826" s="81"/>
      <c r="J826" s="81"/>
      <c r="K826" s="81"/>
    </row>
    <row r="827" spans="2:11" x14ac:dyDescent="0.25">
      <c r="B827" s="81"/>
      <c r="C827" s="81"/>
      <c r="D827" s="81"/>
      <c r="E827" s="81"/>
      <c r="F827" s="81"/>
      <c r="G827" s="81"/>
      <c r="H827" s="81"/>
      <c r="I827" s="81"/>
      <c r="J827" s="81"/>
      <c r="K827" s="81"/>
    </row>
    <row r="828" spans="2:11" x14ac:dyDescent="0.25">
      <c r="B828" s="81"/>
      <c r="C828" s="81"/>
      <c r="D828" s="81"/>
      <c r="E828" s="81"/>
      <c r="F828" s="81"/>
      <c r="G828" s="81"/>
      <c r="H828" s="81"/>
      <c r="I828" s="81"/>
      <c r="J828" s="81"/>
      <c r="K828" s="81"/>
    </row>
    <row r="829" spans="2:11" x14ac:dyDescent="0.25">
      <c r="B829" s="81"/>
      <c r="C829" s="81"/>
      <c r="D829" s="81"/>
      <c r="E829" s="81"/>
      <c r="F829" s="81"/>
      <c r="G829" s="81"/>
      <c r="H829" s="81"/>
      <c r="I829" s="81"/>
      <c r="J829" s="81"/>
      <c r="K829" s="81"/>
    </row>
    <row r="830" spans="2:11" x14ac:dyDescent="0.25">
      <c r="B830" s="81"/>
      <c r="C830" s="81"/>
      <c r="D830" s="81"/>
      <c r="E830" s="81"/>
      <c r="F830" s="81"/>
      <c r="G830" s="81"/>
      <c r="H830" s="81"/>
      <c r="I830" s="81"/>
      <c r="J830" s="81"/>
      <c r="K830" s="81"/>
    </row>
    <row r="831" spans="2:11" x14ac:dyDescent="0.25">
      <c r="B831" s="81"/>
      <c r="C831" s="81"/>
      <c r="D831" s="81"/>
      <c r="E831" s="81"/>
      <c r="F831" s="81"/>
      <c r="G831" s="81"/>
      <c r="H831" s="81"/>
      <c r="I831" s="81"/>
      <c r="J831" s="81"/>
      <c r="K831" s="81"/>
    </row>
    <row r="832" spans="2:11" x14ac:dyDescent="0.25">
      <c r="B832" s="81"/>
      <c r="C832" s="81"/>
      <c r="D832" s="81"/>
      <c r="E832" s="81"/>
      <c r="F832" s="81"/>
      <c r="G832" s="81"/>
      <c r="H832" s="81"/>
      <c r="I832" s="81"/>
      <c r="J832" s="81"/>
      <c r="K832" s="81"/>
    </row>
    <row r="833" spans="2:11" x14ac:dyDescent="0.25">
      <c r="B833" s="81"/>
      <c r="C833" s="81"/>
      <c r="D833" s="81"/>
      <c r="E833" s="81"/>
      <c r="F833" s="81"/>
      <c r="G833" s="81"/>
      <c r="H833" s="81"/>
      <c r="I833" s="81"/>
      <c r="J833" s="81"/>
      <c r="K833" s="81"/>
    </row>
    <row r="834" spans="2:11" x14ac:dyDescent="0.25">
      <c r="B834" s="81"/>
      <c r="C834" s="81"/>
      <c r="D834" s="81"/>
      <c r="E834" s="81"/>
      <c r="F834" s="81"/>
      <c r="G834" s="81"/>
      <c r="H834" s="81"/>
      <c r="I834" s="81"/>
      <c r="J834" s="81"/>
      <c r="K834" s="81"/>
    </row>
    <row r="835" spans="2:11" x14ac:dyDescent="0.25">
      <c r="B835" s="81"/>
      <c r="C835" s="81"/>
      <c r="D835" s="81"/>
      <c r="E835" s="81"/>
      <c r="F835" s="81"/>
      <c r="G835" s="81"/>
      <c r="H835" s="81"/>
      <c r="I835" s="81"/>
      <c r="J835" s="81"/>
      <c r="K835" s="81"/>
    </row>
    <row r="836" spans="2:11" x14ac:dyDescent="0.25">
      <c r="B836" s="81"/>
      <c r="C836" s="81"/>
      <c r="D836" s="81"/>
      <c r="E836" s="81"/>
      <c r="F836" s="81"/>
      <c r="G836" s="81"/>
      <c r="H836" s="81"/>
      <c r="I836" s="81"/>
      <c r="J836" s="81"/>
      <c r="K836" s="81"/>
    </row>
    <row r="837" spans="2:11" x14ac:dyDescent="0.25">
      <c r="B837" s="81"/>
      <c r="C837" s="81"/>
      <c r="D837" s="81"/>
      <c r="E837" s="81"/>
      <c r="F837" s="81"/>
      <c r="G837" s="81"/>
      <c r="H837" s="81"/>
      <c r="I837" s="81"/>
      <c r="J837" s="81"/>
      <c r="K837" s="81"/>
    </row>
    <row r="838" spans="2:11" x14ac:dyDescent="0.25">
      <c r="B838" s="81"/>
      <c r="C838" s="81"/>
      <c r="D838" s="81"/>
      <c r="E838" s="81"/>
      <c r="F838" s="81"/>
      <c r="G838" s="81"/>
      <c r="H838" s="81"/>
      <c r="I838" s="81"/>
      <c r="J838" s="81"/>
      <c r="K838" s="81"/>
    </row>
    <row r="839" spans="2:11" x14ac:dyDescent="0.25">
      <c r="B839" s="81"/>
      <c r="C839" s="81"/>
      <c r="D839" s="81"/>
      <c r="E839" s="81"/>
      <c r="F839" s="81"/>
      <c r="G839" s="81"/>
      <c r="H839" s="81"/>
      <c r="I839" s="81"/>
      <c r="J839" s="81"/>
      <c r="K839" s="81"/>
    </row>
    <row r="840" spans="2:11" x14ac:dyDescent="0.25">
      <c r="B840" s="81"/>
      <c r="C840" s="81"/>
      <c r="D840" s="81"/>
      <c r="E840" s="81"/>
      <c r="F840" s="81"/>
      <c r="G840" s="81"/>
      <c r="H840" s="81"/>
      <c r="I840" s="81"/>
      <c r="J840" s="81"/>
      <c r="K840" s="81"/>
    </row>
    <row r="841" spans="2:11" x14ac:dyDescent="0.25">
      <c r="B841" s="81"/>
      <c r="C841" s="81"/>
      <c r="D841" s="81"/>
      <c r="E841" s="81"/>
      <c r="F841" s="81"/>
      <c r="G841" s="81"/>
      <c r="H841" s="81"/>
      <c r="I841" s="81"/>
      <c r="J841" s="81"/>
      <c r="K841" s="81"/>
    </row>
    <row r="842" spans="2:11" x14ac:dyDescent="0.25">
      <c r="B842" s="81"/>
      <c r="C842" s="81"/>
      <c r="D842" s="81"/>
      <c r="E842" s="81"/>
      <c r="F842" s="81"/>
      <c r="G842" s="81"/>
      <c r="H842" s="81"/>
      <c r="I842" s="81"/>
      <c r="J842" s="81"/>
      <c r="K842" s="81"/>
    </row>
    <row r="843" spans="2:11" x14ac:dyDescent="0.25">
      <c r="B843" s="81"/>
      <c r="C843" s="81"/>
      <c r="D843" s="81"/>
      <c r="E843" s="81"/>
      <c r="F843" s="81"/>
      <c r="G843" s="81"/>
      <c r="H843" s="81"/>
      <c r="I843" s="81"/>
      <c r="J843" s="81"/>
      <c r="K843" s="81"/>
    </row>
    <row r="844" spans="2:11" x14ac:dyDescent="0.25">
      <c r="B844" s="81"/>
      <c r="C844" s="81"/>
      <c r="D844" s="81"/>
      <c r="E844" s="81"/>
      <c r="F844" s="81"/>
      <c r="G844" s="81"/>
      <c r="H844" s="81"/>
      <c r="I844" s="81"/>
      <c r="J844" s="81"/>
      <c r="K844" s="81"/>
    </row>
    <row r="845" spans="2:11" x14ac:dyDescent="0.25">
      <c r="B845" s="81"/>
      <c r="C845" s="81"/>
      <c r="D845" s="81"/>
      <c r="E845" s="81"/>
      <c r="F845" s="81"/>
      <c r="G845" s="81"/>
      <c r="H845" s="81"/>
      <c r="I845" s="81"/>
      <c r="J845" s="81"/>
      <c r="K845" s="81"/>
    </row>
    <row r="846" spans="2:11" x14ac:dyDescent="0.25">
      <c r="B846" s="81"/>
      <c r="C846" s="81"/>
      <c r="D846" s="81"/>
      <c r="E846" s="81"/>
      <c r="F846" s="81"/>
      <c r="G846" s="81"/>
      <c r="H846" s="81"/>
      <c r="I846" s="81"/>
      <c r="J846" s="81"/>
      <c r="K846" s="81"/>
    </row>
    <row r="847" spans="2:11" x14ac:dyDescent="0.25">
      <c r="B847" s="81"/>
      <c r="C847" s="81"/>
      <c r="D847" s="81"/>
      <c r="E847" s="81"/>
      <c r="F847" s="81"/>
      <c r="G847" s="81"/>
      <c r="H847" s="81"/>
      <c r="I847" s="81"/>
      <c r="J847" s="81"/>
      <c r="K847" s="81"/>
    </row>
    <row r="848" spans="2:11" x14ac:dyDescent="0.25">
      <c r="B848" s="81"/>
      <c r="C848" s="81"/>
      <c r="D848" s="81"/>
      <c r="E848" s="81"/>
      <c r="F848" s="81"/>
      <c r="G848" s="81"/>
      <c r="H848" s="81"/>
      <c r="I848" s="81"/>
      <c r="J848" s="81"/>
      <c r="K848" s="81"/>
    </row>
    <row r="849" spans="2:11" x14ac:dyDescent="0.25">
      <c r="B849" s="81"/>
      <c r="C849" s="81"/>
      <c r="D849" s="81"/>
      <c r="E849" s="81"/>
      <c r="F849" s="81"/>
      <c r="G849" s="81"/>
      <c r="H849" s="81"/>
      <c r="I849" s="81"/>
      <c r="J849" s="81"/>
      <c r="K849" s="81"/>
    </row>
    <row r="850" spans="2:11" x14ac:dyDescent="0.25">
      <c r="B850" s="81"/>
      <c r="C850" s="81"/>
      <c r="D850" s="81"/>
      <c r="E850" s="81"/>
      <c r="F850" s="81"/>
      <c r="G850" s="81"/>
      <c r="H850" s="81"/>
      <c r="I850" s="81"/>
      <c r="J850" s="81"/>
      <c r="K850" s="81"/>
    </row>
    <row r="851" spans="2:11" x14ac:dyDescent="0.25">
      <c r="B851" s="81"/>
      <c r="C851" s="81"/>
      <c r="D851" s="81"/>
      <c r="E851" s="81"/>
      <c r="F851" s="81"/>
      <c r="G851" s="81"/>
      <c r="H851" s="81"/>
      <c r="I851" s="81"/>
      <c r="J851" s="81"/>
      <c r="K851" s="81"/>
    </row>
    <row r="852" spans="2:11" x14ac:dyDescent="0.25">
      <c r="B852" s="81"/>
      <c r="C852" s="81"/>
      <c r="D852" s="81"/>
      <c r="E852" s="81"/>
      <c r="F852" s="81"/>
      <c r="G852" s="81"/>
      <c r="H852" s="81"/>
      <c r="I852" s="81"/>
      <c r="J852" s="81"/>
      <c r="K852" s="81"/>
    </row>
    <row r="853" spans="2:11" x14ac:dyDescent="0.25">
      <c r="B853" s="81"/>
      <c r="C853" s="81"/>
      <c r="D853" s="81"/>
      <c r="E853" s="81"/>
      <c r="F853" s="81"/>
      <c r="G853" s="81"/>
      <c r="H853" s="81"/>
      <c r="I853" s="81"/>
      <c r="J853" s="81"/>
      <c r="K853" s="81"/>
    </row>
    <row r="854" spans="2:11" x14ac:dyDescent="0.25">
      <c r="B854" s="81"/>
      <c r="C854" s="81"/>
      <c r="D854" s="81"/>
      <c r="E854" s="81"/>
      <c r="F854" s="81"/>
      <c r="G854" s="81"/>
      <c r="H854" s="81"/>
      <c r="I854" s="81"/>
      <c r="J854" s="81"/>
      <c r="K854" s="81"/>
    </row>
    <row r="855" spans="2:11" x14ac:dyDescent="0.25">
      <c r="B855" s="81"/>
      <c r="C855" s="81"/>
      <c r="D855" s="81"/>
      <c r="E855" s="81"/>
      <c r="F855" s="81"/>
      <c r="G855" s="81"/>
      <c r="H855" s="81"/>
      <c r="I855" s="81"/>
      <c r="J855" s="81"/>
      <c r="K855" s="81"/>
    </row>
    <row r="856" spans="2:11" x14ac:dyDescent="0.25">
      <c r="B856" s="81"/>
      <c r="C856" s="81"/>
      <c r="D856" s="81"/>
      <c r="E856" s="81"/>
      <c r="F856" s="81"/>
      <c r="G856" s="81"/>
      <c r="H856" s="81"/>
      <c r="I856" s="81"/>
      <c r="J856" s="81"/>
      <c r="K856" s="81"/>
    </row>
    <row r="857" spans="2:11" x14ac:dyDescent="0.25">
      <c r="B857" s="81"/>
      <c r="C857" s="81"/>
      <c r="D857" s="81"/>
      <c r="E857" s="81"/>
      <c r="F857" s="81"/>
      <c r="G857" s="81"/>
      <c r="H857" s="81"/>
      <c r="I857" s="81"/>
      <c r="J857" s="81"/>
      <c r="K857" s="81"/>
    </row>
    <row r="858" spans="2:11" x14ac:dyDescent="0.25">
      <c r="B858" s="81"/>
      <c r="C858" s="81"/>
      <c r="D858" s="81"/>
      <c r="E858" s="81"/>
      <c r="F858" s="81"/>
      <c r="G858" s="81"/>
      <c r="H858" s="81"/>
      <c r="I858" s="81"/>
      <c r="J858" s="81"/>
      <c r="K858" s="81"/>
    </row>
    <row r="859" spans="2:11" x14ac:dyDescent="0.25">
      <c r="B859" s="81"/>
      <c r="C859" s="81"/>
      <c r="D859" s="81"/>
      <c r="E859" s="81"/>
      <c r="F859" s="81"/>
      <c r="G859" s="81"/>
      <c r="H859" s="81"/>
      <c r="I859" s="81"/>
      <c r="J859" s="81"/>
      <c r="K859" s="81"/>
    </row>
    <row r="860" spans="2:11" x14ac:dyDescent="0.25">
      <c r="B860" s="81"/>
      <c r="C860" s="81"/>
      <c r="D860" s="81"/>
      <c r="E860" s="81"/>
      <c r="F860" s="81"/>
      <c r="G860" s="81"/>
      <c r="H860" s="81"/>
      <c r="I860" s="81"/>
      <c r="J860" s="81"/>
      <c r="K860" s="81"/>
    </row>
    <row r="861" spans="2:11" x14ac:dyDescent="0.25">
      <c r="B861" s="81"/>
      <c r="C861" s="81"/>
      <c r="D861" s="81"/>
      <c r="E861" s="81"/>
      <c r="F861" s="81"/>
      <c r="G861" s="81"/>
      <c r="H861" s="81"/>
      <c r="I861" s="81"/>
      <c r="J861" s="81"/>
      <c r="K861" s="81"/>
    </row>
    <row r="862" spans="2:11" x14ac:dyDescent="0.25">
      <c r="B862" s="81"/>
      <c r="C862" s="81"/>
      <c r="D862" s="81"/>
      <c r="E862" s="81"/>
      <c r="F862" s="81"/>
      <c r="G862" s="81"/>
      <c r="H862" s="81"/>
      <c r="I862" s="81"/>
      <c r="J862" s="81"/>
      <c r="K862" s="81"/>
    </row>
    <row r="863" spans="2:11" x14ac:dyDescent="0.25">
      <c r="B863" s="81"/>
      <c r="C863" s="81"/>
      <c r="D863" s="81"/>
      <c r="E863" s="81"/>
      <c r="F863" s="81"/>
      <c r="G863" s="81"/>
      <c r="H863" s="81"/>
      <c r="I863" s="81"/>
      <c r="J863" s="81"/>
      <c r="K863" s="81"/>
    </row>
    <row r="864" spans="2:11" x14ac:dyDescent="0.25">
      <c r="B864" s="81"/>
      <c r="C864" s="81"/>
      <c r="D864" s="81"/>
      <c r="E864" s="81"/>
      <c r="F864" s="81"/>
      <c r="G864" s="81"/>
      <c r="H864" s="81"/>
      <c r="I864" s="81"/>
      <c r="J864" s="81"/>
      <c r="K864" s="81"/>
    </row>
    <row r="865" spans="2:11" x14ac:dyDescent="0.25">
      <c r="B865" s="81"/>
      <c r="C865" s="81"/>
      <c r="D865" s="81"/>
      <c r="E865" s="81"/>
      <c r="F865" s="81"/>
      <c r="G865" s="81"/>
      <c r="H865" s="81"/>
      <c r="I865" s="81"/>
      <c r="J865" s="81"/>
      <c r="K865" s="81"/>
    </row>
    <row r="866" spans="2:11" x14ac:dyDescent="0.25">
      <c r="B866" s="81"/>
      <c r="C866" s="81"/>
      <c r="D866" s="81"/>
      <c r="E866" s="81"/>
      <c r="F866" s="81"/>
      <c r="G866" s="81"/>
      <c r="H866" s="81"/>
      <c r="I866" s="81"/>
      <c r="J866" s="81"/>
      <c r="K866" s="81"/>
    </row>
    <row r="867" spans="2:11" x14ac:dyDescent="0.25">
      <c r="B867" s="81"/>
      <c r="C867" s="81"/>
      <c r="D867" s="81"/>
      <c r="E867" s="81"/>
      <c r="F867" s="81"/>
      <c r="G867" s="81"/>
      <c r="H867" s="81"/>
      <c r="I867" s="81"/>
      <c r="J867" s="81"/>
      <c r="K867" s="81"/>
    </row>
    <row r="868" spans="2:11" x14ac:dyDescent="0.25">
      <c r="B868" s="81"/>
      <c r="C868" s="81"/>
      <c r="D868" s="81"/>
      <c r="E868" s="81"/>
      <c r="F868" s="81"/>
      <c r="G868" s="81"/>
      <c r="H868" s="81"/>
      <c r="I868" s="81"/>
      <c r="J868" s="81"/>
      <c r="K868" s="81"/>
    </row>
    <row r="869" spans="2:11" x14ac:dyDescent="0.25">
      <c r="B869" s="81"/>
      <c r="C869" s="81"/>
      <c r="D869" s="81"/>
      <c r="E869" s="81"/>
      <c r="F869" s="81"/>
      <c r="G869" s="81"/>
      <c r="H869" s="81"/>
      <c r="I869" s="81"/>
      <c r="J869" s="81"/>
      <c r="K869" s="81"/>
    </row>
    <row r="870" spans="2:11" x14ac:dyDescent="0.25">
      <c r="B870" s="81"/>
      <c r="C870" s="81"/>
      <c r="D870" s="81"/>
      <c r="E870" s="81"/>
      <c r="F870" s="81"/>
      <c r="G870" s="81"/>
      <c r="H870" s="81"/>
      <c r="I870" s="81"/>
      <c r="J870" s="81"/>
      <c r="K870" s="81"/>
    </row>
    <row r="871" spans="2:11" x14ac:dyDescent="0.25">
      <c r="B871" s="81"/>
      <c r="C871" s="81"/>
      <c r="D871" s="81"/>
      <c r="E871" s="81"/>
      <c r="F871" s="81"/>
      <c r="G871" s="81"/>
      <c r="H871" s="81"/>
      <c r="I871" s="81"/>
      <c r="J871" s="81"/>
      <c r="K871" s="81"/>
    </row>
    <row r="872" spans="2:11" x14ac:dyDescent="0.25">
      <c r="B872" s="81"/>
      <c r="C872" s="81"/>
      <c r="D872" s="81"/>
      <c r="E872" s="81"/>
      <c r="F872" s="81"/>
      <c r="G872" s="81"/>
      <c r="H872" s="81"/>
      <c r="I872" s="81"/>
      <c r="J872" s="81"/>
      <c r="K872" s="81"/>
    </row>
    <row r="873" spans="2:11" x14ac:dyDescent="0.25">
      <c r="B873" s="81"/>
      <c r="C873" s="81"/>
      <c r="D873" s="81"/>
      <c r="E873" s="81"/>
      <c r="F873" s="81"/>
      <c r="G873" s="81"/>
      <c r="H873" s="81"/>
      <c r="I873" s="81"/>
      <c r="J873" s="81"/>
      <c r="K873" s="81"/>
    </row>
    <row r="874" spans="2:11" x14ac:dyDescent="0.25">
      <c r="B874" s="81"/>
      <c r="C874" s="81"/>
      <c r="D874" s="81"/>
      <c r="E874" s="81"/>
      <c r="F874" s="81"/>
      <c r="G874" s="81"/>
      <c r="H874" s="81"/>
      <c r="I874" s="81"/>
      <c r="J874" s="81"/>
      <c r="K874" s="81"/>
    </row>
    <row r="875" spans="2:11" x14ac:dyDescent="0.25">
      <c r="B875" s="81"/>
      <c r="C875" s="81"/>
      <c r="D875" s="81"/>
      <c r="E875" s="81"/>
      <c r="F875" s="81"/>
      <c r="G875" s="81"/>
      <c r="H875" s="81"/>
      <c r="I875" s="81"/>
      <c r="J875" s="81"/>
      <c r="K875" s="81"/>
    </row>
    <row r="876" spans="2:11" x14ac:dyDescent="0.25">
      <c r="B876" s="81"/>
      <c r="C876" s="81"/>
      <c r="D876" s="81"/>
      <c r="E876" s="81"/>
      <c r="F876" s="81"/>
      <c r="G876" s="81"/>
      <c r="H876" s="81"/>
      <c r="I876" s="81"/>
      <c r="J876" s="81"/>
      <c r="K876" s="81"/>
    </row>
    <row r="877" spans="2:11" x14ac:dyDescent="0.25">
      <c r="B877" s="81"/>
      <c r="C877" s="81"/>
      <c r="D877" s="81"/>
      <c r="E877" s="81"/>
      <c r="F877" s="81"/>
      <c r="G877" s="81"/>
      <c r="H877" s="81"/>
      <c r="I877" s="81"/>
      <c r="J877" s="81"/>
      <c r="K877" s="81"/>
    </row>
    <row r="878" spans="2:11" x14ac:dyDescent="0.25">
      <c r="B878" s="81"/>
      <c r="C878" s="81"/>
      <c r="D878" s="81"/>
      <c r="E878" s="81"/>
      <c r="F878" s="81"/>
      <c r="G878" s="81"/>
      <c r="H878" s="81"/>
      <c r="I878" s="81"/>
      <c r="J878" s="81"/>
      <c r="K878" s="81"/>
    </row>
    <row r="879" spans="2:11" x14ac:dyDescent="0.25">
      <c r="B879" s="81"/>
      <c r="C879" s="81"/>
      <c r="D879" s="81"/>
      <c r="E879" s="81"/>
      <c r="F879" s="81"/>
      <c r="G879" s="81"/>
      <c r="H879" s="81"/>
      <c r="I879" s="81"/>
      <c r="J879" s="81"/>
      <c r="K879" s="81"/>
    </row>
    <row r="880" spans="2:11" x14ac:dyDescent="0.25">
      <c r="B880" s="81"/>
      <c r="C880" s="81"/>
      <c r="D880" s="81"/>
      <c r="E880" s="81"/>
      <c r="F880" s="81"/>
      <c r="G880" s="81"/>
      <c r="H880" s="81"/>
      <c r="I880" s="81"/>
      <c r="J880" s="81"/>
      <c r="K880" s="81"/>
    </row>
    <row r="881" spans="2:11" x14ac:dyDescent="0.25">
      <c r="B881" s="81"/>
      <c r="C881" s="81"/>
      <c r="D881" s="81"/>
      <c r="E881" s="81"/>
      <c r="F881" s="81"/>
      <c r="G881" s="81"/>
      <c r="H881" s="81"/>
      <c r="I881" s="81"/>
      <c r="J881" s="81"/>
      <c r="K881" s="81"/>
    </row>
    <row r="882" spans="2:11" x14ac:dyDescent="0.25">
      <c r="B882" s="81"/>
      <c r="C882" s="81"/>
      <c r="D882" s="81"/>
      <c r="E882" s="81"/>
      <c r="F882" s="81"/>
      <c r="G882" s="81"/>
      <c r="H882" s="81"/>
      <c r="I882" s="81"/>
      <c r="J882" s="81"/>
      <c r="K882" s="81"/>
    </row>
    <row r="883" spans="2:11" x14ac:dyDescent="0.25">
      <c r="B883" s="81"/>
      <c r="C883" s="81"/>
      <c r="D883" s="81"/>
      <c r="E883" s="81"/>
      <c r="F883" s="81"/>
      <c r="G883" s="81"/>
      <c r="H883" s="81"/>
      <c r="I883" s="81"/>
      <c r="J883" s="81"/>
      <c r="K883" s="81"/>
    </row>
    <row r="884" spans="2:11" x14ac:dyDescent="0.25">
      <c r="B884" s="81"/>
      <c r="C884" s="81"/>
      <c r="D884" s="81"/>
      <c r="E884" s="81"/>
      <c r="F884" s="81"/>
      <c r="G884" s="81"/>
      <c r="H884" s="81"/>
      <c r="I884" s="81"/>
      <c r="J884" s="81"/>
      <c r="K884" s="81"/>
    </row>
    <row r="885" spans="2:11" x14ac:dyDescent="0.25">
      <c r="B885" s="81"/>
      <c r="C885" s="81"/>
      <c r="D885" s="81"/>
      <c r="E885" s="81"/>
      <c r="F885" s="81"/>
      <c r="G885" s="81"/>
      <c r="H885" s="81"/>
      <c r="I885" s="81"/>
      <c r="J885" s="81"/>
      <c r="K885" s="81"/>
    </row>
    <row r="886" spans="2:11" x14ac:dyDescent="0.25">
      <c r="B886" s="81"/>
      <c r="C886" s="81"/>
      <c r="D886" s="81"/>
      <c r="E886" s="81"/>
      <c r="F886" s="81"/>
      <c r="G886" s="81"/>
      <c r="H886" s="81"/>
      <c r="I886" s="81"/>
      <c r="J886" s="81"/>
      <c r="K886" s="81"/>
    </row>
    <row r="887" spans="2:11" x14ac:dyDescent="0.25">
      <c r="B887" s="81"/>
      <c r="C887" s="81"/>
      <c r="D887" s="81"/>
      <c r="E887" s="81"/>
      <c r="F887" s="81"/>
      <c r="G887" s="81"/>
      <c r="H887" s="81"/>
      <c r="I887" s="81"/>
      <c r="J887" s="81"/>
      <c r="K887" s="81"/>
    </row>
    <row r="888" spans="2:11" x14ac:dyDescent="0.25">
      <c r="B888" s="81"/>
      <c r="C888" s="81"/>
      <c r="D888" s="81"/>
      <c r="E888" s="81"/>
      <c r="F888" s="81"/>
      <c r="G888" s="81"/>
      <c r="H888" s="81"/>
      <c r="I888" s="81"/>
      <c r="J888" s="81"/>
      <c r="K888" s="81"/>
    </row>
    <row r="889" spans="2:11" x14ac:dyDescent="0.25">
      <c r="B889" s="81"/>
      <c r="C889" s="81"/>
      <c r="D889" s="81"/>
      <c r="E889" s="81"/>
      <c r="F889" s="81"/>
      <c r="G889" s="81"/>
      <c r="H889" s="81"/>
      <c r="I889" s="81"/>
      <c r="J889" s="81"/>
      <c r="K889" s="81"/>
    </row>
    <row r="890" spans="2:11" x14ac:dyDescent="0.25">
      <c r="B890" s="81"/>
      <c r="C890" s="81"/>
      <c r="D890" s="81"/>
      <c r="E890" s="81"/>
      <c r="F890" s="81"/>
      <c r="G890" s="81"/>
      <c r="H890" s="81"/>
      <c r="I890" s="81"/>
      <c r="J890" s="81"/>
      <c r="K890" s="81"/>
    </row>
    <row r="891" spans="2:11" x14ac:dyDescent="0.25">
      <c r="B891" s="81"/>
      <c r="C891" s="81"/>
      <c r="D891" s="81"/>
      <c r="E891" s="81"/>
      <c r="F891" s="81"/>
      <c r="G891" s="81"/>
      <c r="H891" s="81"/>
      <c r="I891" s="81"/>
      <c r="J891" s="81"/>
      <c r="K891" s="81"/>
    </row>
    <row r="892" spans="2:11" x14ac:dyDescent="0.25">
      <c r="B892" s="81"/>
      <c r="C892" s="81"/>
      <c r="D892" s="81"/>
      <c r="E892" s="81"/>
      <c r="F892" s="81"/>
      <c r="G892" s="81"/>
      <c r="H892" s="81"/>
      <c r="I892" s="81"/>
      <c r="J892" s="81"/>
      <c r="K892" s="81"/>
    </row>
    <row r="893" spans="2:11" x14ac:dyDescent="0.25">
      <c r="B893" s="81"/>
      <c r="C893" s="81"/>
      <c r="D893" s="81"/>
      <c r="E893" s="81"/>
      <c r="F893" s="81"/>
      <c r="G893" s="81"/>
      <c r="H893" s="81"/>
      <c r="I893" s="81"/>
      <c r="J893" s="81"/>
      <c r="K893" s="81"/>
    </row>
    <row r="894" spans="2:11" x14ac:dyDescent="0.25">
      <c r="B894" s="81"/>
      <c r="C894" s="81"/>
      <c r="D894" s="81"/>
      <c r="E894" s="81"/>
      <c r="F894" s="81"/>
      <c r="G894" s="81"/>
      <c r="H894" s="81"/>
      <c r="I894" s="81"/>
      <c r="J894" s="81"/>
      <c r="K894" s="81"/>
    </row>
    <row r="895" spans="2:11" x14ac:dyDescent="0.25">
      <c r="B895" s="81"/>
      <c r="C895" s="81"/>
      <c r="D895" s="81"/>
      <c r="E895" s="81"/>
      <c r="F895" s="81"/>
      <c r="G895" s="81"/>
      <c r="H895" s="81"/>
      <c r="I895" s="81"/>
      <c r="J895" s="81"/>
      <c r="K895" s="81"/>
    </row>
    <row r="896" spans="2:11" x14ac:dyDescent="0.25">
      <c r="B896" s="81"/>
      <c r="C896" s="81"/>
      <c r="D896" s="81"/>
      <c r="E896" s="81"/>
      <c r="F896" s="81"/>
      <c r="G896" s="81"/>
      <c r="H896" s="81"/>
      <c r="I896" s="81"/>
      <c r="J896" s="81"/>
      <c r="K896" s="81"/>
    </row>
    <row r="897" spans="2:11" x14ac:dyDescent="0.25">
      <c r="B897" s="81"/>
      <c r="C897" s="81"/>
      <c r="D897" s="81"/>
      <c r="E897" s="81"/>
      <c r="F897" s="81"/>
      <c r="G897" s="81"/>
      <c r="H897" s="81"/>
      <c r="I897" s="81"/>
      <c r="J897" s="81"/>
      <c r="K897" s="81"/>
    </row>
    <row r="898" spans="2:11" x14ac:dyDescent="0.25">
      <c r="B898" s="81"/>
      <c r="C898" s="81"/>
      <c r="D898" s="81"/>
      <c r="E898" s="81"/>
      <c r="F898" s="81"/>
      <c r="G898" s="81"/>
      <c r="H898" s="81"/>
      <c r="I898" s="81"/>
      <c r="J898" s="81"/>
      <c r="K898" s="81"/>
    </row>
    <row r="899" spans="2:11" x14ac:dyDescent="0.25">
      <c r="B899" s="81"/>
      <c r="C899" s="81"/>
      <c r="D899" s="81"/>
      <c r="E899" s="81"/>
      <c r="F899" s="81"/>
      <c r="G899" s="81"/>
      <c r="H899" s="81"/>
      <c r="I899" s="81"/>
      <c r="J899" s="81"/>
      <c r="K899" s="81"/>
    </row>
    <row r="900" spans="2:11" x14ac:dyDescent="0.25">
      <c r="B900" s="81"/>
      <c r="C900" s="81"/>
      <c r="D900" s="81"/>
      <c r="E900" s="81"/>
      <c r="F900" s="81"/>
      <c r="G900" s="81"/>
      <c r="H900" s="81"/>
      <c r="I900" s="81"/>
      <c r="J900" s="81"/>
      <c r="K900" s="81"/>
    </row>
    <row r="901" spans="2:11" x14ac:dyDescent="0.25">
      <c r="B901" s="81"/>
      <c r="C901" s="81"/>
      <c r="D901" s="81"/>
      <c r="E901" s="81"/>
      <c r="F901" s="81"/>
      <c r="G901" s="81"/>
      <c r="H901" s="81"/>
      <c r="I901" s="81"/>
      <c r="J901" s="81"/>
      <c r="K901" s="81"/>
    </row>
    <row r="902" spans="2:11" x14ac:dyDescent="0.25">
      <c r="B902" s="81"/>
      <c r="C902" s="81"/>
      <c r="D902" s="81"/>
      <c r="E902" s="81"/>
      <c r="F902" s="81"/>
      <c r="G902" s="81"/>
      <c r="H902" s="81"/>
      <c r="I902" s="81"/>
      <c r="J902" s="81"/>
      <c r="K902" s="81"/>
    </row>
    <row r="903" spans="2:11" x14ac:dyDescent="0.25">
      <c r="B903" s="81"/>
      <c r="C903" s="81"/>
      <c r="D903" s="81"/>
      <c r="E903" s="81"/>
      <c r="F903" s="81"/>
      <c r="G903" s="81"/>
      <c r="H903" s="81"/>
      <c r="I903" s="81"/>
      <c r="J903" s="81"/>
      <c r="K903" s="81"/>
    </row>
    <row r="904" spans="2:11" x14ac:dyDescent="0.25">
      <c r="B904" s="81"/>
      <c r="C904" s="81"/>
      <c r="D904" s="81"/>
      <c r="E904" s="81"/>
      <c r="F904" s="81"/>
      <c r="G904" s="81"/>
      <c r="H904" s="81"/>
      <c r="I904" s="81"/>
      <c r="J904" s="81"/>
      <c r="K904" s="81"/>
    </row>
    <row r="905" spans="2:11" x14ac:dyDescent="0.25">
      <c r="B905" s="81"/>
      <c r="C905" s="81"/>
      <c r="D905" s="81"/>
      <c r="E905" s="81"/>
      <c r="F905" s="81"/>
      <c r="G905" s="81"/>
      <c r="H905" s="81"/>
      <c r="I905" s="81"/>
      <c r="J905" s="81"/>
      <c r="K905" s="81"/>
    </row>
    <row r="906" spans="2:11" x14ac:dyDescent="0.25">
      <c r="B906" s="81"/>
      <c r="C906" s="81"/>
      <c r="D906" s="81"/>
      <c r="E906" s="81"/>
      <c r="F906" s="81"/>
      <c r="G906" s="81"/>
      <c r="H906" s="81"/>
      <c r="I906" s="81"/>
      <c r="J906" s="81"/>
      <c r="K906" s="81"/>
    </row>
    <row r="907" spans="2:11" x14ac:dyDescent="0.25">
      <c r="B907" s="81"/>
      <c r="C907" s="81"/>
      <c r="D907" s="81"/>
      <c r="E907" s="81"/>
      <c r="F907" s="81"/>
      <c r="G907" s="81"/>
      <c r="H907" s="81"/>
      <c r="I907" s="81"/>
      <c r="J907" s="81"/>
      <c r="K907" s="81"/>
    </row>
    <row r="908" spans="2:11" x14ac:dyDescent="0.25">
      <c r="B908" s="81"/>
      <c r="C908" s="81"/>
      <c r="D908" s="81"/>
      <c r="E908" s="81"/>
      <c r="F908" s="81"/>
      <c r="G908" s="81"/>
      <c r="H908" s="81"/>
      <c r="I908" s="81"/>
      <c r="J908" s="81"/>
      <c r="K908" s="81"/>
    </row>
    <row r="909" spans="2:11" x14ac:dyDescent="0.25">
      <c r="B909" s="81"/>
      <c r="C909" s="81"/>
      <c r="D909" s="81"/>
      <c r="E909" s="81"/>
      <c r="F909" s="81"/>
      <c r="G909" s="81"/>
      <c r="H909" s="81"/>
      <c r="I909" s="81"/>
      <c r="J909" s="81"/>
      <c r="K909" s="81"/>
    </row>
    <row r="910" spans="2:11" x14ac:dyDescent="0.25">
      <c r="B910" s="81"/>
      <c r="C910" s="81"/>
      <c r="D910" s="81"/>
      <c r="E910" s="81"/>
      <c r="F910" s="81"/>
      <c r="G910" s="81"/>
      <c r="H910" s="81"/>
      <c r="I910" s="81"/>
      <c r="J910" s="81"/>
      <c r="K910" s="81"/>
    </row>
    <row r="911" spans="2:11" x14ac:dyDescent="0.25">
      <c r="B911" s="81"/>
      <c r="C911" s="81"/>
      <c r="D911" s="81"/>
      <c r="E911" s="81"/>
      <c r="F911" s="81"/>
      <c r="G911" s="81"/>
      <c r="H911" s="81"/>
      <c r="I911" s="81"/>
      <c r="J911" s="81"/>
      <c r="K911" s="81"/>
    </row>
    <row r="912" spans="2:11" x14ac:dyDescent="0.25">
      <c r="B912" s="81"/>
      <c r="C912" s="81"/>
      <c r="D912" s="81"/>
      <c r="E912" s="81"/>
      <c r="F912" s="81"/>
      <c r="G912" s="81"/>
      <c r="H912" s="81"/>
      <c r="I912" s="81"/>
      <c r="J912" s="81"/>
      <c r="K912" s="81"/>
    </row>
    <row r="913" spans="2:11" x14ac:dyDescent="0.25">
      <c r="B913" s="81"/>
      <c r="C913" s="81"/>
      <c r="D913" s="81"/>
      <c r="E913" s="81"/>
      <c r="F913" s="81"/>
      <c r="G913" s="81"/>
      <c r="H913" s="81"/>
      <c r="I913" s="81"/>
      <c r="J913" s="81"/>
      <c r="K913" s="81"/>
    </row>
    <row r="914" spans="2:11" x14ac:dyDescent="0.25">
      <c r="B914" s="81"/>
      <c r="C914" s="81"/>
      <c r="D914" s="81"/>
      <c r="E914" s="81"/>
      <c r="F914" s="81"/>
      <c r="G914" s="81"/>
      <c r="H914" s="81"/>
      <c r="I914" s="81"/>
      <c r="J914" s="81"/>
      <c r="K914" s="81"/>
    </row>
    <row r="915" spans="2:11" x14ac:dyDescent="0.25">
      <c r="B915" s="81"/>
      <c r="C915" s="81"/>
      <c r="D915" s="81"/>
      <c r="E915" s="81"/>
      <c r="F915" s="81"/>
      <c r="G915" s="81"/>
      <c r="H915" s="81"/>
      <c r="I915" s="81"/>
      <c r="J915" s="81"/>
      <c r="K915" s="81"/>
    </row>
    <row r="916" spans="2:11" x14ac:dyDescent="0.25">
      <c r="B916" s="81"/>
      <c r="C916" s="81"/>
      <c r="D916" s="81"/>
      <c r="E916" s="81"/>
      <c r="F916" s="81"/>
      <c r="G916" s="81"/>
      <c r="H916" s="81"/>
      <c r="I916" s="81"/>
      <c r="J916" s="81"/>
      <c r="K916" s="81"/>
    </row>
    <row r="917" spans="2:11" x14ac:dyDescent="0.25">
      <c r="B917" s="81"/>
      <c r="C917" s="81"/>
      <c r="D917" s="81"/>
      <c r="E917" s="81"/>
      <c r="F917" s="81"/>
      <c r="G917" s="81"/>
      <c r="H917" s="81"/>
      <c r="I917" s="81"/>
      <c r="J917" s="81"/>
      <c r="K917" s="81"/>
    </row>
    <row r="918" spans="2:11" x14ac:dyDescent="0.25">
      <c r="B918" s="81"/>
      <c r="C918" s="81"/>
      <c r="D918" s="81"/>
      <c r="E918" s="81"/>
      <c r="F918" s="81"/>
      <c r="G918" s="81"/>
      <c r="H918" s="81"/>
      <c r="I918" s="81"/>
      <c r="J918" s="81"/>
      <c r="K918" s="81"/>
    </row>
    <row r="919" spans="2:11" x14ac:dyDescent="0.25">
      <c r="B919" s="81"/>
      <c r="C919" s="81"/>
      <c r="D919" s="81"/>
      <c r="E919" s="81"/>
      <c r="F919" s="81"/>
      <c r="G919" s="81"/>
      <c r="H919" s="81"/>
      <c r="I919" s="81"/>
      <c r="J919" s="81"/>
      <c r="K919" s="81"/>
    </row>
    <row r="920" spans="2:11" x14ac:dyDescent="0.25">
      <c r="B920" s="81"/>
      <c r="C920" s="81"/>
      <c r="D920" s="81"/>
      <c r="E920" s="81"/>
      <c r="F920" s="81"/>
      <c r="G920" s="81"/>
      <c r="H920" s="81"/>
      <c r="I920" s="81"/>
      <c r="J920" s="81"/>
      <c r="K920" s="81"/>
    </row>
    <row r="921" spans="2:11" x14ac:dyDescent="0.25">
      <c r="B921" s="81"/>
      <c r="C921" s="81"/>
      <c r="D921" s="81"/>
      <c r="E921" s="81"/>
      <c r="F921" s="81"/>
      <c r="G921" s="81"/>
      <c r="H921" s="81"/>
      <c r="I921" s="81"/>
      <c r="J921" s="81"/>
      <c r="K921" s="81"/>
    </row>
    <row r="922" spans="2:11" x14ac:dyDescent="0.25">
      <c r="B922" s="81"/>
      <c r="C922" s="81"/>
      <c r="D922" s="81"/>
      <c r="E922" s="81"/>
      <c r="F922" s="81"/>
      <c r="G922" s="81"/>
      <c r="H922" s="81"/>
      <c r="I922" s="81"/>
      <c r="J922" s="81"/>
      <c r="K922" s="81"/>
    </row>
    <row r="923" spans="2:11" x14ac:dyDescent="0.25">
      <c r="B923" s="81"/>
      <c r="C923" s="81"/>
      <c r="D923" s="81"/>
      <c r="E923" s="81"/>
      <c r="F923" s="81"/>
      <c r="G923" s="81"/>
      <c r="H923" s="81"/>
      <c r="I923" s="81"/>
      <c r="J923" s="81"/>
      <c r="K923" s="81"/>
    </row>
    <row r="924" spans="2:11" x14ac:dyDescent="0.25">
      <c r="B924" s="81"/>
      <c r="C924" s="81"/>
      <c r="D924" s="81"/>
      <c r="E924" s="81"/>
      <c r="F924" s="81"/>
      <c r="G924" s="81"/>
      <c r="H924" s="81"/>
      <c r="I924" s="81"/>
      <c r="J924" s="81"/>
      <c r="K924" s="81"/>
    </row>
    <row r="925" spans="2:11" x14ac:dyDescent="0.25">
      <c r="B925" s="81"/>
      <c r="C925" s="81"/>
      <c r="D925" s="81"/>
      <c r="E925" s="81"/>
      <c r="F925" s="81"/>
      <c r="G925" s="81"/>
      <c r="H925" s="81"/>
      <c r="I925" s="81"/>
      <c r="J925" s="81"/>
      <c r="K925" s="81"/>
    </row>
    <row r="926" spans="2:11" x14ac:dyDescent="0.25">
      <c r="B926" s="81"/>
      <c r="C926" s="81"/>
      <c r="D926" s="81"/>
      <c r="E926" s="81"/>
      <c r="F926" s="81"/>
      <c r="G926" s="81"/>
      <c r="H926" s="81"/>
      <c r="I926" s="81"/>
      <c r="J926" s="81"/>
      <c r="K926" s="81"/>
    </row>
    <row r="927" spans="2:11" x14ac:dyDescent="0.25">
      <c r="B927" s="81"/>
      <c r="C927" s="81"/>
      <c r="D927" s="81"/>
      <c r="E927" s="81"/>
      <c r="F927" s="81"/>
      <c r="G927" s="81"/>
      <c r="H927" s="81"/>
      <c r="I927" s="81"/>
      <c r="J927" s="81"/>
      <c r="K927" s="81"/>
    </row>
    <row r="928" spans="2:11" x14ac:dyDescent="0.25">
      <c r="B928" s="81"/>
      <c r="C928" s="81"/>
      <c r="D928" s="81"/>
      <c r="E928" s="81"/>
      <c r="F928" s="81"/>
      <c r="G928" s="81"/>
      <c r="H928" s="81"/>
      <c r="I928" s="81"/>
      <c r="J928" s="81"/>
      <c r="K928" s="81"/>
    </row>
    <row r="929" spans="2:11" x14ac:dyDescent="0.25">
      <c r="B929" s="81"/>
      <c r="C929" s="81"/>
      <c r="D929" s="81"/>
      <c r="E929" s="81"/>
      <c r="F929" s="81"/>
      <c r="G929" s="81"/>
      <c r="H929" s="81"/>
      <c r="I929" s="81"/>
      <c r="J929" s="81"/>
      <c r="K929" s="81"/>
    </row>
    <row r="930" spans="2:11" x14ac:dyDescent="0.25">
      <c r="B930" s="81"/>
      <c r="C930" s="81"/>
      <c r="D930" s="81"/>
      <c r="E930" s="81"/>
      <c r="F930" s="81"/>
      <c r="G930" s="81"/>
      <c r="H930" s="81"/>
      <c r="I930" s="81"/>
      <c r="J930" s="81"/>
      <c r="K930" s="81"/>
    </row>
    <row r="931" spans="2:11" x14ac:dyDescent="0.25">
      <c r="B931" s="81"/>
      <c r="C931" s="81"/>
      <c r="D931" s="81"/>
      <c r="E931" s="81"/>
      <c r="F931" s="81"/>
      <c r="G931" s="81"/>
      <c r="H931" s="81"/>
      <c r="I931" s="81"/>
      <c r="J931" s="81"/>
      <c r="K931" s="81"/>
    </row>
    <row r="932" spans="2:11" x14ac:dyDescent="0.25">
      <c r="B932" s="81"/>
      <c r="C932" s="81"/>
      <c r="D932" s="81"/>
      <c r="E932" s="81"/>
      <c r="F932" s="81"/>
      <c r="G932" s="81"/>
      <c r="H932" s="81"/>
      <c r="I932" s="81"/>
      <c r="J932" s="81"/>
      <c r="K932" s="81"/>
    </row>
    <row r="933" spans="2:11" x14ac:dyDescent="0.25">
      <c r="B933" s="81"/>
      <c r="C933" s="81"/>
      <c r="D933" s="81"/>
      <c r="E933" s="81"/>
      <c r="F933" s="81"/>
      <c r="G933" s="81"/>
      <c r="H933" s="81"/>
      <c r="I933" s="81"/>
      <c r="J933" s="81"/>
      <c r="K933" s="81"/>
    </row>
    <row r="934" spans="2:11" x14ac:dyDescent="0.25">
      <c r="B934" s="81"/>
      <c r="C934" s="81"/>
      <c r="D934" s="81"/>
      <c r="E934" s="81"/>
      <c r="F934" s="81"/>
      <c r="G934" s="81"/>
      <c r="H934" s="81"/>
      <c r="I934" s="81"/>
      <c r="J934" s="81"/>
      <c r="K934" s="81"/>
    </row>
    <row r="935" spans="2:11" x14ac:dyDescent="0.25">
      <c r="B935" s="81"/>
      <c r="C935" s="81"/>
      <c r="D935" s="81"/>
      <c r="E935" s="81"/>
      <c r="F935" s="81"/>
      <c r="G935" s="81"/>
      <c r="H935" s="81"/>
      <c r="I935" s="81"/>
      <c r="J935" s="81"/>
      <c r="K935" s="81"/>
    </row>
    <row r="936" spans="2:11" x14ac:dyDescent="0.25">
      <c r="B936" s="81"/>
      <c r="C936" s="81"/>
      <c r="D936" s="81"/>
      <c r="E936" s="81"/>
      <c r="F936" s="81"/>
      <c r="G936" s="81"/>
      <c r="H936" s="81"/>
      <c r="I936" s="81"/>
      <c r="J936" s="81"/>
      <c r="K936" s="81"/>
    </row>
    <row r="937" spans="2:11" x14ac:dyDescent="0.25">
      <c r="B937" s="81"/>
      <c r="C937" s="81"/>
      <c r="D937" s="81"/>
      <c r="E937" s="81"/>
      <c r="F937" s="81"/>
      <c r="G937" s="81"/>
      <c r="H937" s="81"/>
      <c r="I937" s="81"/>
      <c r="J937" s="81"/>
      <c r="K937" s="81"/>
    </row>
    <row r="938" spans="2:11" x14ac:dyDescent="0.25">
      <c r="B938" s="81"/>
      <c r="C938" s="81"/>
      <c r="D938" s="81"/>
      <c r="E938" s="81"/>
      <c r="F938" s="81"/>
      <c r="G938" s="81"/>
      <c r="H938" s="81"/>
      <c r="I938" s="81"/>
      <c r="J938" s="81"/>
      <c r="K938" s="81"/>
    </row>
    <row r="939" spans="2:11" x14ac:dyDescent="0.25">
      <c r="B939" s="81"/>
      <c r="C939" s="81"/>
      <c r="D939" s="81"/>
      <c r="E939" s="81"/>
      <c r="F939" s="81"/>
      <c r="G939" s="81"/>
      <c r="H939" s="81"/>
      <c r="I939" s="81"/>
      <c r="J939" s="81"/>
      <c r="K939" s="81"/>
    </row>
    <row r="940" spans="2:11" x14ac:dyDescent="0.25">
      <c r="B940" s="81"/>
      <c r="C940" s="81"/>
      <c r="D940" s="81"/>
      <c r="E940" s="81"/>
      <c r="F940" s="81"/>
      <c r="G940" s="81"/>
      <c r="H940" s="81"/>
      <c r="I940" s="81"/>
      <c r="J940" s="81"/>
      <c r="K940" s="81"/>
    </row>
    <row r="941" spans="2:11" x14ac:dyDescent="0.25">
      <c r="B941" s="81"/>
      <c r="C941" s="81"/>
      <c r="D941" s="81"/>
      <c r="E941" s="81"/>
      <c r="F941" s="81"/>
      <c r="G941" s="81"/>
      <c r="H941" s="81"/>
      <c r="I941" s="81"/>
      <c r="J941" s="81"/>
      <c r="K941" s="81"/>
    </row>
    <row r="942" spans="2:11" x14ac:dyDescent="0.25">
      <c r="B942" s="81"/>
      <c r="C942" s="81"/>
      <c r="D942" s="81"/>
      <c r="E942" s="81"/>
      <c r="F942" s="81"/>
      <c r="G942" s="81"/>
      <c r="H942" s="81"/>
      <c r="I942" s="81"/>
      <c r="J942" s="81"/>
      <c r="K942" s="81"/>
    </row>
    <row r="943" spans="2:11" x14ac:dyDescent="0.25">
      <c r="B943" s="81"/>
      <c r="C943" s="81"/>
      <c r="D943" s="81"/>
      <c r="E943" s="81"/>
      <c r="F943" s="81"/>
      <c r="G943" s="81"/>
      <c r="H943" s="81"/>
      <c r="I943" s="81"/>
      <c r="J943" s="81"/>
      <c r="K943" s="81"/>
    </row>
    <row r="944" spans="2:11" x14ac:dyDescent="0.25">
      <c r="B944" s="81"/>
      <c r="C944" s="81"/>
      <c r="D944" s="81"/>
      <c r="E944" s="81"/>
      <c r="F944" s="81"/>
      <c r="G944" s="81"/>
      <c r="H944" s="81"/>
      <c r="I944" s="81"/>
      <c r="J944" s="81"/>
      <c r="K944" s="81"/>
    </row>
    <row r="945" spans="2:11" x14ac:dyDescent="0.25">
      <c r="B945" s="81"/>
      <c r="C945" s="81"/>
      <c r="D945" s="81"/>
      <c r="E945" s="81"/>
      <c r="F945" s="81"/>
      <c r="G945" s="81"/>
      <c r="H945" s="81"/>
      <c r="I945" s="81"/>
      <c r="J945" s="81"/>
      <c r="K945" s="81"/>
    </row>
    <row r="946" spans="2:11" x14ac:dyDescent="0.25">
      <c r="B946" s="81"/>
      <c r="C946" s="81"/>
      <c r="D946" s="81"/>
      <c r="E946" s="81"/>
      <c r="F946" s="81"/>
      <c r="G946" s="81"/>
      <c r="H946" s="81"/>
      <c r="I946" s="81"/>
      <c r="J946" s="81"/>
      <c r="K946" s="81"/>
    </row>
    <row r="947" spans="2:11" x14ac:dyDescent="0.25">
      <c r="B947" s="81"/>
      <c r="C947" s="81"/>
      <c r="D947" s="81"/>
      <c r="E947" s="81"/>
      <c r="F947" s="81"/>
      <c r="G947" s="81"/>
      <c r="H947" s="81"/>
      <c r="I947" s="81"/>
      <c r="J947" s="81"/>
      <c r="K947" s="81"/>
    </row>
    <row r="948" spans="2:11" x14ac:dyDescent="0.25">
      <c r="B948" s="81"/>
      <c r="C948" s="81"/>
      <c r="D948" s="81"/>
      <c r="E948" s="81"/>
      <c r="F948" s="81"/>
      <c r="G948" s="81"/>
      <c r="H948" s="81"/>
      <c r="I948" s="81"/>
      <c r="J948" s="81"/>
      <c r="K948" s="81"/>
    </row>
    <row r="949" spans="2:11" x14ac:dyDescent="0.25">
      <c r="B949" s="81"/>
      <c r="C949" s="81"/>
      <c r="D949" s="81"/>
      <c r="E949" s="81"/>
      <c r="F949" s="81"/>
      <c r="G949" s="81"/>
      <c r="H949" s="81"/>
      <c r="I949" s="81"/>
      <c r="J949" s="81"/>
      <c r="K949" s="81"/>
    </row>
    <row r="950" spans="2:11" x14ac:dyDescent="0.25">
      <c r="B950" s="81"/>
      <c r="C950" s="81"/>
      <c r="D950" s="81"/>
      <c r="E950" s="81"/>
      <c r="F950" s="81"/>
      <c r="G950" s="81"/>
      <c r="H950" s="81"/>
      <c r="I950" s="81"/>
      <c r="J950" s="81"/>
      <c r="K950" s="81"/>
    </row>
    <row r="951" spans="2:11" x14ac:dyDescent="0.25">
      <c r="B951" s="81"/>
      <c r="C951" s="81"/>
      <c r="D951" s="81"/>
      <c r="E951" s="81"/>
      <c r="F951" s="81"/>
      <c r="G951" s="81"/>
      <c r="H951" s="81"/>
      <c r="I951" s="81"/>
      <c r="J951" s="81"/>
      <c r="K951" s="81"/>
    </row>
    <row r="952" spans="2:11" x14ac:dyDescent="0.25">
      <c r="B952" s="81"/>
      <c r="C952" s="81"/>
      <c r="D952" s="81"/>
      <c r="E952" s="81"/>
      <c r="F952" s="81"/>
      <c r="G952" s="81"/>
      <c r="H952" s="81"/>
      <c r="I952" s="81"/>
      <c r="J952" s="81"/>
      <c r="K952" s="81"/>
    </row>
    <row r="953" spans="2:11" x14ac:dyDescent="0.25">
      <c r="B953" s="81"/>
      <c r="C953" s="81"/>
      <c r="D953" s="81"/>
      <c r="E953" s="81"/>
      <c r="F953" s="81"/>
      <c r="G953" s="81"/>
      <c r="H953" s="81"/>
      <c r="I953" s="81"/>
      <c r="J953" s="81"/>
      <c r="K953" s="81"/>
    </row>
    <row r="954" spans="2:11" x14ac:dyDescent="0.25">
      <c r="B954" s="81"/>
      <c r="C954" s="81"/>
      <c r="D954" s="81"/>
      <c r="E954" s="81"/>
      <c r="F954" s="81"/>
      <c r="G954" s="81"/>
      <c r="H954" s="81"/>
      <c r="I954" s="81"/>
      <c r="J954" s="81"/>
      <c r="K954" s="81"/>
    </row>
    <row r="955" spans="2:11" x14ac:dyDescent="0.25">
      <c r="B955" s="81"/>
      <c r="C955" s="81"/>
      <c r="D955" s="81"/>
      <c r="E955" s="81"/>
      <c r="F955" s="81"/>
      <c r="G955" s="81"/>
      <c r="H955" s="81"/>
      <c r="I955" s="81"/>
      <c r="J955" s="81"/>
      <c r="K955" s="81"/>
    </row>
    <row r="956" spans="2:11" x14ac:dyDescent="0.25">
      <c r="B956" s="81"/>
      <c r="C956" s="81"/>
      <c r="D956" s="81"/>
      <c r="E956" s="81"/>
      <c r="F956" s="81"/>
      <c r="G956" s="81"/>
      <c r="H956" s="81"/>
      <c r="I956" s="81"/>
      <c r="J956" s="81"/>
      <c r="K956" s="81"/>
    </row>
    <row r="957" spans="2:11" x14ac:dyDescent="0.25">
      <c r="B957" s="81"/>
      <c r="C957" s="81"/>
      <c r="D957" s="81"/>
      <c r="E957" s="81"/>
      <c r="F957" s="81"/>
      <c r="G957" s="81"/>
      <c r="H957" s="81"/>
      <c r="I957" s="81"/>
      <c r="J957" s="81"/>
      <c r="K957" s="81"/>
    </row>
    <row r="958" spans="2:11" x14ac:dyDescent="0.25">
      <c r="B958" s="81"/>
      <c r="C958" s="81"/>
      <c r="D958" s="81"/>
      <c r="E958" s="81"/>
      <c r="F958" s="81"/>
      <c r="G958" s="81"/>
      <c r="H958" s="81"/>
      <c r="I958" s="81"/>
      <c r="J958" s="81"/>
      <c r="K958" s="81"/>
    </row>
    <row r="959" spans="2:11" x14ac:dyDescent="0.25">
      <c r="B959" s="81"/>
      <c r="C959" s="81"/>
      <c r="D959" s="81"/>
      <c r="E959" s="81"/>
      <c r="F959" s="81"/>
      <c r="G959" s="81"/>
      <c r="H959" s="81"/>
      <c r="I959" s="81"/>
      <c r="J959" s="81"/>
      <c r="K959" s="81"/>
    </row>
    <row r="960" spans="2:11" x14ac:dyDescent="0.25">
      <c r="B960" s="81"/>
      <c r="C960" s="81"/>
      <c r="D960" s="81"/>
      <c r="E960" s="81"/>
      <c r="F960" s="81"/>
      <c r="G960" s="81"/>
      <c r="H960" s="81"/>
      <c r="I960" s="81"/>
      <c r="J960" s="81"/>
      <c r="K960" s="81"/>
    </row>
    <row r="961" spans="2:11" x14ac:dyDescent="0.25">
      <c r="B961" s="81"/>
      <c r="C961" s="81"/>
      <c r="D961" s="81"/>
      <c r="E961" s="81"/>
      <c r="F961" s="81"/>
      <c r="G961" s="81"/>
      <c r="H961" s="81"/>
      <c r="I961" s="81"/>
      <c r="J961" s="81"/>
      <c r="K961" s="81"/>
    </row>
    <row r="962" spans="2:11" x14ac:dyDescent="0.25">
      <c r="B962" s="81"/>
      <c r="C962" s="81"/>
      <c r="D962" s="81"/>
      <c r="E962" s="81"/>
      <c r="F962" s="81"/>
      <c r="G962" s="81"/>
      <c r="H962" s="81"/>
      <c r="I962" s="81"/>
      <c r="J962" s="81"/>
      <c r="K962" s="81"/>
    </row>
    <row r="963" spans="2:11" x14ac:dyDescent="0.25">
      <c r="B963" s="81"/>
      <c r="C963" s="81"/>
      <c r="D963" s="81"/>
      <c r="E963" s="81"/>
      <c r="F963" s="81"/>
      <c r="G963" s="81"/>
      <c r="H963" s="81"/>
      <c r="I963" s="81"/>
      <c r="J963" s="81"/>
      <c r="K963" s="81"/>
    </row>
    <row r="964" spans="2:11" x14ac:dyDescent="0.25">
      <c r="B964" s="81"/>
      <c r="C964" s="81"/>
      <c r="D964" s="81"/>
      <c r="E964" s="81"/>
      <c r="F964" s="81"/>
      <c r="G964" s="81"/>
      <c r="H964" s="81"/>
      <c r="I964" s="81"/>
      <c r="J964" s="81"/>
      <c r="K964" s="81"/>
    </row>
    <row r="965" spans="2:11" x14ac:dyDescent="0.25">
      <c r="B965" s="81"/>
      <c r="C965" s="81"/>
      <c r="D965" s="81"/>
      <c r="E965" s="81"/>
      <c r="F965" s="81"/>
      <c r="G965" s="81"/>
      <c r="H965" s="81"/>
      <c r="I965" s="81"/>
      <c r="J965" s="81"/>
      <c r="K965" s="81"/>
    </row>
    <row r="966" spans="2:11" x14ac:dyDescent="0.25">
      <c r="B966" s="81"/>
      <c r="C966" s="81"/>
      <c r="D966" s="81"/>
      <c r="E966" s="81"/>
      <c r="F966" s="81"/>
      <c r="G966" s="81"/>
      <c r="H966" s="81"/>
      <c r="I966" s="81"/>
      <c r="J966" s="81"/>
      <c r="K966" s="81"/>
    </row>
    <row r="967" spans="2:11" x14ac:dyDescent="0.25">
      <c r="B967" s="81"/>
      <c r="C967" s="81"/>
      <c r="D967" s="81"/>
      <c r="E967" s="81"/>
      <c r="F967" s="81"/>
      <c r="G967" s="81"/>
      <c r="H967" s="81"/>
      <c r="I967" s="81"/>
      <c r="J967" s="81"/>
      <c r="K967" s="81"/>
    </row>
    <row r="968" spans="2:11" x14ac:dyDescent="0.25">
      <c r="B968" s="81"/>
      <c r="C968" s="81"/>
      <c r="D968" s="81"/>
      <c r="E968" s="81"/>
      <c r="F968" s="81"/>
      <c r="G968" s="81"/>
      <c r="H968" s="81"/>
      <c r="I968" s="81"/>
      <c r="J968" s="81"/>
      <c r="K968" s="81"/>
    </row>
    <row r="969" spans="2:11" x14ac:dyDescent="0.25">
      <c r="B969" s="81"/>
      <c r="C969" s="81"/>
      <c r="D969" s="81"/>
      <c r="E969" s="81"/>
      <c r="F969" s="81"/>
      <c r="G969" s="81"/>
      <c r="H969" s="81"/>
      <c r="I969" s="81"/>
      <c r="J969" s="81"/>
      <c r="K969" s="81"/>
    </row>
    <row r="970" spans="2:11" x14ac:dyDescent="0.25">
      <c r="B970" s="81"/>
      <c r="C970" s="81"/>
      <c r="D970" s="81"/>
      <c r="E970" s="81"/>
      <c r="F970" s="81"/>
      <c r="G970" s="81"/>
      <c r="H970" s="81"/>
      <c r="I970" s="81"/>
      <c r="J970" s="81"/>
      <c r="K970" s="81"/>
    </row>
    <row r="971" spans="2:11" x14ac:dyDescent="0.25">
      <c r="B971" s="81"/>
      <c r="C971" s="81"/>
      <c r="D971" s="81"/>
      <c r="E971" s="81"/>
      <c r="F971" s="81"/>
      <c r="G971" s="81"/>
      <c r="H971" s="81"/>
      <c r="I971" s="81"/>
      <c r="J971" s="81"/>
      <c r="K971" s="81"/>
    </row>
    <row r="972" spans="2:11" x14ac:dyDescent="0.25">
      <c r="B972" s="81"/>
      <c r="C972" s="81"/>
      <c r="D972" s="81"/>
      <c r="E972" s="81"/>
      <c r="F972" s="81"/>
      <c r="G972" s="81"/>
      <c r="H972" s="81"/>
      <c r="I972" s="81"/>
      <c r="J972" s="81"/>
      <c r="K972" s="81"/>
    </row>
    <row r="973" spans="2:11" x14ac:dyDescent="0.25">
      <c r="B973" s="81"/>
      <c r="C973" s="81"/>
      <c r="D973" s="81"/>
      <c r="E973" s="81"/>
      <c r="F973" s="81"/>
      <c r="G973" s="81"/>
      <c r="H973" s="81"/>
      <c r="I973" s="81"/>
      <c r="J973" s="81"/>
      <c r="K973" s="81"/>
    </row>
    <row r="974" spans="2:11" x14ac:dyDescent="0.25">
      <c r="B974" s="81"/>
      <c r="C974" s="81"/>
      <c r="D974" s="81"/>
      <c r="E974" s="81"/>
      <c r="F974" s="81"/>
      <c r="G974" s="81"/>
      <c r="H974" s="81"/>
      <c r="I974" s="81"/>
      <c r="J974" s="81"/>
      <c r="K974" s="81"/>
    </row>
    <row r="975" spans="2:11" x14ac:dyDescent="0.25">
      <c r="B975" s="81"/>
      <c r="C975" s="81"/>
      <c r="D975" s="81"/>
      <c r="E975" s="81"/>
      <c r="F975" s="81"/>
      <c r="G975" s="81"/>
      <c r="H975" s="81"/>
      <c r="I975" s="81"/>
      <c r="J975" s="81"/>
      <c r="K975" s="81"/>
    </row>
    <row r="976" spans="2:11" x14ac:dyDescent="0.25">
      <c r="B976" s="81"/>
      <c r="C976" s="81"/>
      <c r="D976" s="81"/>
      <c r="E976" s="81"/>
      <c r="F976" s="81"/>
      <c r="G976" s="81"/>
      <c r="H976" s="81"/>
      <c r="I976" s="81"/>
      <c r="J976" s="81"/>
      <c r="K976" s="81"/>
    </row>
    <row r="977" spans="2:11" x14ac:dyDescent="0.25">
      <c r="B977" s="81"/>
      <c r="C977" s="81"/>
      <c r="D977" s="81"/>
      <c r="E977" s="81"/>
      <c r="F977" s="81"/>
      <c r="G977" s="81"/>
      <c r="H977" s="81"/>
      <c r="I977" s="81"/>
      <c r="J977" s="81"/>
      <c r="K977" s="81"/>
    </row>
    <row r="978" spans="2:11" x14ac:dyDescent="0.25">
      <c r="B978" s="81"/>
      <c r="C978" s="81"/>
      <c r="D978" s="81"/>
      <c r="E978" s="81"/>
      <c r="F978" s="81"/>
      <c r="G978" s="81"/>
      <c r="H978" s="81"/>
      <c r="I978" s="81"/>
      <c r="J978" s="81"/>
      <c r="K978" s="81"/>
    </row>
    <row r="979" spans="2:11" x14ac:dyDescent="0.25">
      <c r="B979" s="81"/>
      <c r="C979" s="81"/>
      <c r="D979" s="81"/>
      <c r="E979" s="81"/>
      <c r="F979" s="81"/>
      <c r="G979" s="81"/>
      <c r="H979" s="81"/>
      <c r="I979" s="81"/>
      <c r="J979" s="81"/>
      <c r="K979" s="81"/>
    </row>
    <row r="980" spans="2:11" x14ac:dyDescent="0.25">
      <c r="B980" s="81"/>
      <c r="C980" s="81"/>
      <c r="D980" s="81"/>
      <c r="E980" s="81"/>
      <c r="F980" s="81"/>
      <c r="G980" s="81"/>
      <c r="H980" s="81"/>
      <c r="I980" s="81"/>
      <c r="J980" s="81"/>
      <c r="K980" s="81"/>
    </row>
    <row r="981" spans="2:11" x14ac:dyDescent="0.25">
      <c r="B981" s="81"/>
      <c r="C981" s="81"/>
      <c r="D981" s="81"/>
      <c r="E981" s="81"/>
      <c r="F981" s="81"/>
      <c r="G981" s="81"/>
      <c r="H981" s="81"/>
      <c r="I981" s="81"/>
      <c r="J981" s="81"/>
      <c r="K981" s="81"/>
    </row>
    <row r="982" spans="2:11" x14ac:dyDescent="0.25">
      <c r="B982" s="81"/>
      <c r="C982" s="81"/>
      <c r="D982" s="81"/>
      <c r="E982" s="81"/>
      <c r="F982" s="81"/>
      <c r="G982" s="81"/>
      <c r="H982" s="81"/>
      <c r="I982" s="81"/>
      <c r="J982" s="81"/>
      <c r="K982" s="81"/>
    </row>
    <row r="983" spans="2:11" x14ac:dyDescent="0.25">
      <c r="B983" s="81"/>
      <c r="C983" s="81"/>
      <c r="D983" s="81"/>
      <c r="E983" s="81"/>
      <c r="F983" s="81"/>
      <c r="G983" s="81"/>
      <c r="H983" s="81"/>
      <c r="I983" s="81"/>
      <c r="J983" s="81"/>
      <c r="K983" s="81"/>
    </row>
    <row r="984" spans="2:11" x14ac:dyDescent="0.25">
      <c r="B984" s="81"/>
      <c r="C984" s="81"/>
      <c r="D984" s="81"/>
      <c r="E984" s="81"/>
      <c r="F984" s="81"/>
      <c r="G984" s="81"/>
      <c r="H984" s="81"/>
      <c r="I984" s="81"/>
      <c r="J984" s="81"/>
      <c r="K984" s="81"/>
    </row>
    <row r="985" spans="2:11" x14ac:dyDescent="0.25">
      <c r="B985" s="81"/>
      <c r="C985" s="81"/>
      <c r="D985" s="81"/>
      <c r="E985" s="81"/>
      <c r="F985" s="81"/>
      <c r="G985" s="81"/>
      <c r="H985" s="81"/>
      <c r="I985" s="81"/>
      <c r="J985" s="81"/>
      <c r="K985" s="81"/>
    </row>
    <row r="986" spans="2:11" x14ac:dyDescent="0.25">
      <c r="B986" s="81"/>
      <c r="C986" s="81"/>
      <c r="D986" s="81"/>
      <c r="E986" s="81"/>
      <c r="F986" s="81"/>
      <c r="G986" s="81"/>
      <c r="H986" s="81"/>
      <c r="I986" s="81"/>
      <c r="J986" s="81"/>
      <c r="K986" s="81"/>
    </row>
    <row r="987" spans="2:11" x14ac:dyDescent="0.25">
      <c r="B987" s="81"/>
      <c r="C987" s="81"/>
      <c r="D987" s="81"/>
      <c r="E987" s="81"/>
      <c r="F987" s="81"/>
      <c r="G987" s="81"/>
      <c r="H987" s="81"/>
      <c r="I987" s="81"/>
      <c r="J987" s="81"/>
      <c r="K987" s="81"/>
    </row>
    <row r="988" spans="2:11" x14ac:dyDescent="0.25">
      <c r="B988" s="81"/>
      <c r="C988" s="81"/>
      <c r="D988" s="81"/>
      <c r="E988" s="81"/>
      <c r="F988" s="81"/>
      <c r="G988" s="81"/>
      <c r="H988" s="81"/>
      <c r="I988" s="81"/>
      <c r="J988" s="81"/>
      <c r="K988" s="81"/>
    </row>
    <row r="989" spans="2:11" x14ac:dyDescent="0.25">
      <c r="B989" s="81"/>
      <c r="C989" s="81"/>
      <c r="D989" s="81"/>
      <c r="E989" s="81"/>
      <c r="F989" s="81"/>
      <c r="G989" s="81"/>
      <c r="H989" s="81"/>
      <c r="I989" s="81"/>
      <c r="J989" s="81"/>
      <c r="K989" s="81"/>
    </row>
    <row r="990" spans="2:11" x14ac:dyDescent="0.25">
      <c r="B990" s="81"/>
      <c r="C990" s="81"/>
      <c r="D990" s="81"/>
      <c r="E990" s="81"/>
      <c r="F990" s="81"/>
      <c r="G990" s="81"/>
      <c r="H990" s="81"/>
      <c r="I990" s="81"/>
      <c r="J990" s="81"/>
      <c r="K990" s="81"/>
    </row>
    <row r="991" spans="2:11" x14ac:dyDescent="0.25">
      <c r="B991" s="81"/>
      <c r="C991" s="81"/>
      <c r="D991" s="81"/>
      <c r="E991" s="81"/>
      <c r="F991" s="81"/>
      <c r="G991" s="81"/>
      <c r="H991" s="81"/>
      <c r="I991" s="81"/>
      <c r="J991" s="81"/>
      <c r="K991" s="81"/>
    </row>
    <row r="992" spans="2:11" x14ac:dyDescent="0.25">
      <c r="B992" s="81"/>
      <c r="C992" s="81"/>
      <c r="D992" s="81"/>
      <c r="E992" s="81"/>
      <c r="F992" s="81"/>
      <c r="G992" s="81"/>
      <c r="H992" s="81"/>
      <c r="I992" s="81"/>
      <c r="J992" s="81"/>
      <c r="K992" s="81"/>
    </row>
    <row r="993" spans="2:11" x14ac:dyDescent="0.25">
      <c r="B993" s="81"/>
      <c r="C993" s="81"/>
      <c r="D993" s="81"/>
      <c r="E993" s="81"/>
      <c r="F993" s="81"/>
      <c r="G993" s="81"/>
      <c r="H993" s="81"/>
      <c r="I993" s="81"/>
      <c r="J993" s="81"/>
      <c r="K993" s="81"/>
    </row>
    <row r="994" spans="2:11" x14ac:dyDescent="0.25">
      <c r="B994" s="81"/>
      <c r="C994" s="81"/>
      <c r="D994" s="81"/>
      <c r="E994" s="81"/>
      <c r="F994" s="81"/>
      <c r="G994" s="81"/>
      <c r="H994" s="81"/>
      <c r="I994" s="81"/>
      <c r="J994" s="81"/>
      <c r="K994" s="81"/>
    </row>
    <row r="995" spans="2:11" x14ac:dyDescent="0.25">
      <c r="B995" s="81"/>
      <c r="C995" s="81"/>
      <c r="D995" s="81"/>
      <c r="E995" s="81"/>
      <c r="F995" s="81"/>
      <c r="G995" s="81"/>
      <c r="H995" s="81"/>
      <c r="I995" s="81"/>
      <c r="J995" s="81"/>
      <c r="K995" s="81"/>
    </row>
    <row r="996" spans="2:11" x14ac:dyDescent="0.25">
      <c r="B996" s="81"/>
      <c r="C996" s="81"/>
      <c r="D996" s="81"/>
      <c r="E996" s="81"/>
      <c r="F996" s="81"/>
      <c r="G996" s="81"/>
      <c r="H996" s="81"/>
      <c r="I996" s="81"/>
      <c r="J996" s="81"/>
      <c r="K996" s="81"/>
    </row>
    <row r="997" spans="2:11" x14ac:dyDescent="0.25">
      <c r="B997" s="81"/>
      <c r="C997" s="81"/>
      <c r="D997" s="81"/>
      <c r="E997" s="81"/>
      <c r="F997" s="81"/>
      <c r="G997" s="81"/>
      <c r="H997" s="81"/>
      <c r="I997" s="81"/>
      <c r="J997" s="81"/>
      <c r="K997" s="81"/>
    </row>
    <row r="998" spans="2:11" x14ac:dyDescent="0.25">
      <c r="B998" s="81"/>
      <c r="C998" s="81"/>
      <c r="D998" s="81"/>
      <c r="E998" s="81"/>
      <c r="F998" s="81"/>
      <c r="G998" s="81"/>
      <c r="H998" s="81"/>
      <c r="I998" s="81"/>
      <c r="J998" s="81"/>
      <c r="K998" s="81"/>
    </row>
    <row r="999" spans="2:11" x14ac:dyDescent="0.25">
      <c r="B999" s="81"/>
      <c r="C999" s="81"/>
      <c r="D999" s="81"/>
      <c r="E999" s="81"/>
      <c r="F999" s="81"/>
      <c r="G999" s="81"/>
      <c r="H999" s="81"/>
      <c r="I999" s="81"/>
      <c r="J999" s="81"/>
      <c r="K999" s="81"/>
    </row>
    <row r="1000" spans="2:11" x14ac:dyDescent="0.25">
      <c r="B1000" s="81"/>
      <c r="C1000" s="81"/>
      <c r="D1000" s="81"/>
      <c r="E1000" s="81"/>
      <c r="F1000" s="81"/>
      <c r="G1000" s="81"/>
      <c r="H1000" s="81"/>
      <c r="I1000" s="81"/>
      <c r="J1000" s="81"/>
      <c r="K1000" s="81"/>
    </row>
    <row r="1001" spans="2:11" x14ac:dyDescent="0.25">
      <c r="B1001" s="81"/>
      <c r="C1001" s="81"/>
      <c r="D1001" s="81"/>
      <c r="E1001" s="81"/>
      <c r="F1001" s="81"/>
      <c r="G1001" s="81"/>
      <c r="H1001" s="81"/>
      <c r="I1001" s="81"/>
      <c r="J1001" s="81"/>
      <c r="K1001" s="81"/>
    </row>
    <row r="1002" spans="2:11" x14ac:dyDescent="0.25">
      <c r="B1002" s="81"/>
      <c r="C1002" s="81"/>
      <c r="D1002" s="81"/>
      <c r="E1002" s="81"/>
      <c r="F1002" s="81"/>
      <c r="G1002" s="81"/>
      <c r="H1002" s="81"/>
      <c r="I1002" s="81"/>
      <c r="J1002" s="81"/>
      <c r="K1002" s="81"/>
    </row>
    <row r="1003" spans="2:11" x14ac:dyDescent="0.25">
      <c r="B1003" s="81"/>
      <c r="C1003" s="81"/>
      <c r="D1003" s="81"/>
      <c r="E1003" s="81"/>
      <c r="F1003" s="81"/>
      <c r="G1003" s="81"/>
      <c r="H1003" s="81"/>
      <c r="I1003" s="81"/>
      <c r="J1003" s="81"/>
      <c r="K1003" s="81"/>
    </row>
    <row r="1004" spans="2:11" x14ac:dyDescent="0.25">
      <c r="B1004" s="81"/>
      <c r="C1004" s="81"/>
      <c r="D1004" s="81"/>
      <c r="E1004" s="81"/>
      <c r="F1004" s="81"/>
      <c r="G1004" s="81"/>
      <c r="H1004" s="81"/>
      <c r="I1004" s="81"/>
      <c r="J1004" s="81"/>
      <c r="K1004" s="81"/>
    </row>
    <row r="1005" spans="2:11" x14ac:dyDescent="0.25">
      <c r="B1005" s="81"/>
      <c r="C1005" s="81"/>
      <c r="D1005" s="81"/>
      <c r="E1005" s="81"/>
      <c r="F1005" s="81"/>
      <c r="G1005" s="81"/>
      <c r="H1005" s="81"/>
      <c r="I1005" s="81"/>
      <c r="J1005" s="81"/>
      <c r="K1005" s="81"/>
    </row>
    <row r="1006" spans="2:11" x14ac:dyDescent="0.25">
      <c r="B1006" s="81"/>
      <c r="C1006" s="81"/>
      <c r="D1006" s="81"/>
      <c r="E1006" s="81"/>
      <c r="F1006" s="81"/>
      <c r="G1006" s="81"/>
      <c r="H1006" s="81"/>
      <c r="I1006" s="81"/>
      <c r="J1006" s="81"/>
      <c r="K1006" s="81"/>
    </row>
    <row r="1007" spans="2:11" x14ac:dyDescent="0.25">
      <c r="B1007" s="81"/>
      <c r="C1007" s="81"/>
      <c r="D1007" s="81"/>
      <c r="E1007" s="81"/>
      <c r="F1007" s="81"/>
      <c r="G1007" s="81"/>
      <c r="H1007" s="81"/>
      <c r="I1007" s="81"/>
      <c r="J1007" s="81"/>
      <c r="K1007" s="81"/>
    </row>
    <row r="1008" spans="2:11" x14ac:dyDescent="0.25">
      <c r="B1008" s="81"/>
      <c r="C1008" s="81"/>
      <c r="D1008" s="81"/>
      <c r="E1008" s="81"/>
      <c r="F1008" s="81"/>
      <c r="G1008" s="81"/>
      <c r="H1008" s="81"/>
      <c r="I1008" s="81"/>
      <c r="J1008" s="81"/>
      <c r="K1008" s="81"/>
    </row>
    <row r="1009" spans="2:11" x14ac:dyDescent="0.25">
      <c r="B1009" s="81"/>
      <c r="C1009" s="81"/>
      <c r="D1009" s="81"/>
      <c r="E1009" s="81"/>
      <c r="F1009" s="81"/>
      <c r="G1009" s="81"/>
      <c r="H1009" s="81"/>
      <c r="I1009" s="81"/>
      <c r="J1009" s="81"/>
      <c r="K1009" s="81"/>
    </row>
    <row r="1010" spans="2:11" x14ac:dyDescent="0.25">
      <c r="B1010" s="81"/>
      <c r="C1010" s="81"/>
      <c r="D1010" s="81"/>
      <c r="E1010" s="81"/>
      <c r="F1010" s="81"/>
      <c r="G1010" s="81"/>
      <c r="H1010" s="81"/>
      <c r="I1010" s="81"/>
      <c r="J1010" s="81"/>
      <c r="K1010" s="81"/>
    </row>
    <row r="1011" spans="2:11" x14ac:dyDescent="0.25">
      <c r="B1011" s="81"/>
      <c r="C1011" s="81"/>
      <c r="D1011" s="81"/>
      <c r="E1011" s="81"/>
      <c r="F1011" s="81"/>
      <c r="G1011" s="81"/>
      <c r="H1011" s="81"/>
      <c r="I1011" s="81"/>
      <c r="J1011" s="81"/>
      <c r="K1011" s="81"/>
    </row>
    <row r="1012" spans="2:11" x14ac:dyDescent="0.25">
      <c r="B1012" s="81"/>
      <c r="C1012" s="81"/>
      <c r="D1012" s="81"/>
      <c r="E1012" s="81"/>
      <c r="F1012" s="81"/>
      <c r="G1012" s="81"/>
      <c r="H1012" s="81"/>
      <c r="I1012" s="81"/>
      <c r="J1012" s="81"/>
      <c r="K1012" s="81"/>
    </row>
    <row r="1013" spans="2:11" x14ac:dyDescent="0.25">
      <c r="B1013" s="81"/>
      <c r="C1013" s="81"/>
      <c r="D1013" s="81"/>
      <c r="E1013" s="81"/>
      <c r="F1013" s="81"/>
      <c r="G1013" s="81"/>
      <c r="H1013" s="81"/>
      <c r="I1013" s="81"/>
      <c r="J1013" s="81"/>
      <c r="K1013" s="81"/>
    </row>
    <row r="1014" spans="2:11" x14ac:dyDescent="0.25">
      <c r="B1014" s="81"/>
      <c r="C1014" s="81"/>
      <c r="D1014" s="81"/>
      <c r="E1014" s="81"/>
      <c r="F1014" s="81"/>
      <c r="G1014" s="81"/>
      <c r="H1014" s="81"/>
      <c r="I1014" s="81"/>
      <c r="J1014" s="81"/>
      <c r="K1014" s="81"/>
    </row>
    <row r="1015" spans="2:11" x14ac:dyDescent="0.25">
      <c r="B1015" s="81"/>
      <c r="C1015" s="81"/>
      <c r="D1015" s="81"/>
      <c r="E1015" s="81"/>
      <c r="F1015" s="81"/>
      <c r="G1015" s="81"/>
      <c r="H1015" s="81"/>
      <c r="I1015" s="81"/>
      <c r="J1015" s="81"/>
      <c r="K1015" s="81"/>
    </row>
    <row r="1016" spans="2:11" x14ac:dyDescent="0.25">
      <c r="B1016" s="81"/>
      <c r="C1016" s="81"/>
      <c r="D1016" s="81"/>
      <c r="E1016" s="81"/>
      <c r="F1016" s="81"/>
      <c r="G1016" s="81"/>
      <c r="H1016" s="81"/>
      <c r="I1016" s="81"/>
      <c r="J1016" s="81"/>
      <c r="K1016" s="81"/>
    </row>
    <row r="1017" spans="2:11" x14ac:dyDescent="0.25">
      <c r="B1017" s="81"/>
      <c r="C1017" s="81"/>
      <c r="D1017" s="81"/>
      <c r="E1017" s="81"/>
      <c r="F1017" s="81"/>
      <c r="G1017" s="81"/>
      <c r="H1017" s="81"/>
      <c r="I1017" s="81"/>
      <c r="J1017" s="81"/>
      <c r="K1017" s="81"/>
    </row>
    <row r="1018" spans="2:11" x14ac:dyDescent="0.25">
      <c r="B1018" s="81"/>
      <c r="C1018" s="81"/>
      <c r="D1018" s="81"/>
      <c r="E1018" s="81"/>
      <c r="F1018" s="81"/>
      <c r="G1018" s="81"/>
      <c r="H1018" s="81"/>
      <c r="I1018" s="81"/>
      <c r="J1018" s="81"/>
      <c r="K1018" s="81"/>
    </row>
    <row r="1019" spans="2:11" x14ac:dyDescent="0.25">
      <c r="B1019" s="81"/>
      <c r="C1019" s="81"/>
      <c r="D1019" s="81"/>
      <c r="E1019" s="81"/>
      <c r="F1019" s="81"/>
      <c r="G1019" s="81"/>
      <c r="H1019" s="81"/>
      <c r="I1019" s="81"/>
      <c r="J1019" s="81"/>
      <c r="K1019" s="81"/>
    </row>
    <row r="1020" spans="2:11" x14ac:dyDescent="0.25">
      <c r="B1020" s="81"/>
      <c r="C1020" s="81"/>
      <c r="D1020" s="81"/>
      <c r="E1020" s="81"/>
      <c r="F1020" s="81"/>
      <c r="G1020" s="81"/>
      <c r="H1020" s="81"/>
      <c r="I1020" s="81"/>
      <c r="J1020" s="81"/>
      <c r="K1020" s="81"/>
    </row>
    <row r="1021" spans="2:11" x14ac:dyDescent="0.25">
      <c r="B1021" s="81"/>
      <c r="C1021" s="81"/>
      <c r="D1021" s="81"/>
      <c r="E1021" s="81"/>
      <c r="F1021" s="81"/>
      <c r="G1021" s="81"/>
      <c r="H1021" s="81"/>
      <c r="I1021" s="81"/>
      <c r="J1021" s="81"/>
      <c r="K1021" s="81"/>
    </row>
    <row r="1022" spans="2:11" x14ac:dyDescent="0.25">
      <c r="B1022" s="81"/>
      <c r="C1022" s="81"/>
      <c r="D1022" s="81"/>
      <c r="E1022" s="81"/>
      <c r="F1022" s="81"/>
      <c r="G1022" s="81"/>
      <c r="H1022" s="81"/>
      <c r="I1022" s="81"/>
      <c r="J1022" s="81"/>
      <c r="K1022" s="81"/>
    </row>
    <row r="1023" spans="2:11" x14ac:dyDescent="0.25">
      <c r="B1023" s="81"/>
      <c r="C1023" s="81"/>
      <c r="D1023" s="81"/>
      <c r="E1023" s="81"/>
      <c r="F1023" s="81"/>
      <c r="G1023" s="81"/>
      <c r="H1023" s="81"/>
      <c r="I1023" s="81"/>
      <c r="J1023" s="81"/>
      <c r="K1023" s="81"/>
    </row>
    <row r="1024" spans="2:11" x14ac:dyDescent="0.25">
      <c r="B1024" s="81"/>
      <c r="C1024" s="81"/>
      <c r="D1024" s="81"/>
      <c r="E1024" s="81"/>
      <c r="F1024" s="81"/>
      <c r="G1024" s="81"/>
      <c r="H1024" s="81"/>
      <c r="I1024" s="81"/>
      <c r="J1024" s="81"/>
      <c r="K1024" s="81"/>
    </row>
    <row r="1025" spans="2:11" x14ac:dyDescent="0.25">
      <c r="B1025" s="81"/>
      <c r="C1025" s="81"/>
      <c r="D1025" s="81"/>
      <c r="E1025" s="81"/>
      <c r="F1025" s="81"/>
      <c r="G1025" s="81"/>
      <c r="H1025" s="81"/>
      <c r="I1025" s="81"/>
      <c r="J1025" s="81"/>
      <c r="K1025" s="81"/>
    </row>
    <row r="1026" spans="2:11" x14ac:dyDescent="0.25">
      <c r="B1026" s="81"/>
      <c r="C1026" s="81"/>
      <c r="D1026" s="81"/>
      <c r="E1026" s="81"/>
      <c r="F1026" s="81"/>
      <c r="G1026" s="81"/>
      <c r="H1026" s="81"/>
      <c r="I1026" s="81"/>
      <c r="J1026" s="81"/>
      <c r="K1026" s="81"/>
    </row>
    <row r="1027" spans="2:11" x14ac:dyDescent="0.25">
      <c r="B1027" s="81"/>
      <c r="C1027" s="81"/>
      <c r="D1027" s="81"/>
      <c r="E1027" s="81"/>
      <c r="F1027" s="81"/>
      <c r="G1027" s="81"/>
      <c r="H1027" s="81"/>
      <c r="I1027" s="81"/>
      <c r="J1027" s="81"/>
      <c r="K1027" s="81"/>
    </row>
    <row r="1028" spans="2:11" x14ac:dyDescent="0.25">
      <c r="B1028" s="81"/>
      <c r="C1028" s="81"/>
      <c r="D1028" s="81"/>
      <c r="E1028" s="81"/>
      <c r="F1028" s="81"/>
      <c r="G1028" s="81"/>
      <c r="H1028" s="81"/>
      <c r="I1028" s="81"/>
      <c r="J1028" s="81"/>
      <c r="K1028" s="81"/>
    </row>
    <row r="1029" spans="2:11" x14ac:dyDescent="0.25">
      <c r="B1029" s="81"/>
      <c r="C1029" s="81"/>
      <c r="D1029" s="81"/>
      <c r="E1029" s="81"/>
      <c r="F1029" s="81"/>
      <c r="G1029" s="81"/>
      <c r="H1029" s="81"/>
      <c r="I1029" s="81"/>
      <c r="J1029" s="81"/>
      <c r="K1029" s="81"/>
    </row>
    <row r="1030" spans="2:11" x14ac:dyDescent="0.25">
      <c r="B1030" s="81"/>
      <c r="C1030" s="81"/>
      <c r="D1030" s="81"/>
      <c r="E1030" s="81"/>
      <c r="F1030" s="81"/>
      <c r="G1030" s="81"/>
      <c r="H1030" s="81"/>
      <c r="I1030" s="81"/>
      <c r="J1030" s="81"/>
      <c r="K1030" s="81"/>
    </row>
    <row r="1031" spans="2:11" x14ac:dyDescent="0.25">
      <c r="B1031" s="81"/>
      <c r="C1031" s="81"/>
      <c r="D1031" s="81"/>
      <c r="E1031" s="81"/>
      <c r="F1031" s="81"/>
      <c r="G1031" s="81"/>
      <c r="H1031" s="81"/>
      <c r="I1031" s="81"/>
      <c r="J1031" s="81"/>
      <c r="K1031" s="81"/>
    </row>
    <row r="1032" spans="2:11" x14ac:dyDescent="0.25">
      <c r="B1032" s="81"/>
      <c r="C1032" s="81"/>
      <c r="D1032" s="81"/>
      <c r="E1032" s="81"/>
      <c r="F1032" s="81"/>
      <c r="G1032" s="81"/>
      <c r="H1032" s="81"/>
      <c r="I1032" s="81"/>
      <c r="J1032" s="81"/>
      <c r="K1032" s="81"/>
    </row>
    <row r="1033" spans="2:11" x14ac:dyDescent="0.25">
      <c r="B1033" s="81"/>
      <c r="C1033" s="81"/>
      <c r="D1033" s="81"/>
      <c r="E1033" s="81"/>
      <c r="F1033" s="81"/>
      <c r="G1033" s="81"/>
      <c r="H1033" s="81"/>
      <c r="I1033" s="81"/>
      <c r="J1033" s="81"/>
      <c r="K1033" s="81"/>
    </row>
    <row r="1034" spans="2:11" x14ac:dyDescent="0.25">
      <c r="B1034" s="81"/>
      <c r="C1034" s="81"/>
      <c r="D1034" s="81"/>
      <c r="E1034" s="81"/>
      <c r="F1034" s="81"/>
      <c r="G1034" s="81"/>
      <c r="H1034" s="81"/>
      <c r="I1034" s="81"/>
      <c r="J1034" s="81"/>
      <c r="K1034" s="81"/>
    </row>
    <row r="1035" spans="2:11" x14ac:dyDescent="0.25">
      <c r="B1035" s="81"/>
      <c r="C1035" s="81"/>
      <c r="D1035" s="81"/>
      <c r="E1035" s="81"/>
      <c r="F1035" s="81"/>
      <c r="G1035" s="81"/>
      <c r="H1035" s="81"/>
      <c r="I1035" s="81"/>
      <c r="J1035" s="81"/>
      <c r="K1035" s="81"/>
    </row>
    <row r="1036" spans="2:11" x14ac:dyDescent="0.25">
      <c r="B1036" s="81"/>
      <c r="C1036" s="81"/>
      <c r="D1036" s="81"/>
      <c r="E1036" s="81"/>
      <c r="F1036" s="81"/>
      <c r="G1036" s="81"/>
      <c r="H1036" s="81"/>
      <c r="I1036" s="81"/>
      <c r="J1036" s="81"/>
      <c r="K1036" s="81"/>
    </row>
    <row r="1037" spans="2:11" x14ac:dyDescent="0.25">
      <c r="B1037" s="81"/>
      <c r="C1037" s="81"/>
      <c r="D1037" s="81"/>
      <c r="E1037" s="81"/>
      <c r="F1037" s="81"/>
      <c r="G1037" s="81"/>
      <c r="H1037" s="81"/>
      <c r="I1037" s="81"/>
      <c r="J1037" s="81"/>
      <c r="K1037" s="81"/>
    </row>
    <row r="1038" spans="2:11" x14ac:dyDescent="0.25">
      <c r="B1038" s="81"/>
      <c r="C1038" s="81"/>
      <c r="D1038" s="81"/>
      <c r="E1038" s="81"/>
      <c r="F1038" s="81"/>
      <c r="G1038" s="81"/>
      <c r="H1038" s="81"/>
      <c r="I1038" s="81"/>
      <c r="J1038" s="81"/>
      <c r="K1038" s="81"/>
    </row>
    <row r="1039" spans="2:11" x14ac:dyDescent="0.25">
      <c r="B1039" s="81"/>
      <c r="C1039" s="81"/>
      <c r="D1039" s="81"/>
      <c r="E1039" s="81"/>
      <c r="F1039" s="81"/>
      <c r="G1039" s="81"/>
      <c r="H1039" s="81"/>
      <c r="I1039" s="81"/>
      <c r="J1039" s="81"/>
      <c r="K1039" s="81"/>
    </row>
    <row r="1040" spans="2:11" x14ac:dyDescent="0.25">
      <c r="B1040" s="81"/>
      <c r="C1040" s="81"/>
      <c r="D1040" s="81"/>
      <c r="E1040" s="81"/>
      <c r="F1040" s="81"/>
      <c r="G1040" s="81"/>
      <c r="H1040" s="81"/>
      <c r="I1040" s="81"/>
      <c r="J1040" s="81"/>
      <c r="K1040" s="81"/>
    </row>
    <row r="1041" spans="2:11" x14ac:dyDescent="0.25">
      <c r="B1041" s="81"/>
      <c r="C1041" s="81"/>
      <c r="D1041" s="81"/>
      <c r="E1041" s="81"/>
      <c r="F1041" s="81"/>
      <c r="G1041" s="81"/>
      <c r="H1041" s="81"/>
      <c r="I1041" s="81"/>
      <c r="J1041" s="81"/>
      <c r="K1041" s="81"/>
    </row>
    <row r="1042" spans="2:11" x14ac:dyDescent="0.25">
      <c r="B1042" s="81"/>
      <c r="C1042" s="81"/>
      <c r="D1042" s="81"/>
      <c r="E1042" s="81"/>
      <c r="F1042" s="81"/>
      <c r="G1042" s="81"/>
      <c r="H1042" s="81"/>
      <c r="I1042" s="81"/>
      <c r="J1042" s="81"/>
      <c r="K1042" s="81"/>
    </row>
    <row r="1043" spans="2:11" x14ac:dyDescent="0.25">
      <c r="B1043" s="81"/>
      <c r="C1043" s="81"/>
      <c r="D1043" s="81"/>
      <c r="E1043" s="81"/>
      <c r="F1043" s="81"/>
      <c r="G1043" s="81"/>
      <c r="H1043" s="81"/>
      <c r="I1043" s="81"/>
      <c r="J1043" s="81"/>
      <c r="K1043" s="81"/>
    </row>
    <row r="1044" spans="2:11" x14ac:dyDescent="0.25">
      <c r="B1044" s="81"/>
      <c r="C1044" s="81"/>
      <c r="D1044" s="81"/>
      <c r="E1044" s="81"/>
      <c r="F1044" s="81"/>
      <c r="G1044" s="81"/>
      <c r="H1044" s="81"/>
      <c r="I1044" s="81"/>
      <c r="J1044" s="81"/>
      <c r="K1044" s="81"/>
    </row>
    <row r="1045" spans="2:11" x14ac:dyDescent="0.25">
      <c r="B1045" s="81"/>
      <c r="C1045" s="81"/>
      <c r="D1045" s="81"/>
      <c r="E1045" s="81"/>
      <c r="F1045" s="81"/>
      <c r="G1045" s="81"/>
      <c r="H1045" s="81"/>
      <c r="I1045" s="81"/>
      <c r="J1045" s="81"/>
      <c r="K1045" s="81"/>
    </row>
    <row r="1046" spans="2:11" x14ac:dyDescent="0.25">
      <c r="B1046" s="81"/>
      <c r="C1046" s="81"/>
      <c r="D1046" s="81"/>
      <c r="E1046" s="81"/>
      <c r="F1046" s="81"/>
      <c r="G1046" s="81"/>
      <c r="H1046" s="81"/>
      <c r="I1046" s="81"/>
      <c r="J1046" s="81"/>
      <c r="K1046" s="81"/>
    </row>
    <row r="1047" spans="2:11" x14ac:dyDescent="0.25">
      <c r="B1047" s="81"/>
      <c r="C1047" s="81"/>
      <c r="D1047" s="81"/>
      <c r="E1047" s="81"/>
      <c r="F1047" s="81"/>
      <c r="G1047" s="81"/>
      <c r="H1047" s="81"/>
      <c r="I1047" s="81"/>
      <c r="J1047" s="81"/>
      <c r="K1047" s="81"/>
    </row>
    <row r="1048" spans="2:11" x14ac:dyDescent="0.25">
      <c r="B1048" s="81"/>
      <c r="C1048" s="81"/>
      <c r="D1048" s="81"/>
      <c r="E1048" s="81"/>
      <c r="F1048" s="81"/>
      <c r="G1048" s="81"/>
      <c r="H1048" s="81"/>
      <c r="I1048" s="81"/>
      <c r="J1048" s="81"/>
      <c r="K1048" s="81"/>
    </row>
    <row r="1049" spans="2:11" x14ac:dyDescent="0.25">
      <c r="B1049" s="81"/>
      <c r="C1049" s="81"/>
      <c r="D1049" s="81"/>
      <c r="E1049" s="81"/>
      <c r="F1049" s="81"/>
      <c r="G1049" s="81"/>
      <c r="H1049" s="81"/>
      <c r="I1049" s="81"/>
      <c r="J1049" s="81"/>
      <c r="K1049" s="81"/>
    </row>
    <row r="1050" spans="2:11" x14ac:dyDescent="0.25">
      <c r="B1050" s="81"/>
      <c r="C1050" s="81"/>
      <c r="D1050" s="81"/>
      <c r="E1050" s="81"/>
      <c r="F1050" s="81"/>
      <c r="G1050" s="81"/>
      <c r="H1050" s="81"/>
      <c r="I1050" s="81"/>
      <c r="J1050" s="81"/>
      <c r="K1050" s="81"/>
    </row>
    <row r="1051" spans="2:11" x14ac:dyDescent="0.25">
      <c r="B1051" s="81"/>
      <c r="C1051" s="81"/>
      <c r="D1051" s="81"/>
      <c r="E1051" s="81"/>
      <c r="F1051" s="81"/>
      <c r="G1051" s="81"/>
      <c r="H1051" s="81"/>
      <c r="I1051" s="81"/>
      <c r="J1051" s="81"/>
      <c r="K1051" s="81"/>
    </row>
    <row r="1052" spans="2:11" x14ac:dyDescent="0.25">
      <c r="B1052" s="81"/>
      <c r="C1052" s="81"/>
      <c r="D1052" s="81"/>
      <c r="E1052" s="81"/>
      <c r="F1052" s="81"/>
      <c r="G1052" s="81"/>
      <c r="H1052" s="81"/>
      <c r="I1052" s="81"/>
      <c r="J1052" s="81"/>
      <c r="K1052" s="81"/>
    </row>
    <row r="1053" spans="2:11" x14ac:dyDescent="0.25">
      <c r="B1053" s="81"/>
      <c r="C1053" s="81"/>
      <c r="D1053" s="81"/>
      <c r="E1053" s="81"/>
      <c r="F1053" s="81"/>
      <c r="G1053" s="81"/>
      <c r="H1053" s="81"/>
      <c r="I1053" s="81"/>
      <c r="J1053" s="81"/>
      <c r="K1053" s="81"/>
    </row>
    <row r="1054" spans="2:11" x14ac:dyDescent="0.25">
      <c r="B1054" s="81"/>
      <c r="C1054" s="81"/>
      <c r="D1054" s="81"/>
      <c r="E1054" s="81"/>
      <c r="F1054" s="81"/>
      <c r="G1054" s="81"/>
      <c r="H1054" s="81"/>
      <c r="I1054" s="81"/>
      <c r="J1054" s="81"/>
      <c r="K1054" s="81"/>
    </row>
    <row r="1055" spans="2:11" x14ac:dyDescent="0.25">
      <c r="B1055" s="81"/>
      <c r="C1055" s="81"/>
      <c r="D1055" s="81"/>
      <c r="E1055" s="81"/>
      <c r="F1055" s="81"/>
      <c r="G1055" s="81"/>
      <c r="H1055" s="81"/>
      <c r="I1055" s="81"/>
      <c r="J1055" s="81"/>
      <c r="K1055" s="81"/>
    </row>
    <row r="1056" spans="2:11" x14ac:dyDescent="0.25">
      <c r="B1056" s="81"/>
      <c r="C1056" s="81"/>
      <c r="D1056" s="81"/>
      <c r="E1056" s="81"/>
      <c r="F1056" s="81"/>
      <c r="G1056" s="81"/>
      <c r="H1056" s="81"/>
      <c r="I1056" s="81"/>
      <c r="J1056" s="81"/>
      <c r="K1056" s="81"/>
    </row>
    <row r="1057" spans="2:11" x14ac:dyDescent="0.25">
      <c r="B1057" s="81"/>
      <c r="C1057" s="81"/>
      <c r="D1057" s="81"/>
      <c r="E1057" s="81"/>
      <c r="F1057" s="81"/>
      <c r="G1057" s="81"/>
      <c r="H1057" s="81"/>
      <c r="I1057" s="81"/>
      <c r="J1057" s="81"/>
      <c r="K1057" s="81"/>
    </row>
    <row r="1058" spans="2:11" x14ac:dyDescent="0.25">
      <c r="B1058" s="81"/>
      <c r="C1058" s="81"/>
      <c r="D1058" s="81"/>
      <c r="E1058" s="81"/>
      <c r="F1058" s="81"/>
      <c r="G1058" s="81"/>
      <c r="H1058" s="81"/>
      <c r="I1058" s="81"/>
      <c r="J1058" s="81"/>
      <c r="K1058" s="81"/>
    </row>
    <row r="1059" spans="2:11" x14ac:dyDescent="0.25">
      <c r="B1059" s="81"/>
      <c r="C1059" s="81"/>
      <c r="D1059" s="81"/>
      <c r="E1059" s="81"/>
      <c r="F1059" s="81"/>
      <c r="G1059" s="81"/>
      <c r="H1059" s="81"/>
      <c r="I1059" s="81"/>
      <c r="J1059" s="81"/>
      <c r="K1059" s="81"/>
    </row>
    <row r="1060" spans="2:11" x14ac:dyDescent="0.25">
      <c r="B1060" s="81"/>
      <c r="C1060" s="81"/>
      <c r="D1060" s="81"/>
      <c r="E1060" s="81"/>
      <c r="F1060" s="81"/>
      <c r="G1060" s="81"/>
      <c r="H1060" s="81"/>
      <c r="I1060" s="81"/>
      <c r="J1060" s="81"/>
      <c r="K1060" s="81"/>
    </row>
    <row r="1061" spans="2:11" x14ac:dyDescent="0.25">
      <c r="B1061" s="81"/>
      <c r="C1061" s="81"/>
      <c r="D1061" s="81"/>
      <c r="E1061" s="81"/>
      <c r="F1061" s="81"/>
      <c r="G1061" s="81"/>
      <c r="H1061" s="81"/>
      <c r="I1061" s="81"/>
      <c r="J1061" s="81"/>
      <c r="K1061" s="81"/>
    </row>
    <row r="1062" spans="2:11" x14ac:dyDescent="0.25">
      <c r="B1062" s="81"/>
      <c r="C1062" s="81"/>
      <c r="D1062" s="81"/>
      <c r="E1062" s="81"/>
      <c r="F1062" s="81"/>
      <c r="G1062" s="81"/>
      <c r="H1062" s="81"/>
      <c r="I1062" s="81"/>
      <c r="J1062" s="81"/>
      <c r="K1062" s="81"/>
    </row>
    <row r="1063" spans="2:11" x14ac:dyDescent="0.25">
      <c r="B1063" s="81"/>
      <c r="C1063" s="81"/>
      <c r="D1063" s="81"/>
      <c r="E1063" s="81"/>
      <c r="F1063" s="81"/>
      <c r="G1063" s="81"/>
      <c r="H1063" s="81"/>
      <c r="I1063" s="81"/>
      <c r="J1063" s="81"/>
      <c r="K1063" s="81"/>
    </row>
    <row r="1064" spans="2:11" x14ac:dyDescent="0.25">
      <c r="B1064" s="81"/>
      <c r="C1064" s="81"/>
      <c r="D1064" s="81"/>
      <c r="E1064" s="81"/>
      <c r="F1064" s="81"/>
      <c r="G1064" s="81"/>
      <c r="H1064" s="81"/>
      <c r="I1064" s="81"/>
      <c r="J1064" s="81"/>
      <c r="K1064" s="81"/>
    </row>
    <row r="1065" spans="2:11" x14ac:dyDescent="0.25">
      <c r="B1065" s="81"/>
      <c r="C1065" s="81"/>
      <c r="D1065" s="81"/>
      <c r="E1065" s="81"/>
      <c r="F1065" s="81"/>
      <c r="G1065" s="81"/>
      <c r="H1065" s="81"/>
      <c r="I1065" s="81"/>
      <c r="J1065" s="81"/>
      <c r="K1065" s="81"/>
    </row>
    <row r="1066" spans="2:11" x14ac:dyDescent="0.25">
      <c r="B1066" s="81"/>
      <c r="C1066" s="81"/>
      <c r="D1066" s="81"/>
      <c r="E1066" s="81"/>
      <c r="F1066" s="81"/>
      <c r="G1066" s="81"/>
      <c r="H1066" s="81"/>
      <c r="I1066" s="81"/>
      <c r="J1066" s="81"/>
      <c r="K1066" s="81"/>
    </row>
    <row r="1067" spans="2:11" x14ac:dyDescent="0.25">
      <c r="B1067" s="81"/>
      <c r="C1067" s="81"/>
      <c r="D1067" s="81"/>
      <c r="E1067" s="81"/>
      <c r="F1067" s="81"/>
      <c r="G1067" s="81"/>
      <c r="H1067" s="81"/>
      <c r="I1067" s="81"/>
      <c r="J1067" s="81"/>
      <c r="K1067" s="81"/>
    </row>
    <row r="1068" spans="2:11" x14ac:dyDescent="0.25">
      <c r="B1068" s="81"/>
      <c r="C1068" s="81"/>
      <c r="D1068" s="81"/>
      <c r="E1068" s="81"/>
      <c r="F1068" s="81"/>
      <c r="G1068" s="81"/>
      <c r="H1068" s="81"/>
      <c r="I1068" s="81"/>
      <c r="J1068" s="81"/>
      <c r="K1068" s="81"/>
    </row>
    <row r="1069" spans="2:11" x14ac:dyDescent="0.25">
      <c r="B1069" s="81"/>
      <c r="C1069" s="81"/>
      <c r="D1069" s="81"/>
      <c r="E1069" s="81"/>
      <c r="F1069" s="81"/>
      <c r="G1069" s="81"/>
      <c r="H1069" s="81"/>
      <c r="I1069" s="81"/>
      <c r="J1069" s="81"/>
      <c r="K1069" s="81"/>
    </row>
    <row r="1070" spans="2:11" x14ac:dyDescent="0.25">
      <c r="B1070" s="81"/>
      <c r="C1070" s="81"/>
      <c r="D1070" s="81"/>
      <c r="E1070" s="81"/>
      <c r="F1070" s="81"/>
      <c r="G1070" s="81"/>
      <c r="H1070" s="81"/>
      <c r="I1070" s="81"/>
      <c r="J1070" s="81"/>
      <c r="K1070" s="81"/>
    </row>
    <row r="1071" spans="2:11" x14ac:dyDescent="0.25">
      <c r="B1071" s="81"/>
      <c r="C1071" s="81"/>
      <c r="D1071" s="81"/>
      <c r="E1071" s="81"/>
      <c r="F1071" s="81"/>
      <c r="G1071" s="81"/>
      <c r="H1071" s="81"/>
      <c r="I1071" s="81"/>
      <c r="J1071" s="81"/>
      <c r="K1071" s="81"/>
    </row>
    <row r="1072" spans="2:11" x14ac:dyDescent="0.25">
      <c r="B1072" s="81"/>
      <c r="C1072" s="81"/>
      <c r="D1072" s="81"/>
      <c r="E1072" s="81"/>
      <c r="F1072" s="81"/>
      <c r="G1072" s="81"/>
      <c r="H1072" s="81"/>
      <c r="I1072" s="81"/>
      <c r="J1072" s="81"/>
      <c r="K1072" s="81"/>
    </row>
    <row r="1073" spans="2:11" x14ac:dyDescent="0.25">
      <c r="B1073" s="81"/>
      <c r="C1073" s="81"/>
      <c r="D1073" s="81"/>
      <c r="E1073" s="81"/>
      <c r="F1073" s="81"/>
      <c r="G1073" s="81"/>
      <c r="H1073" s="81"/>
      <c r="I1073" s="81"/>
      <c r="J1073" s="81"/>
      <c r="K1073" s="81"/>
    </row>
    <row r="1074" spans="2:11" x14ac:dyDescent="0.25">
      <c r="B1074" s="81"/>
      <c r="C1074" s="81"/>
      <c r="D1074" s="81"/>
      <c r="E1074" s="81"/>
      <c r="F1074" s="81"/>
      <c r="G1074" s="81"/>
      <c r="H1074" s="81"/>
      <c r="I1074" s="81"/>
      <c r="J1074" s="81"/>
      <c r="K1074" s="81"/>
    </row>
    <row r="1075" spans="2:11" x14ac:dyDescent="0.25">
      <c r="B1075" s="81"/>
      <c r="C1075" s="81"/>
      <c r="D1075" s="81"/>
      <c r="E1075" s="81"/>
      <c r="F1075" s="81"/>
      <c r="G1075" s="81"/>
      <c r="H1075" s="81"/>
      <c r="I1075" s="81"/>
      <c r="J1075" s="81"/>
      <c r="K1075" s="81"/>
    </row>
    <row r="1076" spans="2:11" x14ac:dyDescent="0.25">
      <c r="B1076" s="81"/>
      <c r="C1076" s="81"/>
      <c r="D1076" s="81"/>
      <c r="E1076" s="81"/>
      <c r="F1076" s="81"/>
      <c r="G1076" s="81"/>
      <c r="H1076" s="81"/>
      <c r="I1076" s="81"/>
      <c r="J1076" s="81"/>
      <c r="K1076" s="81"/>
    </row>
    <row r="1077" spans="2:11" x14ac:dyDescent="0.25">
      <c r="B1077" s="81"/>
      <c r="C1077" s="81"/>
      <c r="D1077" s="81"/>
      <c r="E1077" s="81"/>
      <c r="F1077" s="81"/>
      <c r="G1077" s="81"/>
      <c r="H1077" s="81"/>
      <c r="I1077" s="81"/>
      <c r="J1077" s="81"/>
      <c r="K1077" s="81"/>
    </row>
    <row r="1078" spans="2:11" x14ac:dyDescent="0.25">
      <c r="B1078" s="81"/>
      <c r="C1078" s="81"/>
      <c r="D1078" s="81"/>
      <c r="E1078" s="81"/>
      <c r="F1078" s="81"/>
      <c r="G1078" s="81"/>
      <c r="H1078" s="81"/>
      <c r="I1078" s="81"/>
      <c r="J1078" s="81"/>
      <c r="K1078" s="81"/>
    </row>
    <row r="1079" spans="2:11" x14ac:dyDescent="0.25">
      <c r="B1079" s="81"/>
      <c r="C1079" s="81"/>
      <c r="D1079" s="81"/>
      <c r="E1079" s="81"/>
      <c r="F1079" s="81"/>
      <c r="G1079" s="81"/>
      <c r="H1079" s="81"/>
      <c r="I1079" s="81"/>
      <c r="J1079" s="81"/>
      <c r="K1079" s="81"/>
    </row>
    <row r="1080" spans="2:11" x14ac:dyDescent="0.25">
      <c r="B1080" s="81"/>
      <c r="C1080" s="81"/>
      <c r="D1080" s="81"/>
      <c r="E1080" s="81"/>
      <c r="F1080" s="81"/>
      <c r="G1080" s="81"/>
      <c r="H1080" s="81"/>
      <c r="I1080" s="81"/>
      <c r="J1080" s="81"/>
      <c r="K1080" s="81"/>
    </row>
    <row r="1081" spans="2:11" x14ac:dyDescent="0.25">
      <c r="B1081" s="81"/>
      <c r="C1081" s="81"/>
      <c r="D1081" s="81"/>
      <c r="E1081" s="81"/>
      <c r="F1081" s="81"/>
      <c r="G1081" s="81"/>
      <c r="H1081" s="81"/>
      <c r="I1081" s="81"/>
      <c r="J1081" s="81"/>
      <c r="K1081" s="81"/>
    </row>
    <row r="1082" spans="2:11" x14ac:dyDescent="0.25">
      <c r="B1082" s="81"/>
      <c r="C1082" s="81"/>
      <c r="D1082" s="81"/>
      <c r="E1082" s="81"/>
      <c r="F1082" s="81"/>
      <c r="G1082" s="81"/>
      <c r="H1082" s="81"/>
      <c r="I1082" s="81"/>
      <c r="J1082" s="81"/>
      <c r="K1082" s="81"/>
    </row>
    <row r="1083" spans="2:11" x14ac:dyDescent="0.25">
      <c r="B1083" s="81"/>
      <c r="C1083" s="81"/>
      <c r="D1083" s="81"/>
      <c r="E1083" s="81"/>
      <c r="F1083" s="81"/>
      <c r="G1083" s="81"/>
      <c r="H1083" s="81"/>
      <c r="I1083" s="81"/>
      <c r="J1083" s="81"/>
      <c r="K1083" s="81"/>
    </row>
    <row r="1084" spans="2:11" x14ac:dyDescent="0.25">
      <c r="B1084" s="81"/>
      <c r="C1084" s="81"/>
      <c r="D1084" s="81"/>
      <c r="E1084" s="81"/>
      <c r="F1084" s="81"/>
      <c r="G1084" s="81"/>
      <c r="H1084" s="81"/>
      <c r="I1084" s="81"/>
      <c r="J1084" s="81"/>
      <c r="K1084" s="81"/>
    </row>
    <row r="1085" spans="2:11" x14ac:dyDescent="0.25">
      <c r="B1085" s="81"/>
      <c r="C1085" s="81"/>
      <c r="D1085" s="81"/>
      <c r="E1085" s="81"/>
      <c r="F1085" s="81"/>
      <c r="G1085" s="81"/>
      <c r="H1085" s="81"/>
      <c r="I1085" s="81"/>
      <c r="J1085" s="81"/>
      <c r="K1085" s="81"/>
    </row>
    <row r="1086" spans="2:11" x14ac:dyDescent="0.25">
      <c r="B1086" s="81"/>
      <c r="C1086" s="81"/>
      <c r="D1086" s="81"/>
      <c r="E1086" s="81"/>
      <c r="F1086" s="81"/>
      <c r="G1086" s="81"/>
      <c r="H1086" s="81"/>
      <c r="I1086" s="81"/>
      <c r="J1086" s="81"/>
      <c r="K1086" s="81"/>
    </row>
    <row r="1087" spans="2:11" x14ac:dyDescent="0.25">
      <c r="B1087" s="81"/>
      <c r="C1087" s="81"/>
      <c r="D1087" s="81"/>
      <c r="E1087" s="81"/>
      <c r="F1087" s="81"/>
      <c r="G1087" s="81"/>
      <c r="H1087" s="81"/>
      <c r="I1087" s="81"/>
      <c r="J1087" s="81"/>
      <c r="K1087" s="81"/>
    </row>
    <row r="1088" spans="2:11" x14ac:dyDescent="0.25">
      <c r="B1088" s="81"/>
      <c r="C1088" s="81"/>
      <c r="D1088" s="81"/>
      <c r="E1088" s="81"/>
      <c r="F1088" s="81"/>
      <c r="G1088" s="81"/>
      <c r="H1088" s="81"/>
      <c r="I1088" s="81"/>
      <c r="J1088" s="81"/>
      <c r="K1088" s="81"/>
    </row>
    <row r="1089" spans="2:11" x14ac:dyDescent="0.25">
      <c r="B1089" s="81"/>
      <c r="C1089" s="81"/>
      <c r="D1089" s="81"/>
      <c r="E1089" s="81"/>
      <c r="F1089" s="81"/>
      <c r="G1089" s="81"/>
      <c r="H1089" s="81"/>
      <c r="I1089" s="81"/>
      <c r="J1089" s="81"/>
      <c r="K1089" s="81"/>
    </row>
    <row r="1090" spans="2:11" x14ac:dyDescent="0.25">
      <c r="B1090" s="81"/>
      <c r="C1090" s="81"/>
      <c r="D1090" s="81"/>
      <c r="E1090" s="81"/>
      <c r="F1090" s="81"/>
      <c r="G1090" s="81"/>
      <c r="H1090" s="81"/>
      <c r="I1090" s="81"/>
      <c r="J1090" s="81"/>
      <c r="K1090" s="81"/>
    </row>
    <row r="1091" spans="2:11" x14ac:dyDescent="0.25">
      <c r="B1091" s="81"/>
      <c r="C1091" s="81"/>
      <c r="D1091" s="81"/>
      <c r="E1091" s="81"/>
      <c r="F1091" s="81"/>
      <c r="G1091" s="81"/>
      <c r="H1091" s="81"/>
      <c r="I1091" s="81"/>
      <c r="J1091" s="81"/>
      <c r="K1091" s="81"/>
    </row>
    <row r="1092" spans="2:11" x14ac:dyDescent="0.25">
      <c r="B1092" s="81"/>
      <c r="C1092" s="81"/>
      <c r="D1092" s="81"/>
      <c r="E1092" s="81"/>
      <c r="F1092" s="81"/>
      <c r="G1092" s="81"/>
      <c r="H1092" s="81"/>
      <c r="I1092" s="81"/>
      <c r="J1092" s="81"/>
      <c r="K1092" s="81"/>
    </row>
    <row r="1093" spans="2:11" x14ac:dyDescent="0.25">
      <c r="B1093" s="81"/>
      <c r="C1093" s="81"/>
      <c r="D1093" s="81"/>
      <c r="E1093" s="81"/>
      <c r="F1093" s="81"/>
      <c r="G1093" s="81"/>
      <c r="H1093" s="81"/>
      <c r="I1093" s="81"/>
      <c r="J1093" s="81"/>
      <c r="K1093" s="81"/>
    </row>
    <row r="1094" spans="2:11" x14ac:dyDescent="0.25">
      <c r="B1094" s="81"/>
      <c r="C1094" s="81"/>
      <c r="D1094" s="81"/>
      <c r="E1094" s="81"/>
      <c r="F1094" s="81"/>
      <c r="G1094" s="81"/>
      <c r="H1094" s="81"/>
      <c r="I1094" s="81"/>
      <c r="J1094" s="81"/>
      <c r="K1094" s="81"/>
    </row>
    <row r="1095" spans="2:11" x14ac:dyDescent="0.25">
      <c r="B1095" s="81"/>
      <c r="C1095" s="81"/>
      <c r="D1095" s="81"/>
      <c r="E1095" s="81"/>
      <c r="F1095" s="81"/>
      <c r="G1095" s="81"/>
      <c r="H1095" s="81"/>
      <c r="I1095" s="81"/>
      <c r="J1095" s="81"/>
      <c r="K1095" s="81"/>
    </row>
    <row r="1096" spans="2:11" x14ac:dyDescent="0.25">
      <c r="B1096" s="81"/>
      <c r="C1096" s="81"/>
      <c r="D1096" s="81"/>
      <c r="E1096" s="81"/>
      <c r="F1096" s="81"/>
      <c r="G1096" s="81"/>
      <c r="H1096" s="81"/>
      <c r="I1096" s="81"/>
      <c r="J1096" s="81"/>
      <c r="K1096" s="81"/>
    </row>
    <row r="1097" spans="2:11" x14ac:dyDescent="0.25">
      <c r="B1097" s="81"/>
      <c r="C1097" s="81"/>
      <c r="D1097" s="81"/>
      <c r="E1097" s="81"/>
      <c r="F1097" s="81"/>
      <c r="G1097" s="81"/>
      <c r="H1097" s="81"/>
      <c r="I1097" s="81"/>
      <c r="J1097" s="81"/>
      <c r="K1097" s="81"/>
    </row>
    <row r="1098" spans="2:11" x14ac:dyDescent="0.25">
      <c r="B1098" s="81"/>
      <c r="C1098" s="81"/>
      <c r="D1098" s="81"/>
      <c r="E1098" s="81"/>
      <c r="F1098" s="81"/>
      <c r="G1098" s="81"/>
      <c r="H1098" s="81"/>
      <c r="I1098" s="81"/>
      <c r="J1098" s="81"/>
      <c r="K1098" s="81"/>
    </row>
    <row r="1099" spans="2:11" x14ac:dyDescent="0.25">
      <c r="B1099" s="81"/>
      <c r="C1099" s="81"/>
      <c r="D1099" s="81"/>
      <c r="E1099" s="81"/>
      <c r="F1099" s="81"/>
      <c r="G1099" s="81"/>
      <c r="H1099" s="81"/>
      <c r="I1099" s="81"/>
      <c r="J1099" s="81"/>
      <c r="K1099" s="81"/>
    </row>
    <row r="1100" spans="2:11" x14ac:dyDescent="0.25">
      <c r="B1100" s="81"/>
      <c r="C1100" s="81"/>
      <c r="D1100" s="81"/>
      <c r="E1100" s="81"/>
      <c r="F1100" s="81"/>
      <c r="G1100" s="81"/>
      <c r="H1100" s="81"/>
      <c r="I1100" s="81"/>
      <c r="J1100" s="81"/>
      <c r="K1100" s="81"/>
    </row>
    <row r="1101" spans="2:11" x14ac:dyDescent="0.25">
      <c r="B1101" s="81"/>
      <c r="C1101" s="81"/>
      <c r="D1101" s="81"/>
      <c r="E1101" s="81"/>
      <c r="F1101" s="81"/>
      <c r="G1101" s="81"/>
      <c r="H1101" s="81"/>
      <c r="I1101" s="81"/>
      <c r="J1101" s="81"/>
      <c r="K1101" s="81"/>
    </row>
    <row r="1102" spans="2:11" x14ac:dyDescent="0.25">
      <c r="B1102" s="81"/>
      <c r="C1102" s="81"/>
      <c r="D1102" s="81"/>
      <c r="E1102" s="81"/>
      <c r="F1102" s="81"/>
      <c r="G1102" s="81"/>
      <c r="H1102" s="81"/>
      <c r="I1102" s="81"/>
      <c r="J1102" s="81"/>
      <c r="K1102" s="81"/>
    </row>
    <row r="1103" spans="2:11" x14ac:dyDescent="0.25">
      <c r="B1103" s="81"/>
      <c r="C1103" s="81"/>
      <c r="D1103" s="81"/>
      <c r="E1103" s="81"/>
      <c r="F1103" s="81"/>
      <c r="G1103" s="81"/>
      <c r="H1103" s="81"/>
      <c r="I1103" s="81"/>
      <c r="J1103" s="81"/>
      <c r="K1103" s="81"/>
    </row>
    <row r="1104" spans="2:11" x14ac:dyDescent="0.25">
      <c r="B1104" s="81"/>
      <c r="C1104" s="81"/>
      <c r="D1104" s="81"/>
      <c r="E1104" s="81"/>
      <c r="F1104" s="81"/>
      <c r="G1104" s="81"/>
      <c r="H1104" s="81"/>
      <c r="I1104" s="81"/>
      <c r="J1104" s="81"/>
      <c r="K1104" s="81"/>
    </row>
    <row r="1105" spans="2:11" x14ac:dyDescent="0.25">
      <c r="B1105" s="81"/>
      <c r="C1105" s="81"/>
      <c r="D1105" s="81"/>
      <c r="E1105" s="81"/>
      <c r="F1105" s="81"/>
      <c r="G1105" s="81"/>
      <c r="H1105" s="81"/>
      <c r="I1105" s="81"/>
      <c r="J1105" s="81"/>
      <c r="K1105" s="81"/>
    </row>
    <row r="1106" spans="2:11" x14ac:dyDescent="0.25">
      <c r="B1106" s="81"/>
      <c r="C1106" s="81"/>
      <c r="D1106" s="81"/>
      <c r="E1106" s="81"/>
      <c r="F1106" s="81"/>
      <c r="G1106" s="81"/>
      <c r="H1106" s="81"/>
      <c r="I1106" s="81"/>
      <c r="J1106" s="81"/>
      <c r="K1106" s="81"/>
    </row>
    <row r="1107" spans="2:11" x14ac:dyDescent="0.25">
      <c r="B1107" s="81"/>
      <c r="C1107" s="81"/>
      <c r="D1107" s="81"/>
      <c r="E1107" s="81"/>
      <c r="F1107" s="81"/>
      <c r="G1107" s="81"/>
      <c r="H1107" s="81"/>
      <c r="I1107" s="81"/>
      <c r="J1107" s="81"/>
      <c r="K1107" s="81"/>
    </row>
    <row r="1108" spans="2:11" x14ac:dyDescent="0.25">
      <c r="B1108" s="81"/>
      <c r="C1108" s="81"/>
      <c r="D1108" s="81"/>
      <c r="E1108" s="81"/>
      <c r="F1108" s="81"/>
      <c r="G1108" s="81"/>
      <c r="H1108" s="81"/>
      <c r="I1108" s="81"/>
      <c r="J1108" s="81"/>
      <c r="K1108" s="81"/>
    </row>
    <row r="1109" spans="2:11" x14ac:dyDescent="0.25">
      <c r="B1109" s="81"/>
      <c r="C1109" s="81"/>
      <c r="D1109" s="81"/>
      <c r="E1109" s="81"/>
      <c r="F1109" s="81"/>
      <c r="G1109" s="81"/>
      <c r="H1109" s="81"/>
      <c r="I1109" s="81"/>
      <c r="J1109" s="81"/>
      <c r="K1109" s="81"/>
    </row>
    <row r="1110" spans="2:11" x14ac:dyDescent="0.25">
      <c r="B1110" s="81"/>
      <c r="C1110" s="81"/>
      <c r="D1110" s="81"/>
      <c r="E1110" s="81"/>
      <c r="F1110" s="81"/>
      <c r="G1110" s="81"/>
      <c r="H1110" s="81"/>
      <c r="I1110" s="81"/>
      <c r="J1110" s="81"/>
      <c r="K1110" s="81"/>
    </row>
    <row r="1111" spans="2:11" x14ac:dyDescent="0.25">
      <c r="B1111" s="81"/>
      <c r="C1111" s="81"/>
      <c r="D1111" s="81"/>
      <c r="E1111" s="81"/>
      <c r="F1111" s="81"/>
      <c r="G1111" s="81"/>
      <c r="H1111" s="81"/>
      <c r="I1111" s="81"/>
      <c r="J1111" s="81"/>
      <c r="K1111" s="81"/>
    </row>
    <row r="1112" spans="2:11" x14ac:dyDescent="0.25">
      <c r="B1112" s="81"/>
      <c r="C1112" s="81"/>
      <c r="D1112" s="81"/>
      <c r="E1112" s="81"/>
      <c r="F1112" s="81"/>
      <c r="G1112" s="81"/>
      <c r="H1112" s="81"/>
      <c r="I1112" s="81"/>
      <c r="J1112" s="81"/>
      <c r="K1112" s="81"/>
    </row>
    <row r="1113" spans="2:11" x14ac:dyDescent="0.25">
      <c r="B1113" s="81"/>
      <c r="C1113" s="81"/>
      <c r="D1113" s="81"/>
      <c r="E1113" s="81"/>
      <c r="F1113" s="81"/>
      <c r="G1113" s="81"/>
      <c r="H1113" s="81"/>
      <c r="I1113" s="81"/>
      <c r="J1113" s="81"/>
      <c r="K1113" s="81"/>
    </row>
    <row r="1114" spans="2:11" x14ac:dyDescent="0.25">
      <c r="B1114" s="81"/>
      <c r="C1114" s="81"/>
      <c r="D1114" s="81"/>
      <c r="E1114" s="81"/>
      <c r="F1114" s="81"/>
      <c r="G1114" s="81"/>
      <c r="H1114" s="81"/>
      <c r="I1114" s="81"/>
      <c r="J1114" s="81"/>
      <c r="K1114" s="81"/>
    </row>
    <row r="1115" spans="2:11" x14ac:dyDescent="0.25">
      <c r="B1115" s="81"/>
      <c r="C1115" s="81"/>
      <c r="D1115" s="81"/>
      <c r="E1115" s="81"/>
      <c r="F1115" s="81"/>
      <c r="G1115" s="81"/>
      <c r="H1115" s="81"/>
      <c r="I1115" s="81"/>
      <c r="J1115" s="81"/>
      <c r="K1115" s="81"/>
    </row>
    <row r="1116" spans="2:11" x14ac:dyDescent="0.25">
      <c r="B1116" s="81"/>
      <c r="C1116" s="81"/>
      <c r="D1116" s="81"/>
      <c r="E1116" s="81"/>
      <c r="F1116" s="81"/>
      <c r="G1116" s="81"/>
      <c r="H1116" s="81"/>
      <c r="I1116" s="81"/>
      <c r="J1116" s="81"/>
      <c r="K1116" s="81"/>
    </row>
    <row r="1117" spans="2:11" x14ac:dyDescent="0.25">
      <c r="B1117" s="81"/>
      <c r="C1117" s="81"/>
      <c r="D1117" s="81"/>
      <c r="E1117" s="81"/>
      <c r="F1117" s="81"/>
      <c r="G1117" s="81"/>
      <c r="H1117" s="81"/>
      <c r="I1117" s="81"/>
      <c r="J1117" s="81"/>
      <c r="K1117" s="81"/>
    </row>
    <row r="1118" spans="2:11" x14ac:dyDescent="0.25">
      <c r="B1118" s="81"/>
      <c r="C1118" s="81"/>
      <c r="D1118" s="81"/>
      <c r="E1118" s="81"/>
      <c r="F1118" s="81"/>
      <c r="G1118" s="81"/>
      <c r="H1118" s="81"/>
      <c r="I1118" s="81"/>
      <c r="J1118" s="81"/>
      <c r="K1118" s="81"/>
    </row>
    <row r="1119" spans="2:11" x14ac:dyDescent="0.25">
      <c r="B1119" s="81"/>
      <c r="C1119" s="81"/>
      <c r="D1119" s="81"/>
      <c r="E1119" s="81"/>
      <c r="F1119" s="81"/>
      <c r="G1119" s="81"/>
      <c r="H1119" s="81"/>
      <c r="I1119" s="81"/>
      <c r="J1119" s="81"/>
      <c r="K1119" s="81"/>
    </row>
    <row r="1120" spans="2:11" x14ac:dyDescent="0.25">
      <c r="B1120" s="81"/>
      <c r="C1120" s="81"/>
      <c r="D1120" s="81"/>
      <c r="E1120" s="81"/>
      <c r="F1120" s="81"/>
      <c r="G1120" s="81"/>
      <c r="H1120" s="81"/>
      <c r="I1120" s="81"/>
      <c r="J1120" s="81"/>
      <c r="K1120" s="81"/>
    </row>
    <row r="1121" spans="2:11" x14ac:dyDescent="0.25">
      <c r="B1121" s="81"/>
      <c r="C1121" s="81"/>
      <c r="D1121" s="81"/>
      <c r="E1121" s="81"/>
      <c r="F1121" s="81"/>
      <c r="G1121" s="81"/>
      <c r="H1121" s="81"/>
      <c r="I1121" s="81"/>
      <c r="J1121" s="81"/>
      <c r="K1121" s="81"/>
    </row>
    <row r="1122" spans="2:11" x14ac:dyDescent="0.25">
      <c r="B1122" s="81"/>
      <c r="C1122" s="81"/>
      <c r="D1122" s="81"/>
      <c r="E1122" s="81"/>
      <c r="F1122" s="81"/>
      <c r="G1122" s="81"/>
      <c r="H1122" s="81"/>
      <c r="I1122" s="81"/>
      <c r="J1122" s="81"/>
      <c r="K1122" s="81"/>
    </row>
    <row r="1123" spans="2:11" x14ac:dyDescent="0.25">
      <c r="B1123" s="81"/>
      <c r="C1123" s="81"/>
      <c r="D1123" s="81"/>
      <c r="E1123" s="81"/>
      <c r="F1123" s="81"/>
      <c r="G1123" s="81"/>
      <c r="H1123" s="81"/>
      <c r="I1123" s="81"/>
      <c r="J1123" s="81"/>
      <c r="K1123" s="81"/>
    </row>
    <row r="1124" spans="2:11" x14ac:dyDescent="0.25">
      <c r="B1124" s="81"/>
      <c r="C1124" s="81"/>
      <c r="D1124" s="81"/>
      <c r="E1124" s="81"/>
      <c r="F1124" s="81"/>
      <c r="G1124" s="81"/>
      <c r="H1124" s="81"/>
      <c r="I1124" s="81"/>
      <c r="J1124" s="81"/>
      <c r="K1124" s="81"/>
    </row>
    <row r="1125" spans="2:11" x14ac:dyDescent="0.25">
      <c r="B1125" s="81"/>
      <c r="C1125" s="81"/>
      <c r="D1125" s="81"/>
      <c r="E1125" s="81"/>
      <c r="F1125" s="81"/>
      <c r="G1125" s="81"/>
      <c r="H1125" s="81"/>
      <c r="I1125" s="81"/>
      <c r="J1125" s="81"/>
      <c r="K1125" s="81"/>
    </row>
    <row r="1126" spans="2:11" x14ac:dyDescent="0.25">
      <c r="B1126" s="81"/>
      <c r="C1126" s="81"/>
      <c r="D1126" s="81"/>
      <c r="E1126" s="81"/>
      <c r="F1126" s="81"/>
      <c r="G1126" s="81"/>
      <c r="H1126" s="81"/>
      <c r="I1126" s="81"/>
      <c r="J1126" s="81"/>
      <c r="K1126" s="81"/>
    </row>
    <row r="1127" spans="2:11" x14ac:dyDescent="0.25">
      <c r="B1127" s="81"/>
      <c r="C1127" s="81"/>
      <c r="D1127" s="81"/>
      <c r="E1127" s="81"/>
      <c r="F1127" s="81"/>
      <c r="G1127" s="81"/>
      <c r="H1127" s="81"/>
      <c r="I1127" s="81"/>
      <c r="J1127" s="81"/>
      <c r="K1127" s="81"/>
    </row>
    <row r="1128" spans="2:11" x14ac:dyDescent="0.25">
      <c r="B1128" s="81"/>
      <c r="C1128" s="81"/>
      <c r="D1128" s="81"/>
      <c r="E1128" s="81"/>
      <c r="F1128" s="81"/>
      <c r="G1128" s="81"/>
      <c r="H1128" s="81"/>
      <c r="I1128" s="81"/>
      <c r="J1128" s="81"/>
      <c r="K1128" s="81"/>
    </row>
    <row r="1129" spans="2:11" x14ac:dyDescent="0.25">
      <c r="B1129" s="81"/>
      <c r="C1129" s="81"/>
      <c r="D1129" s="81"/>
      <c r="E1129" s="81"/>
      <c r="F1129" s="81"/>
      <c r="G1129" s="81"/>
      <c r="H1129" s="81"/>
      <c r="I1129" s="81"/>
      <c r="J1129" s="81"/>
      <c r="K1129" s="81"/>
    </row>
    <row r="1130" spans="2:11" x14ac:dyDescent="0.25">
      <c r="B1130" s="81"/>
      <c r="C1130" s="81"/>
      <c r="D1130" s="81"/>
      <c r="E1130" s="81"/>
      <c r="F1130" s="81"/>
      <c r="G1130" s="81"/>
      <c r="H1130" s="81"/>
      <c r="I1130" s="81"/>
      <c r="J1130" s="81"/>
      <c r="K1130" s="81"/>
    </row>
    <row r="1131" spans="2:11" x14ac:dyDescent="0.25">
      <c r="B1131" s="81"/>
      <c r="C1131" s="81"/>
      <c r="D1131" s="81"/>
      <c r="E1131" s="81"/>
      <c r="F1131" s="81"/>
      <c r="G1131" s="81"/>
      <c r="H1131" s="81"/>
      <c r="I1131" s="81"/>
      <c r="J1131" s="81"/>
      <c r="K1131" s="81"/>
    </row>
    <row r="1132" spans="2:11" x14ac:dyDescent="0.25">
      <c r="B1132" s="81"/>
      <c r="C1132" s="81"/>
      <c r="D1132" s="81"/>
      <c r="E1132" s="81"/>
      <c r="F1132" s="81"/>
      <c r="G1132" s="81"/>
      <c r="H1132" s="81"/>
      <c r="I1132" s="81"/>
      <c r="J1132" s="81"/>
      <c r="K1132" s="81"/>
    </row>
    <row r="1133" spans="2:11" x14ac:dyDescent="0.25">
      <c r="B1133" s="81"/>
      <c r="C1133" s="81"/>
      <c r="D1133" s="81"/>
      <c r="E1133" s="81"/>
      <c r="F1133" s="81"/>
      <c r="G1133" s="81"/>
      <c r="H1133" s="81"/>
      <c r="I1133" s="81"/>
      <c r="J1133" s="81"/>
      <c r="K1133" s="81"/>
    </row>
    <row r="1134" spans="2:11" x14ac:dyDescent="0.25">
      <c r="B1134" s="81"/>
      <c r="C1134" s="81"/>
      <c r="D1134" s="81"/>
      <c r="E1134" s="81"/>
      <c r="F1134" s="81"/>
      <c r="G1134" s="81"/>
      <c r="H1134" s="81"/>
      <c r="I1134" s="81"/>
      <c r="J1134" s="81"/>
      <c r="K1134" s="81"/>
    </row>
    <row r="1135" spans="2:11" x14ac:dyDescent="0.25">
      <c r="B1135" s="81"/>
      <c r="C1135" s="81"/>
      <c r="D1135" s="81"/>
      <c r="E1135" s="81"/>
      <c r="F1135" s="81"/>
      <c r="G1135" s="81"/>
      <c r="H1135" s="81"/>
      <c r="I1135" s="81"/>
      <c r="J1135" s="81"/>
      <c r="K1135" s="81"/>
    </row>
    <row r="1136" spans="2:11" x14ac:dyDescent="0.25">
      <c r="B1136" s="81"/>
      <c r="C1136" s="81"/>
      <c r="D1136" s="81"/>
      <c r="E1136" s="81"/>
      <c r="F1136" s="81"/>
      <c r="G1136" s="81"/>
      <c r="H1136" s="81"/>
      <c r="I1136" s="81"/>
      <c r="J1136" s="81"/>
      <c r="K1136" s="81"/>
    </row>
    <row r="1137" spans="2:11" x14ac:dyDescent="0.25">
      <c r="B1137" s="81"/>
      <c r="C1137" s="81"/>
      <c r="D1137" s="81"/>
      <c r="E1137" s="81"/>
      <c r="F1137" s="81"/>
      <c r="G1137" s="81"/>
      <c r="H1137" s="81"/>
      <c r="I1137" s="81"/>
      <c r="J1137" s="81"/>
      <c r="K1137" s="81"/>
    </row>
    <row r="1138" spans="2:11" x14ac:dyDescent="0.25">
      <c r="B1138" s="81"/>
      <c r="C1138" s="81"/>
      <c r="D1138" s="81"/>
      <c r="E1138" s="81"/>
      <c r="F1138" s="81"/>
      <c r="G1138" s="81"/>
      <c r="H1138" s="81"/>
      <c r="I1138" s="81"/>
      <c r="J1138" s="81"/>
      <c r="K1138" s="81"/>
    </row>
    <row r="1139" spans="2:11" x14ac:dyDescent="0.25">
      <c r="B1139" s="81"/>
      <c r="C1139" s="81"/>
      <c r="D1139" s="81"/>
      <c r="E1139" s="81"/>
      <c r="F1139" s="81"/>
      <c r="G1139" s="81"/>
      <c r="H1139" s="81"/>
      <c r="I1139" s="81"/>
      <c r="J1139" s="81"/>
      <c r="K1139" s="81"/>
    </row>
    <row r="1140" spans="2:11" x14ac:dyDescent="0.25">
      <c r="B1140" s="81"/>
      <c r="C1140" s="81"/>
      <c r="D1140" s="81"/>
      <c r="E1140" s="81"/>
      <c r="F1140" s="81"/>
      <c r="G1140" s="81"/>
      <c r="H1140" s="81"/>
      <c r="I1140" s="81"/>
      <c r="J1140" s="81"/>
      <c r="K1140" s="81"/>
    </row>
    <row r="1141" spans="2:11" x14ac:dyDescent="0.25">
      <c r="B1141" s="81"/>
      <c r="C1141" s="81"/>
      <c r="D1141" s="81"/>
      <c r="E1141" s="81"/>
      <c r="F1141" s="81"/>
      <c r="G1141" s="81"/>
      <c r="H1141" s="81"/>
      <c r="I1141" s="81"/>
      <c r="J1141" s="81"/>
      <c r="K1141" s="81"/>
    </row>
    <row r="1142" spans="2:11" x14ac:dyDescent="0.25">
      <c r="B1142" s="81"/>
      <c r="C1142" s="81"/>
      <c r="D1142" s="81"/>
      <c r="E1142" s="81"/>
      <c r="F1142" s="81"/>
      <c r="G1142" s="81"/>
      <c r="H1142" s="81"/>
      <c r="I1142" s="81"/>
      <c r="J1142" s="81"/>
      <c r="K1142" s="81"/>
    </row>
    <row r="1143" spans="2:11" x14ac:dyDescent="0.25">
      <c r="B1143" s="81"/>
      <c r="C1143" s="81"/>
      <c r="D1143" s="81"/>
      <c r="E1143" s="81"/>
      <c r="F1143" s="81"/>
      <c r="G1143" s="81"/>
      <c r="H1143" s="81"/>
      <c r="I1143" s="81"/>
      <c r="J1143" s="81"/>
      <c r="K1143" s="81"/>
    </row>
    <row r="1144" spans="2:11" x14ac:dyDescent="0.25">
      <c r="B1144" s="81"/>
      <c r="C1144" s="81"/>
      <c r="D1144" s="81"/>
      <c r="E1144" s="81"/>
      <c r="F1144" s="81"/>
      <c r="G1144" s="81"/>
      <c r="H1144" s="81"/>
      <c r="I1144" s="81"/>
      <c r="J1144" s="81"/>
      <c r="K1144" s="81"/>
    </row>
    <row r="1145" spans="2:11" x14ac:dyDescent="0.25">
      <c r="B1145" s="81"/>
      <c r="C1145" s="81"/>
      <c r="D1145" s="81"/>
      <c r="E1145" s="81"/>
      <c r="F1145" s="81"/>
      <c r="G1145" s="81"/>
      <c r="H1145" s="81"/>
      <c r="I1145" s="81"/>
      <c r="J1145" s="81"/>
      <c r="K1145" s="81"/>
    </row>
    <row r="1146" spans="2:11" x14ac:dyDescent="0.25">
      <c r="B1146" s="81"/>
      <c r="C1146" s="81"/>
      <c r="D1146" s="81"/>
      <c r="E1146" s="81"/>
      <c r="F1146" s="81"/>
      <c r="G1146" s="81"/>
      <c r="H1146" s="81"/>
      <c r="I1146" s="81"/>
      <c r="J1146" s="81"/>
      <c r="K1146" s="81"/>
    </row>
    <row r="1147" spans="2:11" x14ac:dyDescent="0.25">
      <c r="B1147" s="81"/>
      <c r="C1147" s="81"/>
      <c r="D1147" s="81"/>
      <c r="E1147" s="81"/>
      <c r="F1147" s="81"/>
      <c r="G1147" s="81"/>
      <c r="H1147" s="81"/>
      <c r="I1147" s="81"/>
      <c r="J1147" s="81"/>
      <c r="K1147" s="81"/>
    </row>
    <row r="1148" spans="2:11" x14ac:dyDescent="0.25">
      <c r="B1148" s="81"/>
      <c r="C1148" s="81"/>
      <c r="D1148" s="81"/>
      <c r="E1148" s="81"/>
      <c r="F1148" s="81"/>
      <c r="G1148" s="81"/>
      <c r="H1148" s="81"/>
      <c r="I1148" s="81"/>
      <c r="J1148" s="81"/>
      <c r="K1148" s="81"/>
    </row>
    <row r="1149" spans="2:11" x14ac:dyDescent="0.25">
      <c r="B1149" s="81"/>
      <c r="C1149" s="81"/>
      <c r="D1149" s="81"/>
      <c r="E1149" s="81"/>
      <c r="F1149" s="81"/>
      <c r="G1149" s="81"/>
      <c r="H1149" s="81"/>
      <c r="I1149" s="81"/>
      <c r="J1149" s="81"/>
      <c r="K1149" s="81"/>
    </row>
    <row r="1150" spans="2:11" x14ac:dyDescent="0.25">
      <c r="B1150" s="81"/>
      <c r="C1150" s="81"/>
      <c r="D1150" s="81"/>
      <c r="E1150" s="81"/>
      <c r="F1150" s="81"/>
      <c r="G1150" s="81"/>
      <c r="H1150" s="81"/>
      <c r="I1150" s="81"/>
      <c r="J1150" s="81"/>
      <c r="K1150" s="81"/>
    </row>
    <row r="1151" spans="2:11" x14ac:dyDescent="0.25">
      <c r="B1151" s="81"/>
      <c r="C1151" s="81"/>
      <c r="D1151" s="81"/>
      <c r="E1151" s="81"/>
      <c r="F1151" s="81"/>
      <c r="G1151" s="81"/>
      <c r="H1151" s="81"/>
      <c r="I1151" s="81"/>
      <c r="J1151" s="81"/>
      <c r="K1151" s="81"/>
    </row>
    <row r="1152" spans="2:11" x14ac:dyDescent="0.25">
      <c r="B1152" s="81"/>
      <c r="C1152" s="81"/>
      <c r="D1152" s="81"/>
      <c r="E1152" s="81"/>
      <c r="F1152" s="81"/>
      <c r="G1152" s="81"/>
      <c r="H1152" s="81"/>
      <c r="I1152" s="81"/>
      <c r="J1152" s="81"/>
      <c r="K1152" s="81"/>
    </row>
    <row r="1153" spans="2:11" x14ac:dyDescent="0.25">
      <c r="B1153" s="81"/>
      <c r="C1153" s="81"/>
      <c r="D1153" s="81"/>
      <c r="E1153" s="81"/>
      <c r="F1153" s="81"/>
      <c r="G1153" s="81"/>
      <c r="H1153" s="81"/>
      <c r="I1153" s="81"/>
      <c r="J1153" s="81"/>
      <c r="K1153" s="81"/>
    </row>
    <row r="1154" spans="2:11" x14ac:dyDescent="0.25">
      <c r="B1154" s="81"/>
      <c r="C1154" s="81"/>
      <c r="D1154" s="81"/>
      <c r="E1154" s="81"/>
      <c r="F1154" s="81"/>
      <c r="G1154" s="81"/>
      <c r="H1154" s="81"/>
      <c r="I1154" s="81"/>
      <c r="J1154" s="81"/>
      <c r="K1154" s="81"/>
    </row>
    <row r="1155" spans="2:11" x14ac:dyDescent="0.25">
      <c r="B1155" s="81"/>
      <c r="C1155" s="81"/>
      <c r="D1155" s="81"/>
      <c r="E1155" s="81"/>
      <c r="F1155" s="81"/>
      <c r="G1155" s="81"/>
      <c r="H1155" s="81"/>
      <c r="I1155" s="81"/>
      <c r="J1155" s="81"/>
      <c r="K1155" s="81"/>
    </row>
    <row r="1156" spans="2:11" x14ac:dyDescent="0.25">
      <c r="B1156" s="81"/>
      <c r="C1156" s="81"/>
      <c r="D1156" s="81"/>
      <c r="E1156" s="81"/>
      <c r="F1156" s="81"/>
      <c r="G1156" s="81"/>
      <c r="H1156" s="81"/>
      <c r="I1156" s="81"/>
      <c r="J1156" s="81"/>
      <c r="K1156" s="81"/>
    </row>
    <row r="1157" spans="2:11" x14ac:dyDescent="0.25">
      <c r="B1157" s="81"/>
      <c r="C1157" s="81"/>
      <c r="D1157" s="81"/>
      <c r="E1157" s="81"/>
      <c r="F1157" s="81"/>
      <c r="G1157" s="81"/>
      <c r="H1157" s="81"/>
      <c r="I1157" s="81"/>
      <c r="J1157" s="81"/>
      <c r="K1157" s="81"/>
    </row>
    <row r="1158" spans="2:11" x14ac:dyDescent="0.25">
      <c r="B1158" s="81"/>
      <c r="C1158" s="81"/>
      <c r="D1158" s="81"/>
      <c r="E1158" s="81"/>
      <c r="F1158" s="81"/>
      <c r="G1158" s="81"/>
      <c r="H1158" s="81"/>
      <c r="I1158" s="81"/>
      <c r="J1158" s="81"/>
      <c r="K1158" s="81"/>
    </row>
    <row r="1159" spans="2:11" x14ac:dyDescent="0.25">
      <c r="B1159" s="81"/>
      <c r="C1159" s="81"/>
      <c r="D1159" s="81"/>
      <c r="E1159" s="81"/>
      <c r="F1159" s="81"/>
      <c r="G1159" s="81"/>
      <c r="H1159" s="81"/>
      <c r="I1159" s="81"/>
      <c r="J1159" s="81"/>
      <c r="K1159" s="81"/>
    </row>
    <row r="1160" spans="2:11" x14ac:dyDescent="0.25">
      <c r="B1160" s="81"/>
      <c r="C1160" s="81"/>
      <c r="D1160" s="81"/>
      <c r="E1160" s="81"/>
      <c r="F1160" s="81"/>
      <c r="G1160" s="81"/>
      <c r="H1160" s="81"/>
      <c r="I1160" s="81"/>
      <c r="J1160" s="81"/>
      <c r="K1160" s="81"/>
    </row>
    <row r="1161" spans="2:11" x14ac:dyDescent="0.25">
      <c r="B1161" s="81"/>
      <c r="C1161" s="81"/>
      <c r="D1161" s="81"/>
      <c r="E1161" s="81"/>
      <c r="F1161" s="81"/>
      <c r="G1161" s="81"/>
      <c r="H1161" s="81"/>
      <c r="I1161" s="81"/>
      <c r="J1161" s="81"/>
      <c r="K1161" s="81"/>
    </row>
    <row r="1162" spans="2:11" x14ac:dyDescent="0.25">
      <c r="B1162" s="81"/>
      <c r="C1162" s="81"/>
      <c r="D1162" s="81"/>
      <c r="E1162" s="81"/>
      <c r="F1162" s="81"/>
      <c r="G1162" s="81"/>
      <c r="H1162" s="81"/>
      <c r="I1162" s="81"/>
      <c r="J1162" s="81"/>
      <c r="K1162" s="81"/>
    </row>
    <row r="1163" spans="2:11" x14ac:dyDescent="0.25">
      <c r="B1163" s="81"/>
      <c r="C1163" s="81"/>
      <c r="D1163" s="81"/>
      <c r="E1163" s="81"/>
      <c r="F1163" s="81"/>
      <c r="G1163" s="81"/>
      <c r="H1163" s="81"/>
      <c r="I1163" s="81"/>
      <c r="J1163" s="81"/>
      <c r="K1163" s="81"/>
    </row>
    <row r="1164" spans="2:11" x14ac:dyDescent="0.25">
      <c r="B1164" s="81"/>
      <c r="C1164" s="81"/>
      <c r="D1164" s="81"/>
      <c r="E1164" s="81"/>
      <c r="F1164" s="81"/>
      <c r="G1164" s="81"/>
      <c r="H1164" s="81"/>
      <c r="I1164" s="81"/>
      <c r="J1164" s="81"/>
      <c r="K1164" s="81"/>
    </row>
    <row r="1165" spans="2:11" x14ac:dyDescent="0.25">
      <c r="B1165" s="81"/>
      <c r="C1165" s="81"/>
      <c r="D1165" s="81"/>
      <c r="E1165" s="81"/>
      <c r="F1165" s="81"/>
      <c r="G1165" s="81"/>
      <c r="H1165" s="81"/>
      <c r="I1165" s="81"/>
      <c r="J1165" s="81"/>
      <c r="K1165" s="81"/>
    </row>
    <row r="1166" spans="2:11" x14ac:dyDescent="0.25">
      <c r="B1166" s="81"/>
      <c r="C1166" s="81"/>
      <c r="D1166" s="81"/>
      <c r="E1166" s="81"/>
      <c r="F1166" s="81"/>
      <c r="G1166" s="81"/>
      <c r="H1166" s="81"/>
      <c r="I1166" s="81"/>
      <c r="J1166" s="81"/>
      <c r="K1166" s="81"/>
    </row>
    <row r="1167" spans="2:11" x14ac:dyDescent="0.25">
      <c r="B1167" s="81"/>
      <c r="C1167" s="81"/>
      <c r="D1167" s="81"/>
      <c r="E1167" s="81"/>
      <c r="F1167" s="81"/>
      <c r="G1167" s="81"/>
      <c r="H1167" s="81"/>
      <c r="I1167" s="81"/>
      <c r="J1167" s="81"/>
      <c r="K1167" s="81"/>
    </row>
    <row r="1168" spans="2:11" x14ac:dyDescent="0.25">
      <c r="B1168" s="81"/>
      <c r="C1168" s="81"/>
      <c r="D1168" s="81"/>
      <c r="E1168" s="81"/>
      <c r="F1168" s="81"/>
      <c r="G1168" s="81"/>
      <c r="H1168" s="81"/>
      <c r="I1168" s="81"/>
      <c r="J1168" s="81"/>
      <c r="K1168" s="81"/>
    </row>
    <row r="1169" spans="2:11" x14ac:dyDescent="0.25">
      <c r="B1169" s="81"/>
      <c r="C1169" s="81"/>
      <c r="D1169" s="81"/>
      <c r="E1169" s="81"/>
      <c r="F1169" s="81"/>
      <c r="G1169" s="81"/>
      <c r="H1169" s="81"/>
      <c r="I1169" s="81"/>
      <c r="J1169" s="81"/>
      <c r="K1169" s="81"/>
    </row>
    <row r="1170" spans="2:11" x14ac:dyDescent="0.25">
      <c r="B1170" s="81"/>
      <c r="C1170" s="81"/>
      <c r="D1170" s="81"/>
      <c r="E1170" s="81"/>
      <c r="F1170" s="81"/>
      <c r="G1170" s="81"/>
      <c r="H1170" s="81"/>
      <c r="I1170" s="81"/>
      <c r="J1170" s="81"/>
      <c r="K1170" s="81"/>
    </row>
    <row r="1171" spans="2:11" x14ac:dyDescent="0.25">
      <c r="B1171" s="81"/>
      <c r="C1171" s="81"/>
      <c r="D1171" s="81"/>
      <c r="E1171" s="81"/>
      <c r="F1171" s="81"/>
      <c r="G1171" s="81"/>
      <c r="H1171" s="81"/>
      <c r="I1171" s="81"/>
      <c r="J1171" s="81"/>
      <c r="K1171" s="81"/>
    </row>
    <row r="1172" spans="2:11" x14ac:dyDescent="0.25">
      <c r="B1172" s="81"/>
      <c r="C1172" s="81"/>
      <c r="D1172" s="81"/>
      <c r="E1172" s="81"/>
      <c r="F1172" s="81"/>
      <c r="G1172" s="81"/>
      <c r="H1172" s="81"/>
      <c r="I1172" s="81"/>
      <c r="J1172" s="81"/>
      <c r="K1172" s="81"/>
    </row>
    <row r="1173" spans="2:11" x14ac:dyDescent="0.25">
      <c r="B1173" s="81"/>
      <c r="C1173" s="81"/>
      <c r="D1173" s="81"/>
      <c r="E1173" s="81"/>
      <c r="F1173" s="81"/>
      <c r="G1173" s="81"/>
      <c r="H1173" s="81"/>
      <c r="I1173" s="81"/>
      <c r="J1173" s="81"/>
      <c r="K1173" s="81"/>
    </row>
    <row r="1174" spans="2:11" x14ac:dyDescent="0.25">
      <c r="B1174" s="81"/>
      <c r="C1174" s="81"/>
      <c r="D1174" s="81"/>
      <c r="E1174" s="81"/>
      <c r="F1174" s="81"/>
      <c r="G1174" s="81"/>
      <c r="H1174" s="81"/>
      <c r="I1174" s="81"/>
      <c r="J1174" s="81"/>
      <c r="K1174" s="81"/>
    </row>
    <row r="1175" spans="2:11" x14ac:dyDescent="0.25">
      <c r="B1175" s="81"/>
      <c r="C1175" s="81"/>
      <c r="D1175" s="81"/>
      <c r="E1175" s="81"/>
      <c r="F1175" s="81"/>
      <c r="G1175" s="81"/>
      <c r="H1175" s="81"/>
      <c r="I1175" s="81"/>
      <c r="J1175" s="81"/>
      <c r="K1175" s="81"/>
    </row>
    <row r="1176" spans="2:11" x14ac:dyDescent="0.25">
      <c r="B1176" s="81"/>
      <c r="C1176" s="81"/>
      <c r="D1176" s="81"/>
      <c r="E1176" s="81"/>
      <c r="F1176" s="81"/>
      <c r="G1176" s="81"/>
      <c r="H1176" s="81"/>
      <c r="I1176" s="81"/>
      <c r="J1176" s="81"/>
      <c r="K1176" s="81"/>
    </row>
    <row r="1177" spans="2:11" x14ac:dyDescent="0.25">
      <c r="B1177" s="81"/>
      <c r="C1177" s="81"/>
      <c r="D1177" s="81"/>
      <c r="E1177" s="81"/>
      <c r="F1177" s="81"/>
      <c r="G1177" s="81"/>
      <c r="H1177" s="81"/>
      <c r="I1177" s="81"/>
      <c r="J1177" s="81"/>
      <c r="K1177" s="81"/>
    </row>
    <row r="1178" spans="2:11" x14ac:dyDescent="0.25">
      <c r="B1178" s="81"/>
      <c r="C1178" s="81"/>
      <c r="D1178" s="81"/>
      <c r="E1178" s="81"/>
      <c r="F1178" s="81"/>
      <c r="G1178" s="81"/>
      <c r="H1178" s="81"/>
      <c r="I1178" s="81"/>
      <c r="J1178" s="81"/>
      <c r="K1178" s="81"/>
    </row>
    <row r="1179" spans="2:11" x14ac:dyDescent="0.25">
      <c r="B1179" s="81"/>
      <c r="C1179" s="81"/>
      <c r="D1179" s="81"/>
      <c r="E1179" s="81"/>
      <c r="F1179" s="81"/>
      <c r="G1179" s="81"/>
      <c r="H1179" s="81"/>
      <c r="I1179" s="81"/>
      <c r="J1179" s="81"/>
      <c r="K1179" s="81"/>
    </row>
    <row r="1180" spans="2:11" x14ac:dyDescent="0.25">
      <c r="B1180" s="81"/>
      <c r="C1180" s="81"/>
      <c r="D1180" s="81"/>
      <c r="E1180" s="81"/>
      <c r="F1180" s="81"/>
      <c r="G1180" s="81"/>
      <c r="H1180" s="81"/>
      <c r="I1180" s="81"/>
      <c r="J1180" s="81"/>
      <c r="K1180" s="81"/>
    </row>
    <row r="1181" spans="2:11" x14ac:dyDescent="0.25">
      <c r="B1181" s="81"/>
      <c r="C1181" s="81"/>
      <c r="D1181" s="81"/>
      <c r="E1181" s="81"/>
      <c r="F1181" s="81"/>
      <c r="G1181" s="81"/>
      <c r="H1181" s="81"/>
      <c r="I1181" s="81"/>
      <c r="J1181" s="81"/>
      <c r="K1181" s="81"/>
    </row>
    <row r="1182" spans="2:11" x14ac:dyDescent="0.25">
      <c r="B1182" s="81"/>
      <c r="C1182" s="81"/>
      <c r="D1182" s="81"/>
      <c r="E1182" s="81"/>
      <c r="F1182" s="81"/>
      <c r="G1182" s="81"/>
      <c r="H1182" s="81"/>
      <c r="I1182" s="81"/>
      <c r="J1182" s="81"/>
      <c r="K1182" s="81"/>
    </row>
    <row r="1183" spans="2:11" x14ac:dyDescent="0.25">
      <c r="B1183" s="81"/>
      <c r="C1183" s="81"/>
      <c r="D1183" s="81"/>
      <c r="E1183" s="81"/>
      <c r="F1183" s="81"/>
      <c r="G1183" s="81"/>
      <c r="H1183" s="81"/>
      <c r="I1183" s="81"/>
      <c r="J1183" s="81"/>
      <c r="K1183" s="81"/>
    </row>
    <row r="1184" spans="2:11" x14ac:dyDescent="0.25">
      <c r="B1184" s="81"/>
      <c r="C1184" s="81"/>
      <c r="D1184" s="81"/>
      <c r="E1184" s="81"/>
      <c r="F1184" s="81"/>
      <c r="G1184" s="81"/>
      <c r="H1184" s="81"/>
      <c r="I1184" s="81"/>
      <c r="J1184" s="81"/>
      <c r="K1184" s="81"/>
    </row>
    <row r="1185" spans="2:11" x14ac:dyDescent="0.25">
      <c r="B1185" s="81"/>
      <c r="C1185" s="81"/>
      <c r="D1185" s="81"/>
      <c r="E1185" s="81"/>
      <c r="F1185" s="81"/>
      <c r="G1185" s="81"/>
      <c r="H1185" s="81"/>
      <c r="I1185" s="81"/>
      <c r="J1185" s="81"/>
      <c r="K1185" s="81"/>
    </row>
    <row r="1186" spans="2:11" x14ac:dyDescent="0.25">
      <c r="B1186" s="81"/>
      <c r="C1186" s="81"/>
      <c r="D1186" s="81"/>
      <c r="E1186" s="81"/>
      <c r="F1186" s="81"/>
      <c r="G1186" s="81"/>
      <c r="H1186" s="81"/>
      <c r="I1186" s="81"/>
      <c r="J1186" s="81"/>
      <c r="K1186" s="81"/>
    </row>
    <row r="1187" spans="2:11" x14ac:dyDescent="0.25">
      <c r="B1187" s="81"/>
      <c r="C1187" s="81"/>
      <c r="D1187" s="81"/>
      <c r="E1187" s="81"/>
      <c r="F1187" s="81"/>
      <c r="G1187" s="81"/>
      <c r="H1187" s="81"/>
      <c r="I1187" s="81"/>
      <c r="J1187" s="81"/>
      <c r="K1187" s="81"/>
    </row>
    <row r="1188" spans="2:11" x14ac:dyDescent="0.25">
      <c r="B1188" s="81"/>
      <c r="C1188" s="81"/>
      <c r="D1188" s="81"/>
      <c r="E1188" s="81"/>
      <c r="F1188" s="81"/>
      <c r="G1188" s="81"/>
      <c r="H1188" s="81"/>
      <c r="I1188" s="81"/>
      <c r="J1188" s="81"/>
      <c r="K1188" s="81"/>
    </row>
    <row r="1189" spans="2:11" x14ac:dyDescent="0.25">
      <c r="B1189" s="81"/>
      <c r="C1189" s="81"/>
      <c r="D1189" s="81"/>
      <c r="E1189" s="81"/>
      <c r="F1189" s="81"/>
      <c r="G1189" s="81"/>
      <c r="H1189" s="81"/>
      <c r="I1189" s="81"/>
      <c r="J1189" s="81"/>
      <c r="K1189" s="81"/>
    </row>
    <row r="1190" spans="2:11" x14ac:dyDescent="0.25">
      <c r="B1190" s="81"/>
      <c r="C1190" s="81"/>
      <c r="D1190" s="81"/>
      <c r="E1190" s="81"/>
      <c r="F1190" s="81"/>
      <c r="G1190" s="81"/>
      <c r="H1190" s="81"/>
      <c r="I1190" s="81"/>
      <c r="J1190" s="81"/>
      <c r="K1190" s="81"/>
    </row>
    <row r="1191" spans="2:11" x14ac:dyDescent="0.25">
      <c r="B1191" s="81"/>
      <c r="C1191" s="81"/>
      <c r="D1191" s="81"/>
      <c r="E1191" s="81"/>
      <c r="F1191" s="81"/>
      <c r="G1191" s="81"/>
      <c r="H1191" s="81"/>
      <c r="I1191" s="81"/>
      <c r="J1191" s="81"/>
      <c r="K1191" s="81"/>
    </row>
    <row r="1192" spans="2:11" x14ac:dyDescent="0.25">
      <c r="B1192" s="81"/>
      <c r="C1192" s="81"/>
      <c r="D1192" s="81"/>
      <c r="E1192" s="81"/>
      <c r="F1192" s="81"/>
      <c r="G1192" s="81"/>
      <c r="H1192" s="81"/>
      <c r="I1192" s="81"/>
      <c r="J1192" s="81"/>
      <c r="K1192" s="81"/>
    </row>
    <row r="1193" spans="2:11" x14ac:dyDescent="0.25">
      <c r="B1193" s="81"/>
      <c r="C1193" s="81"/>
      <c r="D1193" s="81"/>
      <c r="E1193" s="81"/>
      <c r="F1193" s="81"/>
      <c r="G1193" s="81"/>
      <c r="H1193" s="81"/>
      <c r="I1193" s="81"/>
      <c r="J1193" s="81"/>
      <c r="K1193" s="81"/>
    </row>
    <row r="1194" spans="2:11" x14ac:dyDescent="0.25">
      <c r="B1194" s="81"/>
      <c r="C1194" s="81"/>
      <c r="D1194" s="81"/>
      <c r="E1194" s="81"/>
      <c r="F1194" s="81"/>
      <c r="G1194" s="81"/>
      <c r="H1194" s="81"/>
      <c r="I1194" s="81"/>
      <c r="J1194" s="81"/>
      <c r="K1194" s="81"/>
    </row>
    <row r="1195" spans="2:11" x14ac:dyDescent="0.25">
      <c r="B1195" s="81"/>
      <c r="C1195" s="81"/>
      <c r="D1195" s="81"/>
      <c r="E1195" s="81"/>
      <c r="F1195" s="81"/>
      <c r="G1195" s="81"/>
      <c r="H1195" s="81"/>
      <c r="I1195" s="81"/>
      <c r="J1195" s="81"/>
      <c r="K1195" s="81"/>
    </row>
    <row r="1196" spans="2:11" x14ac:dyDescent="0.25">
      <c r="B1196" s="81"/>
      <c r="C1196" s="81"/>
      <c r="D1196" s="81"/>
      <c r="E1196" s="81"/>
      <c r="F1196" s="81"/>
      <c r="G1196" s="81"/>
      <c r="H1196" s="81"/>
      <c r="I1196" s="81"/>
      <c r="J1196" s="81"/>
      <c r="K1196" s="81"/>
    </row>
    <row r="1197" spans="2:11" x14ac:dyDescent="0.25">
      <c r="B1197" s="81"/>
      <c r="C1197" s="81"/>
      <c r="D1197" s="81"/>
      <c r="E1197" s="81"/>
      <c r="F1197" s="81"/>
      <c r="G1197" s="81"/>
      <c r="H1197" s="81"/>
      <c r="I1197" s="81"/>
      <c r="J1197" s="81"/>
      <c r="K1197" s="81"/>
    </row>
    <row r="1198" spans="2:11" x14ac:dyDescent="0.25">
      <c r="B1198" s="81"/>
      <c r="C1198" s="81"/>
      <c r="D1198" s="81"/>
      <c r="E1198" s="81"/>
      <c r="F1198" s="81"/>
      <c r="G1198" s="81"/>
      <c r="H1198" s="81"/>
      <c r="I1198" s="81"/>
      <c r="J1198" s="81"/>
      <c r="K1198" s="81"/>
    </row>
    <row r="1199" spans="2:11" x14ac:dyDescent="0.25">
      <c r="B1199" s="81"/>
      <c r="C1199" s="81"/>
      <c r="D1199" s="81"/>
      <c r="E1199" s="81"/>
      <c r="F1199" s="81"/>
      <c r="G1199" s="81"/>
      <c r="H1199" s="81"/>
      <c r="I1199" s="81"/>
      <c r="J1199" s="81"/>
      <c r="K1199" s="81"/>
    </row>
    <row r="1200" spans="2:11" x14ac:dyDescent="0.25">
      <c r="B1200" s="81"/>
      <c r="C1200" s="81"/>
      <c r="D1200" s="81"/>
      <c r="E1200" s="81"/>
      <c r="F1200" s="81"/>
      <c r="G1200" s="81"/>
      <c r="H1200" s="81"/>
      <c r="I1200" s="81"/>
      <c r="J1200" s="81"/>
      <c r="K1200" s="81"/>
    </row>
    <row r="1201" spans="2:11" x14ac:dyDescent="0.25">
      <c r="B1201" s="81"/>
      <c r="C1201" s="81"/>
      <c r="D1201" s="81"/>
      <c r="E1201" s="81"/>
      <c r="F1201" s="81"/>
      <c r="G1201" s="81"/>
      <c r="H1201" s="81"/>
      <c r="I1201" s="81"/>
      <c r="J1201" s="81"/>
      <c r="K1201" s="81"/>
    </row>
    <row r="1202" spans="2:11" x14ac:dyDescent="0.25">
      <c r="B1202" s="81"/>
      <c r="C1202" s="81"/>
      <c r="D1202" s="81"/>
      <c r="E1202" s="81"/>
      <c r="F1202" s="81"/>
      <c r="G1202" s="81"/>
      <c r="H1202" s="81"/>
      <c r="I1202" s="81"/>
      <c r="J1202" s="81"/>
      <c r="K1202" s="81"/>
    </row>
    <row r="1203" spans="2:11" x14ac:dyDescent="0.25">
      <c r="B1203" s="81"/>
      <c r="C1203" s="81"/>
      <c r="D1203" s="81"/>
      <c r="E1203" s="81"/>
      <c r="F1203" s="81"/>
      <c r="G1203" s="81"/>
      <c r="H1203" s="81"/>
      <c r="I1203" s="81"/>
      <c r="J1203" s="81"/>
      <c r="K1203" s="81"/>
    </row>
    <row r="1204" spans="2:11" x14ac:dyDescent="0.25">
      <c r="B1204" s="81"/>
      <c r="C1204" s="81"/>
      <c r="D1204" s="81"/>
      <c r="E1204" s="81"/>
      <c r="F1204" s="81"/>
      <c r="G1204" s="81"/>
      <c r="H1204" s="81"/>
      <c r="I1204" s="81"/>
      <c r="J1204" s="81"/>
      <c r="K1204" s="81"/>
    </row>
    <row r="1205" spans="2:11" x14ac:dyDescent="0.25">
      <c r="B1205" s="81"/>
      <c r="C1205" s="81"/>
      <c r="D1205" s="81"/>
      <c r="E1205" s="81"/>
      <c r="F1205" s="81"/>
      <c r="G1205" s="81"/>
      <c r="H1205" s="81"/>
      <c r="I1205" s="81"/>
      <c r="J1205" s="81"/>
      <c r="K1205" s="81"/>
    </row>
    <row r="1206" spans="2:11" x14ac:dyDescent="0.25">
      <c r="B1206" s="81"/>
      <c r="C1206" s="81"/>
      <c r="D1206" s="81"/>
      <c r="E1206" s="81"/>
      <c r="F1206" s="81"/>
      <c r="G1206" s="81"/>
      <c r="H1206" s="81"/>
      <c r="I1206" s="81"/>
      <c r="J1206" s="81"/>
      <c r="K1206" s="81"/>
    </row>
    <row r="1207" spans="2:11" x14ac:dyDescent="0.25">
      <c r="B1207" s="81"/>
      <c r="C1207" s="81"/>
      <c r="D1207" s="81"/>
      <c r="E1207" s="81"/>
      <c r="F1207" s="81"/>
      <c r="G1207" s="81"/>
      <c r="H1207" s="81"/>
      <c r="I1207" s="81"/>
      <c r="J1207" s="81"/>
      <c r="K1207" s="81"/>
    </row>
    <row r="1208" spans="2:11" x14ac:dyDescent="0.25">
      <c r="B1208" s="81"/>
      <c r="C1208" s="81"/>
      <c r="D1208" s="81"/>
      <c r="E1208" s="81"/>
      <c r="F1208" s="81"/>
      <c r="G1208" s="81"/>
      <c r="H1208" s="81"/>
      <c r="I1208" s="81"/>
      <c r="J1208" s="81"/>
      <c r="K1208" s="81"/>
    </row>
    <row r="1209" spans="2:11" x14ac:dyDescent="0.25">
      <c r="B1209" s="81"/>
      <c r="C1209" s="81"/>
      <c r="D1209" s="81"/>
      <c r="E1209" s="81"/>
      <c r="F1209" s="81"/>
      <c r="G1209" s="81"/>
      <c r="H1209" s="81"/>
      <c r="I1209" s="81"/>
      <c r="J1209" s="81"/>
      <c r="K1209" s="81"/>
    </row>
    <row r="1210" spans="2:11" x14ac:dyDescent="0.25">
      <c r="B1210" s="81"/>
      <c r="C1210" s="81"/>
      <c r="D1210" s="81"/>
      <c r="E1210" s="81"/>
      <c r="F1210" s="81"/>
      <c r="G1210" s="81"/>
      <c r="H1210" s="81"/>
      <c r="I1210" s="81"/>
      <c r="J1210" s="81"/>
      <c r="K1210" s="81"/>
    </row>
    <row r="1211" spans="2:11" x14ac:dyDescent="0.25">
      <c r="B1211" s="81"/>
      <c r="C1211" s="81"/>
      <c r="D1211" s="81"/>
      <c r="E1211" s="81"/>
      <c r="F1211" s="81"/>
      <c r="G1211" s="81"/>
      <c r="H1211" s="81"/>
      <c r="I1211" s="81"/>
      <c r="J1211" s="81"/>
      <c r="K1211" s="81"/>
    </row>
    <row r="1212" spans="2:11" x14ac:dyDescent="0.25">
      <c r="B1212" s="81"/>
      <c r="C1212" s="81"/>
      <c r="D1212" s="81"/>
      <c r="E1212" s="81"/>
      <c r="F1212" s="81"/>
      <c r="G1212" s="81"/>
      <c r="H1212" s="81"/>
      <c r="I1212" s="81"/>
      <c r="J1212" s="81"/>
      <c r="K1212" s="81"/>
    </row>
    <row r="1213" spans="2:11" x14ac:dyDescent="0.25">
      <c r="B1213" s="81"/>
      <c r="C1213" s="81"/>
      <c r="D1213" s="81"/>
      <c r="E1213" s="81"/>
      <c r="F1213" s="81"/>
      <c r="G1213" s="81"/>
      <c r="H1213" s="81"/>
      <c r="I1213" s="81"/>
      <c r="J1213" s="81"/>
      <c r="K1213" s="81"/>
    </row>
    <row r="1214" spans="2:11" x14ac:dyDescent="0.25">
      <c r="B1214" s="81"/>
      <c r="C1214" s="81"/>
      <c r="D1214" s="81"/>
      <c r="E1214" s="81"/>
      <c r="F1214" s="81"/>
      <c r="G1214" s="81"/>
      <c r="H1214" s="81"/>
      <c r="I1214" s="81"/>
      <c r="J1214" s="81"/>
      <c r="K1214" s="81"/>
    </row>
    <row r="1215" spans="2:11" x14ac:dyDescent="0.25">
      <c r="B1215" s="81"/>
      <c r="C1215" s="81"/>
      <c r="D1215" s="81"/>
      <c r="E1215" s="81"/>
      <c r="F1215" s="81"/>
      <c r="G1215" s="81"/>
      <c r="H1215" s="81"/>
      <c r="I1215" s="81"/>
      <c r="J1215" s="81"/>
      <c r="K1215" s="81"/>
    </row>
    <row r="1216" spans="2:11" x14ac:dyDescent="0.25">
      <c r="B1216" s="81"/>
      <c r="C1216" s="81"/>
      <c r="D1216" s="81"/>
      <c r="E1216" s="81"/>
      <c r="F1216" s="81"/>
      <c r="G1216" s="81"/>
      <c r="H1216" s="81"/>
      <c r="I1216" s="81"/>
      <c r="J1216" s="81"/>
      <c r="K1216" s="81"/>
    </row>
    <row r="1217" spans="2:11" x14ac:dyDescent="0.25">
      <c r="B1217" s="81"/>
      <c r="C1217" s="81"/>
      <c r="D1217" s="81"/>
      <c r="E1217" s="81"/>
      <c r="F1217" s="81"/>
      <c r="G1217" s="81"/>
      <c r="H1217" s="81"/>
      <c r="I1217" s="81"/>
      <c r="J1217" s="81"/>
      <c r="K1217" s="81"/>
    </row>
    <row r="1218" spans="2:11" x14ac:dyDescent="0.25">
      <c r="B1218" s="81"/>
      <c r="C1218" s="81"/>
      <c r="D1218" s="81"/>
      <c r="E1218" s="81"/>
      <c r="F1218" s="81"/>
      <c r="G1218" s="81"/>
      <c r="H1218" s="81"/>
      <c r="I1218" s="81"/>
      <c r="J1218" s="81"/>
      <c r="K1218" s="81"/>
    </row>
    <row r="1219" spans="2:11" x14ac:dyDescent="0.25">
      <c r="B1219" s="81"/>
      <c r="C1219" s="81"/>
      <c r="D1219" s="81"/>
      <c r="E1219" s="81"/>
      <c r="F1219" s="81"/>
      <c r="G1219" s="81"/>
      <c r="H1219" s="81"/>
      <c r="I1219" s="81"/>
      <c r="J1219" s="81"/>
      <c r="K1219" s="81"/>
    </row>
    <row r="1220" spans="2:11" x14ac:dyDescent="0.25">
      <c r="B1220" s="81"/>
      <c r="C1220" s="81"/>
      <c r="D1220" s="81"/>
      <c r="E1220" s="81"/>
      <c r="F1220" s="81"/>
      <c r="G1220" s="81"/>
      <c r="H1220" s="81"/>
      <c r="I1220" s="81"/>
      <c r="J1220" s="81"/>
      <c r="K1220" s="81"/>
    </row>
  </sheetData>
  <mergeCells count="8">
    <mergeCell ref="I4:J5"/>
    <mergeCell ref="K4:K6"/>
    <mergeCell ref="B2:K2"/>
    <mergeCell ref="B3:K3"/>
    <mergeCell ref="B4:B6"/>
    <mergeCell ref="C4:D5"/>
    <mergeCell ref="E4:F5"/>
    <mergeCell ref="G4:H5"/>
  </mergeCells>
  <printOptions horizontalCentered="1"/>
  <pageMargins left="0.7" right="0.7" top="0.75" bottom="0.75" header="0.3" footer="0.3"/>
  <pageSetup paperSize="9" scale="8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O658"/>
  <sheetViews>
    <sheetView topLeftCell="A4" zoomScale="80" zoomScaleNormal="80" workbookViewId="0">
      <selection activeCell="E11" sqref="E11"/>
    </sheetView>
  </sheetViews>
  <sheetFormatPr baseColWidth="10" defaultColWidth="11.42578125" defaultRowHeight="15" x14ac:dyDescent="0.25"/>
  <cols>
    <col min="1" max="1" width="2.7109375" style="81" customWidth="1"/>
    <col min="2" max="12" width="15.7109375" style="63" customWidth="1"/>
    <col min="13" max="67" width="11.42578125" style="81" customWidth="1"/>
    <col min="68" max="16384" width="11.42578125" style="63"/>
  </cols>
  <sheetData>
    <row r="1" spans="2:13" s="81" customFormat="1" ht="15.75" thickBot="1" x14ac:dyDescent="0.3"/>
    <row r="2" spans="2:13" ht="24.95" customHeight="1" thickTop="1" thickBot="1" x14ac:dyDescent="0.3">
      <c r="B2" s="269" t="s">
        <v>298</v>
      </c>
      <c r="C2" s="270"/>
      <c r="D2" s="270"/>
      <c r="E2" s="270"/>
      <c r="F2" s="270"/>
      <c r="G2" s="270"/>
      <c r="H2" s="270"/>
      <c r="I2" s="270"/>
      <c r="J2" s="270"/>
      <c r="K2" s="270"/>
      <c r="L2" s="271"/>
    </row>
    <row r="3" spans="2:13" ht="24.95" customHeight="1" thickTop="1" thickBot="1" x14ac:dyDescent="0.3">
      <c r="B3" s="272" t="s">
        <v>249</v>
      </c>
      <c r="C3" s="283" t="s">
        <v>81</v>
      </c>
      <c r="D3" s="283"/>
      <c r="E3" s="283"/>
      <c r="F3" s="283"/>
      <c r="G3" s="283"/>
      <c r="H3" s="283"/>
      <c r="I3" s="283"/>
      <c r="J3" s="283"/>
      <c r="K3" s="284" t="s">
        <v>31</v>
      </c>
      <c r="L3" s="285"/>
    </row>
    <row r="4" spans="2:13" ht="24.95" customHeight="1" thickTop="1" thickBot="1" x14ac:dyDescent="0.3">
      <c r="B4" s="273"/>
      <c r="C4" s="288" t="s">
        <v>33</v>
      </c>
      <c r="D4" s="289"/>
      <c r="E4" s="290" t="s">
        <v>193</v>
      </c>
      <c r="F4" s="289"/>
      <c r="G4" s="290" t="s">
        <v>51</v>
      </c>
      <c r="H4" s="289"/>
      <c r="I4" s="283" t="s">
        <v>34</v>
      </c>
      <c r="J4" s="293"/>
      <c r="K4" s="294"/>
      <c r="L4" s="295"/>
    </row>
    <row r="5" spans="2:13" ht="24.95" customHeight="1" thickTop="1" thickBot="1" x14ac:dyDescent="0.3">
      <c r="B5" s="274"/>
      <c r="C5" s="84" t="s">
        <v>4</v>
      </c>
      <c r="D5" s="168" t="s">
        <v>5</v>
      </c>
      <c r="E5" s="86" t="s">
        <v>4</v>
      </c>
      <c r="F5" s="168" t="s">
        <v>5</v>
      </c>
      <c r="G5" s="86" t="s">
        <v>4</v>
      </c>
      <c r="H5" s="168" t="s">
        <v>5</v>
      </c>
      <c r="I5" s="86" t="s">
        <v>4</v>
      </c>
      <c r="J5" s="144" t="s">
        <v>5</v>
      </c>
      <c r="K5" s="84" t="s">
        <v>4</v>
      </c>
      <c r="L5" s="145" t="s">
        <v>5</v>
      </c>
    </row>
    <row r="6" spans="2:13" ht="21.95" customHeight="1" thickTop="1" x14ac:dyDescent="0.25">
      <c r="B6" s="174" t="s">
        <v>86</v>
      </c>
      <c r="C6" s="89">
        <v>1099</v>
      </c>
      <c r="D6" s="90">
        <v>8.3024854574299312E-2</v>
      </c>
      <c r="E6" s="91">
        <v>2141</v>
      </c>
      <c r="F6" s="90">
        <v>9.5033068489502423E-2</v>
      </c>
      <c r="G6" s="91">
        <v>134</v>
      </c>
      <c r="H6" s="90">
        <v>0.10403726708074534</v>
      </c>
      <c r="I6" s="91">
        <v>1</v>
      </c>
      <c r="J6" s="92">
        <v>0.2</v>
      </c>
      <c r="K6" s="113">
        <v>3375</v>
      </c>
      <c r="L6" s="114">
        <v>9.107099490002428E-2</v>
      </c>
      <c r="M6" s="164"/>
    </row>
    <row r="7" spans="2:13" ht="21.95" customHeight="1" x14ac:dyDescent="0.25">
      <c r="B7" s="174" t="s">
        <v>87</v>
      </c>
      <c r="C7" s="89">
        <v>1013</v>
      </c>
      <c r="D7" s="90">
        <v>7.6527914179950141E-2</v>
      </c>
      <c r="E7" s="91">
        <v>1773</v>
      </c>
      <c r="F7" s="90">
        <v>7.8698566292334321E-2</v>
      </c>
      <c r="G7" s="91">
        <v>111</v>
      </c>
      <c r="H7" s="90">
        <v>8.6180124223602481E-2</v>
      </c>
      <c r="I7" s="91">
        <v>0</v>
      </c>
      <c r="J7" s="92">
        <v>0</v>
      </c>
      <c r="K7" s="113">
        <v>2897</v>
      </c>
      <c r="L7" s="114">
        <v>7.8172643622331964E-2</v>
      </c>
      <c r="M7" s="164"/>
    </row>
    <row r="8" spans="2:13" ht="21.95" customHeight="1" x14ac:dyDescent="0.25">
      <c r="B8" s="174" t="s">
        <v>88</v>
      </c>
      <c r="C8" s="89">
        <v>1390</v>
      </c>
      <c r="D8" s="90">
        <v>0.10500868776913198</v>
      </c>
      <c r="E8" s="91">
        <v>2196</v>
      </c>
      <c r="F8" s="90">
        <v>9.747436637223135E-2</v>
      </c>
      <c r="G8" s="91">
        <v>124</v>
      </c>
      <c r="H8" s="90">
        <v>9.627329192546584E-2</v>
      </c>
      <c r="I8" s="91">
        <v>0</v>
      </c>
      <c r="J8" s="92">
        <v>0</v>
      </c>
      <c r="K8" s="113">
        <v>3710</v>
      </c>
      <c r="L8" s="114">
        <v>0.10011063439380448</v>
      </c>
      <c r="M8" s="164"/>
    </row>
    <row r="9" spans="2:13" ht="21.95" customHeight="1" x14ac:dyDescent="0.25">
      <c r="B9" s="174" t="s">
        <v>89</v>
      </c>
      <c r="C9" s="89">
        <v>976</v>
      </c>
      <c r="D9" s="90">
        <v>7.3732718894009217E-2</v>
      </c>
      <c r="E9" s="91">
        <v>1707</v>
      </c>
      <c r="F9" s="90">
        <v>7.5769008833059606E-2</v>
      </c>
      <c r="G9" s="91">
        <v>86</v>
      </c>
      <c r="H9" s="90">
        <v>6.6770186335403728E-2</v>
      </c>
      <c r="I9" s="91">
        <v>0</v>
      </c>
      <c r="J9" s="92">
        <v>0</v>
      </c>
      <c r="K9" s="113">
        <v>2769</v>
      </c>
      <c r="L9" s="114">
        <v>7.471869181575326E-2</v>
      </c>
      <c r="M9" s="164"/>
    </row>
    <row r="10" spans="2:13" ht="21.95" customHeight="1" x14ac:dyDescent="0.25">
      <c r="B10" s="174" t="s">
        <v>90</v>
      </c>
      <c r="C10" s="89">
        <v>1236</v>
      </c>
      <c r="D10" s="90">
        <v>9.3374631714134626E-2</v>
      </c>
      <c r="E10" s="91">
        <v>1984</v>
      </c>
      <c r="F10" s="90">
        <v>8.8064272715167119E-2</v>
      </c>
      <c r="G10" s="91">
        <v>104</v>
      </c>
      <c r="H10" s="90">
        <v>8.0745341614906832E-2</v>
      </c>
      <c r="I10" s="91">
        <v>2</v>
      </c>
      <c r="J10" s="92">
        <v>0.4</v>
      </c>
      <c r="K10" s="113">
        <v>3326</v>
      </c>
      <c r="L10" s="114">
        <v>8.9748778974068383E-2</v>
      </c>
      <c r="M10" s="164"/>
    </row>
    <row r="11" spans="2:13" ht="21.95" customHeight="1" x14ac:dyDescent="0.25">
      <c r="B11" s="174" t="s">
        <v>91</v>
      </c>
      <c r="C11" s="89">
        <v>1412</v>
      </c>
      <c r="D11" s="90">
        <v>0.10667069577698875</v>
      </c>
      <c r="E11" s="91">
        <v>1997</v>
      </c>
      <c r="F11" s="90">
        <v>8.8641306760175773E-2</v>
      </c>
      <c r="G11" s="91">
        <v>120</v>
      </c>
      <c r="H11" s="90">
        <v>9.3167701863354033E-2</v>
      </c>
      <c r="I11" s="91">
        <v>0</v>
      </c>
      <c r="J11" s="92">
        <v>0</v>
      </c>
      <c r="K11" s="113">
        <v>3529</v>
      </c>
      <c r="L11" s="114">
        <v>9.5226530667314277E-2</v>
      </c>
      <c r="M11" s="164"/>
    </row>
    <row r="12" spans="2:13" ht="21.95" customHeight="1" x14ac:dyDescent="0.25">
      <c r="B12" s="174" t="s">
        <v>92</v>
      </c>
      <c r="C12" s="89">
        <v>829</v>
      </c>
      <c r="D12" s="90">
        <v>6.2627483568784462E-2</v>
      </c>
      <c r="E12" s="91">
        <v>1492</v>
      </c>
      <c r="F12" s="90">
        <v>6.6225753473301077E-2</v>
      </c>
      <c r="G12" s="91">
        <v>72</v>
      </c>
      <c r="H12" s="90">
        <v>5.5900621118012424E-2</v>
      </c>
      <c r="I12" s="91">
        <v>1</v>
      </c>
      <c r="J12" s="92">
        <v>0.2</v>
      </c>
      <c r="K12" s="113">
        <v>2394</v>
      </c>
      <c r="L12" s="114">
        <v>6.4599692382417223E-2</v>
      </c>
      <c r="M12" s="164"/>
    </row>
    <row r="13" spans="2:13" ht="21.95" customHeight="1" x14ac:dyDescent="0.25">
      <c r="B13" s="174" t="s">
        <v>93</v>
      </c>
      <c r="C13" s="89">
        <v>814</v>
      </c>
      <c r="D13" s="90">
        <v>6.1494296290700308E-2</v>
      </c>
      <c r="E13" s="91">
        <v>1499</v>
      </c>
      <c r="F13" s="90">
        <v>6.653646411292112E-2</v>
      </c>
      <c r="G13" s="91">
        <v>75</v>
      </c>
      <c r="H13" s="90">
        <v>5.8229813664596272E-2</v>
      </c>
      <c r="I13" s="91">
        <v>1</v>
      </c>
      <c r="J13" s="92">
        <v>0.2</v>
      </c>
      <c r="K13" s="113">
        <v>2389</v>
      </c>
      <c r="L13" s="114">
        <v>6.4464772389972752E-2</v>
      </c>
      <c r="M13" s="164"/>
    </row>
    <row r="14" spans="2:13" ht="21.95" customHeight="1" x14ac:dyDescent="0.25">
      <c r="B14" s="174" t="s">
        <v>94</v>
      </c>
      <c r="C14" s="89">
        <v>1157</v>
      </c>
      <c r="D14" s="90">
        <v>8.7406512049558058E-2</v>
      </c>
      <c r="E14" s="91">
        <v>1997</v>
      </c>
      <c r="F14" s="90">
        <v>8.8641306760175773E-2</v>
      </c>
      <c r="G14" s="91">
        <v>134</v>
      </c>
      <c r="H14" s="90">
        <v>0.10403726708074534</v>
      </c>
      <c r="I14" s="91">
        <v>0</v>
      </c>
      <c r="J14" s="92">
        <v>0</v>
      </c>
      <c r="K14" s="113">
        <v>3288</v>
      </c>
      <c r="L14" s="114">
        <v>8.8723387031490325E-2</v>
      </c>
      <c r="M14" s="164"/>
    </row>
    <row r="15" spans="2:13" ht="21.95" customHeight="1" x14ac:dyDescent="0.25">
      <c r="B15" s="174" t="s">
        <v>95</v>
      </c>
      <c r="C15" s="89">
        <v>1270</v>
      </c>
      <c r="D15" s="90">
        <v>9.5943189544458712E-2</v>
      </c>
      <c r="E15" s="91">
        <v>2252</v>
      </c>
      <c r="F15" s="90">
        <v>9.9960051489191709E-2</v>
      </c>
      <c r="G15" s="91">
        <v>133</v>
      </c>
      <c r="H15" s="90">
        <v>0.10326086956521739</v>
      </c>
      <c r="I15" s="91">
        <v>0</v>
      </c>
      <c r="J15" s="92">
        <v>0</v>
      </c>
      <c r="K15" s="113">
        <v>3655</v>
      </c>
      <c r="L15" s="114">
        <v>9.8626514476915186E-2</v>
      </c>
      <c r="M15" s="164"/>
    </row>
    <row r="16" spans="2:13" ht="21.95" customHeight="1" x14ac:dyDescent="0.25">
      <c r="B16" s="174" t="s">
        <v>96</v>
      </c>
      <c r="C16" s="89">
        <v>1130</v>
      </c>
      <c r="D16" s="90">
        <v>8.5366774949006574E-2</v>
      </c>
      <c r="E16" s="91">
        <v>1981</v>
      </c>
      <c r="F16" s="90">
        <v>8.7931111012472807E-2</v>
      </c>
      <c r="G16" s="91">
        <v>117</v>
      </c>
      <c r="H16" s="90">
        <v>9.0838509316770191E-2</v>
      </c>
      <c r="I16" s="91">
        <v>0</v>
      </c>
      <c r="J16" s="92">
        <v>0</v>
      </c>
      <c r="K16" s="113">
        <v>3228</v>
      </c>
      <c r="L16" s="114">
        <v>8.7104347122156561E-2</v>
      </c>
      <c r="M16" s="164"/>
    </row>
    <row r="17" spans="2:13" ht="21.95" customHeight="1" thickBot="1" x14ac:dyDescent="0.3">
      <c r="B17" s="174" t="s">
        <v>97</v>
      </c>
      <c r="C17" s="89">
        <v>911</v>
      </c>
      <c r="D17" s="90">
        <v>6.8822240688977868E-2</v>
      </c>
      <c r="E17" s="91">
        <v>1510</v>
      </c>
      <c r="F17" s="90">
        <v>6.7024723689466909E-2</v>
      </c>
      <c r="G17" s="91">
        <v>78</v>
      </c>
      <c r="H17" s="90">
        <v>6.0559006211180127E-2</v>
      </c>
      <c r="I17" s="91">
        <v>0</v>
      </c>
      <c r="J17" s="92">
        <v>0</v>
      </c>
      <c r="K17" s="113">
        <v>2499</v>
      </c>
      <c r="L17" s="114">
        <v>6.743301222375131E-2</v>
      </c>
      <c r="M17" s="164"/>
    </row>
    <row r="18" spans="2:13" ht="21.95" customHeight="1" thickTop="1" thickBot="1" x14ac:dyDescent="0.3">
      <c r="B18" s="99" t="s">
        <v>31</v>
      </c>
      <c r="C18" s="100">
        <v>13237</v>
      </c>
      <c r="D18" s="101">
        <v>1</v>
      </c>
      <c r="E18" s="102">
        <v>22529</v>
      </c>
      <c r="F18" s="101">
        <v>0.99999999999999989</v>
      </c>
      <c r="G18" s="102">
        <v>1288</v>
      </c>
      <c r="H18" s="101">
        <v>1</v>
      </c>
      <c r="I18" s="102">
        <v>5</v>
      </c>
      <c r="J18" s="103">
        <v>1</v>
      </c>
      <c r="K18" s="100">
        <v>37059</v>
      </c>
      <c r="L18" s="115">
        <v>0.99999999999999989</v>
      </c>
      <c r="M18" s="164"/>
    </row>
    <row r="19" spans="2:13" s="81" customFormat="1" ht="21.95" customHeight="1" thickTop="1" thickBot="1" x14ac:dyDescent="0.3">
      <c r="B19" s="116"/>
      <c r="C19" s="117"/>
      <c r="D19" s="118"/>
      <c r="E19" s="117"/>
      <c r="F19" s="118"/>
      <c r="G19" s="117"/>
      <c r="H19" s="118"/>
      <c r="I19" s="117"/>
      <c r="J19" s="118"/>
      <c r="K19" s="117"/>
      <c r="L19" s="118"/>
    </row>
    <row r="20" spans="2:13" s="81" customFormat="1" ht="21.95" customHeight="1" thickTop="1" x14ac:dyDescent="0.25">
      <c r="B20" s="119" t="s">
        <v>217</v>
      </c>
      <c r="C20" s="120"/>
      <c r="D20" s="120"/>
      <c r="E20" s="121"/>
      <c r="F20" s="175"/>
      <c r="G20" s="122"/>
      <c r="H20" s="122"/>
      <c r="I20" s="122"/>
      <c r="J20" s="175"/>
      <c r="K20" s="122"/>
      <c r="L20" s="122"/>
    </row>
    <row r="21" spans="2:13" s="81" customFormat="1" ht="21.95" customHeight="1" thickBot="1" x14ac:dyDescent="0.3">
      <c r="B21" s="124" t="s">
        <v>250</v>
      </c>
      <c r="C21" s="125"/>
      <c r="D21" s="125"/>
      <c r="E21" s="126"/>
      <c r="F21" s="122"/>
      <c r="G21" s="122"/>
      <c r="H21" s="122"/>
      <c r="I21" s="122"/>
      <c r="J21" s="122"/>
      <c r="K21" s="122"/>
      <c r="L21" s="122"/>
    </row>
    <row r="22" spans="2:13" s="81" customFormat="1" ht="15.75" thickTop="1" x14ac:dyDescent="0.25"/>
    <row r="23" spans="2:13" s="81" customFormat="1" x14ac:dyDescent="0.25"/>
    <row r="24" spans="2:13" s="81" customFormat="1" x14ac:dyDescent="0.25"/>
    <row r="25" spans="2:13" s="81" customFormat="1" x14ac:dyDescent="0.25"/>
    <row r="26" spans="2:13" s="81" customFormat="1" x14ac:dyDescent="0.25"/>
    <row r="27" spans="2:13" s="81" customFormat="1" x14ac:dyDescent="0.25"/>
    <row r="28" spans="2:13" s="81" customFormat="1" x14ac:dyDescent="0.25"/>
    <row r="29" spans="2:13" s="81" customFormat="1" x14ac:dyDescent="0.25"/>
    <row r="30" spans="2:13" s="81" customFormat="1" x14ac:dyDescent="0.25"/>
    <row r="31" spans="2:13" s="81" customFormat="1" x14ac:dyDescent="0.25"/>
    <row r="32" spans="2:13" s="81" customFormat="1" x14ac:dyDescent="0.25"/>
    <row r="33" s="81" customFormat="1" x14ac:dyDescent="0.25"/>
    <row r="34" s="81" customFormat="1" x14ac:dyDescent="0.25"/>
    <row r="35" s="81" customFormat="1" x14ac:dyDescent="0.25"/>
    <row r="36" s="81" customFormat="1" x14ac:dyDescent="0.25"/>
    <row r="37" s="81" customFormat="1" x14ac:dyDescent="0.25"/>
    <row r="38" s="81" customFormat="1" x14ac:dyDescent="0.25"/>
    <row r="39" s="81" customFormat="1" x14ac:dyDescent="0.25"/>
    <row r="40" s="81" customFormat="1" x14ac:dyDescent="0.25"/>
    <row r="41" s="81" customFormat="1" x14ac:dyDescent="0.25"/>
    <row r="42" s="81" customFormat="1" x14ac:dyDescent="0.25"/>
    <row r="43" s="81" customFormat="1" x14ac:dyDescent="0.25"/>
    <row r="44" s="81" customFormat="1" x14ac:dyDescent="0.25"/>
    <row r="45" s="81" customFormat="1" x14ac:dyDescent="0.25"/>
    <row r="46" s="81" customFormat="1" x14ac:dyDescent="0.25"/>
    <row r="47" s="81" customFormat="1" x14ac:dyDescent="0.25"/>
    <row r="48" s="81" customFormat="1" x14ac:dyDescent="0.25"/>
    <row r="49" s="81" customFormat="1" x14ac:dyDescent="0.25"/>
    <row r="50" s="81" customFormat="1" x14ac:dyDescent="0.25"/>
    <row r="51" s="81" customFormat="1" x14ac:dyDescent="0.25"/>
    <row r="52" s="81" customFormat="1" x14ac:dyDescent="0.25"/>
    <row r="53" s="81" customFormat="1" x14ac:dyDescent="0.25"/>
    <row r="54" s="81" customFormat="1" x14ac:dyDescent="0.25"/>
    <row r="55" s="81" customFormat="1" x14ac:dyDescent="0.25"/>
    <row r="56" s="81" customFormat="1" x14ac:dyDescent="0.25"/>
    <row r="57" s="81" customFormat="1" x14ac:dyDescent="0.25"/>
    <row r="58" s="81" customFormat="1" x14ac:dyDescent="0.25"/>
    <row r="59" s="81" customFormat="1" x14ac:dyDescent="0.25"/>
    <row r="60" s="81" customFormat="1" x14ac:dyDescent="0.25"/>
    <row r="61" s="81" customFormat="1" x14ac:dyDescent="0.25"/>
    <row r="62" s="81" customFormat="1" x14ac:dyDescent="0.25"/>
    <row r="63" s="81" customFormat="1" x14ac:dyDescent="0.25"/>
    <row r="64" s="81" customFormat="1" x14ac:dyDescent="0.25"/>
    <row r="65" s="81" customFormat="1" x14ac:dyDescent="0.25"/>
    <row r="66" s="81" customFormat="1" x14ac:dyDescent="0.25"/>
    <row r="67" s="81" customFormat="1" x14ac:dyDescent="0.25"/>
    <row r="68" s="81" customFormat="1" x14ac:dyDescent="0.25"/>
    <row r="69" s="81" customFormat="1" x14ac:dyDescent="0.25"/>
    <row r="70" s="81" customFormat="1" x14ac:dyDescent="0.25"/>
    <row r="71" s="81" customFormat="1" x14ac:dyDescent="0.25"/>
    <row r="72" s="81" customFormat="1" x14ac:dyDescent="0.25"/>
    <row r="73" s="81" customFormat="1" x14ac:dyDescent="0.25"/>
    <row r="74" s="81" customFormat="1" x14ac:dyDescent="0.25"/>
    <row r="75" s="81" customFormat="1" x14ac:dyDescent="0.25"/>
    <row r="76" s="81" customFormat="1" x14ac:dyDescent="0.25"/>
    <row r="77" s="81" customFormat="1" x14ac:dyDescent="0.25"/>
    <row r="78" s="81" customFormat="1" x14ac:dyDescent="0.25"/>
    <row r="79" s="81" customFormat="1" x14ac:dyDescent="0.25"/>
    <row r="80" s="81" customFormat="1" x14ac:dyDescent="0.25"/>
    <row r="81" s="81" customFormat="1" x14ac:dyDescent="0.25"/>
    <row r="82" s="81" customFormat="1" x14ac:dyDescent="0.25"/>
    <row r="83" s="81" customFormat="1" x14ac:dyDescent="0.25"/>
    <row r="84" s="81" customFormat="1" x14ac:dyDescent="0.25"/>
    <row r="85" s="81" customFormat="1" x14ac:dyDescent="0.25"/>
    <row r="86" s="81" customFormat="1" x14ac:dyDescent="0.25"/>
    <row r="87" s="81" customFormat="1" x14ac:dyDescent="0.25"/>
    <row r="88" s="81" customFormat="1" x14ac:dyDescent="0.25"/>
    <row r="89" s="81" customFormat="1" x14ac:dyDescent="0.25"/>
    <row r="90" s="81" customFormat="1" x14ac:dyDescent="0.25"/>
    <row r="91" s="81" customFormat="1" x14ac:dyDescent="0.25"/>
    <row r="92" s="81" customFormat="1" x14ac:dyDescent="0.25"/>
    <row r="93" s="81" customFormat="1" x14ac:dyDescent="0.25"/>
    <row r="94" s="81" customFormat="1" x14ac:dyDescent="0.25"/>
    <row r="95" s="81" customFormat="1" x14ac:dyDescent="0.25"/>
    <row r="96" s="81" customFormat="1" x14ac:dyDescent="0.25"/>
    <row r="97" s="81" customFormat="1" x14ac:dyDescent="0.25"/>
    <row r="98" s="81" customFormat="1" x14ac:dyDescent="0.25"/>
    <row r="99" s="81" customFormat="1" x14ac:dyDescent="0.25"/>
    <row r="100" s="81" customFormat="1" x14ac:dyDescent="0.25"/>
    <row r="101" s="81" customFormat="1" x14ac:dyDescent="0.25"/>
    <row r="102" s="81" customFormat="1" x14ac:dyDescent="0.25"/>
    <row r="103" s="81" customFormat="1" x14ac:dyDescent="0.25"/>
    <row r="104" s="81" customFormat="1" x14ac:dyDescent="0.25"/>
    <row r="105" s="81" customFormat="1" x14ac:dyDescent="0.25"/>
    <row r="106" s="81" customFormat="1" x14ac:dyDescent="0.25"/>
    <row r="107" s="81" customFormat="1" x14ac:dyDescent="0.25"/>
    <row r="108" s="81" customFormat="1" x14ac:dyDescent="0.25"/>
    <row r="109" s="81" customFormat="1" x14ac:dyDescent="0.25"/>
    <row r="110" s="81" customFormat="1" x14ac:dyDescent="0.25"/>
    <row r="111" s="81" customFormat="1" x14ac:dyDescent="0.25"/>
    <row r="112" s="81" customFormat="1" x14ac:dyDescent="0.25"/>
    <row r="113" s="81" customFormat="1" x14ac:dyDescent="0.25"/>
    <row r="114" s="81" customFormat="1" x14ac:dyDescent="0.25"/>
    <row r="115" s="81" customFormat="1" x14ac:dyDescent="0.25"/>
    <row r="116" s="81" customFormat="1" x14ac:dyDescent="0.25"/>
    <row r="117" s="81" customFormat="1" x14ac:dyDescent="0.25"/>
    <row r="118" s="81" customFormat="1" x14ac:dyDescent="0.25"/>
    <row r="119" s="81" customFormat="1" x14ac:dyDescent="0.25"/>
    <row r="120" s="81" customFormat="1" x14ac:dyDescent="0.25"/>
    <row r="121" s="81" customFormat="1" x14ac:dyDescent="0.25"/>
    <row r="122" s="81" customFormat="1" x14ac:dyDescent="0.25"/>
    <row r="123" s="81" customFormat="1" x14ac:dyDescent="0.25"/>
    <row r="124" s="81" customFormat="1" x14ac:dyDescent="0.25"/>
    <row r="125" s="81" customFormat="1" x14ac:dyDescent="0.25"/>
    <row r="126" s="81" customFormat="1" x14ac:dyDescent="0.25"/>
    <row r="127" s="81" customFormat="1" x14ac:dyDescent="0.25"/>
    <row r="128" s="81" customFormat="1" x14ac:dyDescent="0.25"/>
    <row r="129" s="81" customFormat="1" x14ac:dyDescent="0.25"/>
    <row r="130" s="81" customFormat="1" x14ac:dyDescent="0.25"/>
    <row r="131" s="81" customFormat="1" x14ac:dyDescent="0.25"/>
    <row r="132" s="81" customFormat="1" x14ac:dyDescent="0.25"/>
    <row r="133" s="81" customFormat="1" x14ac:dyDescent="0.25"/>
    <row r="134" s="81" customFormat="1" x14ac:dyDescent="0.25"/>
    <row r="135" s="81" customFormat="1" x14ac:dyDescent="0.25"/>
    <row r="136" s="81" customFormat="1" x14ac:dyDescent="0.25"/>
    <row r="137" s="81" customFormat="1" x14ac:dyDescent="0.25"/>
    <row r="138" s="81" customFormat="1" x14ac:dyDescent="0.25"/>
    <row r="139" s="81" customFormat="1" x14ac:dyDescent="0.25"/>
    <row r="140" s="81" customFormat="1" x14ac:dyDescent="0.25"/>
    <row r="141" s="81" customFormat="1" x14ac:dyDescent="0.25"/>
    <row r="142" s="81" customFormat="1" x14ac:dyDescent="0.25"/>
    <row r="143" s="81" customFormat="1" x14ac:dyDescent="0.25"/>
    <row r="144" s="81" customFormat="1" x14ac:dyDescent="0.25"/>
    <row r="145" s="81" customFormat="1" x14ac:dyDescent="0.25"/>
    <row r="146" s="81" customFormat="1" x14ac:dyDescent="0.25"/>
    <row r="147" s="81" customFormat="1" x14ac:dyDescent="0.25"/>
    <row r="148" s="81" customFormat="1" x14ac:dyDescent="0.25"/>
    <row r="149" s="81" customFormat="1" x14ac:dyDescent="0.25"/>
    <row r="150" s="81" customFormat="1" x14ac:dyDescent="0.25"/>
    <row r="151" s="81" customFormat="1" x14ac:dyDescent="0.25"/>
    <row r="152" s="81" customFormat="1" x14ac:dyDescent="0.25"/>
    <row r="153" s="81" customFormat="1" x14ac:dyDescent="0.25"/>
    <row r="154" s="81" customFormat="1" x14ac:dyDescent="0.25"/>
    <row r="155" s="81" customFormat="1" x14ac:dyDescent="0.25"/>
    <row r="156" s="81" customFormat="1" x14ac:dyDescent="0.25"/>
    <row r="157" s="81" customFormat="1" x14ac:dyDescent="0.25"/>
    <row r="158" s="81" customFormat="1" x14ac:dyDescent="0.25"/>
    <row r="159" s="81" customFormat="1" x14ac:dyDescent="0.25"/>
    <row r="160" s="81" customFormat="1" x14ac:dyDescent="0.25"/>
    <row r="161" s="81" customFormat="1" x14ac:dyDescent="0.25"/>
    <row r="162" s="81" customFormat="1" x14ac:dyDescent="0.25"/>
    <row r="163" s="81" customFormat="1" x14ac:dyDescent="0.25"/>
    <row r="164" s="81" customFormat="1" x14ac:dyDescent="0.25"/>
    <row r="165" s="81" customFormat="1" x14ac:dyDescent="0.25"/>
    <row r="166" s="81" customFormat="1" x14ac:dyDescent="0.25"/>
    <row r="167" s="81" customFormat="1" x14ac:dyDescent="0.25"/>
    <row r="168" s="81" customFormat="1" x14ac:dyDescent="0.25"/>
    <row r="169" s="81" customFormat="1" x14ac:dyDescent="0.25"/>
    <row r="170" s="81" customFormat="1" x14ac:dyDescent="0.25"/>
    <row r="171" s="81" customFormat="1" x14ac:dyDescent="0.25"/>
    <row r="172" s="81" customFormat="1" x14ac:dyDescent="0.25"/>
    <row r="173" s="81" customFormat="1" x14ac:dyDescent="0.25"/>
    <row r="174" s="81" customFormat="1" x14ac:dyDescent="0.25"/>
    <row r="175" s="81" customFormat="1" x14ac:dyDescent="0.25"/>
    <row r="176" s="81" customFormat="1" x14ac:dyDescent="0.25"/>
    <row r="177" s="81" customFormat="1" x14ac:dyDescent="0.25"/>
    <row r="178" s="81" customFormat="1" x14ac:dyDescent="0.25"/>
    <row r="179" s="81" customFormat="1" x14ac:dyDescent="0.25"/>
    <row r="180" s="81" customFormat="1" x14ac:dyDescent="0.25"/>
    <row r="181" s="81" customFormat="1" x14ac:dyDescent="0.25"/>
    <row r="182" s="81" customFormat="1" x14ac:dyDescent="0.25"/>
    <row r="183" s="81" customFormat="1" x14ac:dyDescent="0.25"/>
    <row r="184" s="81" customFormat="1" x14ac:dyDescent="0.25"/>
    <row r="185" s="81" customFormat="1" x14ac:dyDescent="0.25"/>
    <row r="186" s="81" customFormat="1" x14ac:dyDescent="0.25"/>
    <row r="187" s="81" customFormat="1" x14ac:dyDescent="0.25"/>
    <row r="188" s="81" customFormat="1" x14ac:dyDescent="0.25"/>
    <row r="189" s="81" customFormat="1" x14ac:dyDescent="0.25"/>
    <row r="190" s="81" customFormat="1" x14ac:dyDescent="0.25"/>
    <row r="191" s="81" customFormat="1" x14ac:dyDescent="0.25"/>
    <row r="192" s="81" customFormat="1" x14ac:dyDescent="0.25"/>
    <row r="193" s="81" customFormat="1" x14ac:dyDescent="0.25"/>
    <row r="194" s="81" customFormat="1" x14ac:dyDescent="0.25"/>
    <row r="195" s="81" customFormat="1" x14ac:dyDescent="0.25"/>
    <row r="196" s="81" customFormat="1" x14ac:dyDescent="0.25"/>
    <row r="197" s="81" customFormat="1" x14ac:dyDescent="0.25"/>
    <row r="198" s="81" customFormat="1" x14ac:dyDescent="0.25"/>
    <row r="199" s="81" customFormat="1" x14ac:dyDescent="0.25"/>
    <row r="200" s="81" customFormat="1" x14ac:dyDescent="0.25"/>
    <row r="201" s="81" customFormat="1" x14ac:dyDescent="0.25"/>
    <row r="202" s="81" customFormat="1" x14ac:dyDescent="0.25"/>
    <row r="203" s="81" customFormat="1" x14ac:dyDescent="0.25"/>
    <row r="204" s="81" customFormat="1" x14ac:dyDescent="0.25"/>
    <row r="205" s="81" customFormat="1" x14ac:dyDescent="0.25"/>
    <row r="206" s="81" customFormat="1" x14ac:dyDescent="0.25"/>
    <row r="207" s="81" customFormat="1" x14ac:dyDescent="0.25"/>
    <row r="208" s="81" customFormat="1" x14ac:dyDescent="0.25"/>
    <row r="209" s="81" customFormat="1" x14ac:dyDescent="0.25"/>
    <row r="210" s="81" customFormat="1" x14ac:dyDescent="0.25"/>
    <row r="211" s="81" customFormat="1" x14ac:dyDescent="0.25"/>
    <row r="212" s="81" customFormat="1" x14ac:dyDescent="0.25"/>
    <row r="213" s="81" customFormat="1" x14ac:dyDescent="0.25"/>
    <row r="214" s="81" customFormat="1" x14ac:dyDescent="0.25"/>
    <row r="215" s="81" customFormat="1" x14ac:dyDescent="0.25"/>
    <row r="216" s="81" customFormat="1" x14ac:dyDescent="0.25"/>
    <row r="217" s="81" customFormat="1" x14ac:dyDescent="0.25"/>
    <row r="218" s="81" customFormat="1" x14ac:dyDescent="0.25"/>
    <row r="219" s="81" customFormat="1" x14ac:dyDescent="0.25"/>
    <row r="220" s="81" customFormat="1" x14ac:dyDescent="0.25"/>
    <row r="221" s="81" customFormat="1" x14ac:dyDescent="0.25"/>
    <row r="222" s="81" customFormat="1" x14ac:dyDescent="0.25"/>
    <row r="223" s="81" customFormat="1" x14ac:dyDescent="0.25"/>
    <row r="224" s="81" customFormat="1" x14ac:dyDescent="0.25"/>
    <row r="225" s="81" customFormat="1" x14ac:dyDescent="0.25"/>
    <row r="226" s="81" customFormat="1" x14ac:dyDescent="0.25"/>
    <row r="227" s="81" customFormat="1" x14ac:dyDescent="0.25"/>
    <row r="228" s="81" customFormat="1" x14ac:dyDescent="0.25"/>
    <row r="229" s="81" customFormat="1" x14ac:dyDescent="0.25"/>
    <row r="230" s="81" customFormat="1" x14ac:dyDescent="0.25"/>
    <row r="231" s="81" customFormat="1" x14ac:dyDescent="0.25"/>
    <row r="232" s="81" customFormat="1" x14ac:dyDescent="0.25"/>
    <row r="233" s="81" customFormat="1" x14ac:dyDescent="0.25"/>
    <row r="234" s="81" customFormat="1" x14ac:dyDescent="0.25"/>
    <row r="235" s="81" customFormat="1" x14ac:dyDescent="0.25"/>
    <row r="236" s="81" customFormat="1" x14ac:dyDescent="0.25"/>
    <row r="237" s="81" customFormat="1" x14ac:dyDescent="0.25"/>
    <row r="238" s="81" customFormat="1" x14ac:dyDescent="0.25"/>
    <row r="239" s="81" customFormat="1" x14ac:dyDescent="0.25"/>
    <row r="240" s="81" customFormat="1" x14ac:dyDescent="0.25"/>
    <row r="241" s="81" customFormat="1" x14ac:dyDescent="0.25"/>
    <row r="242" s="81" customFormat="1" x14ac:dyDescent="0.25"/>
    <row r="243" s="81" customFormat="1" x14ac:dyDescent="0.25"/>
    <row r="244" s="81" customFormat="1" x14ac:dyDescent="0.25"/>
    <row r="245" s="81" customFormat="1" x14ac:dyDescent="0.25"/>
    <row r="246" s="81" customFormat="1" x14ac:dyDescent="0.25"/>
    <row r="247" s="81" customFormat="1" x14ac:dyDescent="0.25"/>
    <row r="248" s="81" customFormat="1" x14ac:dyDescent="0.25"/>
    <row r="249" s="81" customFormat="1" x14ac:dyDescent="0.25"/>
    <row r="250" s="81" customFormat="1" x14ac:dyDescent="0.25"/>
    <row r="251" s="81" customFormat="1" x14ac:dyDescent="0.25"/>
    <row r="252" s="81" customFormat="1" x14ac:dyDescent="0.25"/>
    <row r="253" s="81" customFormat="1" x14ac:dyDescent="0.25"/>
    <row r="254" s="81" customFormat="1" x14ac:dyDescent="0.25"/>
    <row r="255" s="81" customFormat="1" x14ac:dyDescent="0.25"/>
    <row r="256" s="81" customFormat="1" x14ac:dyDescent="0.25"/>
    <row r="257" s="81" customFormat="1" x14ac:dyDescent="0.25"/>
    <row r="258" s="81" customFormat="1" x14ac:dyDescent="0.25"/>
    <row r="259" s="81" customFormat="1" x14ac:dyDescent="0.25"/>
    <row r="260" s="81" customFormat="1" x14ac:dyDescent="0.25"/>
    <row r="261" s="81" customFormat="1" x14ac:dyDescent="0.25"/>
    <row r="262" s="81" customFormat="1" x14ac:dyDescent="0.25"/>
    <row r="263" s="81" customFormat="1" x14ac:dyDescent="0.25"/>
    <row r="264" s="81" customFormat="1" x14ac:dyDescent="0.25"/>
    <row r="265" s="81" customFormat="1" x14ac:dyDescent="0.25"/>
    <row r="266" s="81" customFormat="1" x14ac:dyDescent="0.25"/>
    <row r="267" s="81" customFormat="1" x14ac:dyDescent="0.25"/>
    <row r="268" s="81" customFormat="1" x14ac:dyDescent="0.25"/>
    <row r="269" s="81" customFormat="1" x14ac:dyDescent="0.25"/>
    <row r="270" s="81" customFormat="1" x14ac:dyDescent="0.25"/>
    <row r="271" s="81" customFormat="1" x14ac:dyDescent="0.25"/>
    <row r="272" s="81" customFormat="1" x14ac:dyDescent="0.25"/>
    <row r="273" s="81" customFormat="1" x14ac:dyDescent="0.25"/>
    <row r="274" s="81" customFormat="1" x14ac:dyDescent="0.25"/>
    <row r="275" s="81" customFormat="1" x14ac:dyDescent="0.25"/>
    <row r="276" s="81" customFormat="1" x14ac:dyDescent="0.25"/>
    <row r="277" s="81" customFormat="1" x14ac:dyDescent="0.25"/>
    <row r="278" s="81" customFormat="1" x14ac:dyDescent="0.25"/>
    <row r="279" s="81" customFormat="1" x14ac:dyDescent="0.25"/>
    <row r="280" s="81" customFormat="1" x14ac:dyDescent="0.25"/>
    <row r="281" s="81" customFormat="1" x14ac:dyDescent="0.25"/>
    <row r="282" s="81" customFormat="1" x14ac:dyDescent="0.25"/>
    <row r="283" s="81" customFormat="1" x14ac:dyDescent="0.25"/>
    <row r="284" s="81" customFormat="1" x14ac:dyDescent="0.25"/>
    <row r="285" s="81" customFormat="1" x14ac:dyDescent="0.25"/>
    <row r="286" s="81" customFormat="1" x14ac:dyDescent="0.25"/>
    <row r="287" s="81" customFormat="1" x14ac:dyDescent="0.25"/>
    <row r="288" s="81" customFormat="1" x14ac:dyDescent="0.25"/>
    <row r="289" s="81" customFormat="1" x14ac:dyDescent="0.25"/>
    <row r="290" s="81" customFormat="1" x14ac:dyDescent="0.25"/>
    <row r="291" s="81" customFormat="1" x14ac:dyDescent="0.25"/>
    <row r="292" s="81" customFormat="1" x14ac:dyDescent="0.25"/>
    <row r="293" s="81" customFormat="1" x14ac:dyDescent="0.25"/>
    <row r="294" s="81" customFormat="1" x14ac:dyDescent="0.25"/>
    <row r="295" s="81" customFormat="1" x14ac:dyDescent="0.25"/>
    <row r="296" s="81" customFormat="1" x14ac:dyDescent="0.25"/>
    <row r="297" s="81" customFormat="1" x14ac:dyDescent="0.25"/>
    <row r="298" s="81" customFormat="1" x14ac:dyDescent="0.25"/>
    <row r="299" s="81" customFormat="1" x14ac:dyDescent="0.25"/>
    <row r="300" s="81" customFormat="1" x14ac:dyDescent="0.25"/>
    <row r="301" s="81" customFormat="1" x14ac:dyDescent="0.25"/>
    <row r="302" s="81" customFormat="1" x14ac:dyDescent="0.25"/>
    <row r="303" s="81" customFormat="1" x14ac:dyDescent="0.25"/>
    <row r="304" s="81" customFormat="1" x14ac:dyDescent="0.25"/>
    <row r="305" s="81" customFormat="1" x14ac:dyDescent="0.25"/>
    <row r="306" s="81" customFormat="1" x14ac:dyDescent="0.25"/>
    <row r="307" s="81" customFormat="1" x14ac:dyDescent="0.25"/>
    <row r="308" s="81" customFormat="1" x14ac:dyDescent="0.25"/>
    <row r="309" s="81" customFormat="1" x14ac:dyDescent="0.25"/>
    <row r="310" s="81" customFormat="1" x14ac:dyDescent="0.25"/>
    <row r="311" s="81" customFormat="1" x14ac:dyDescent="0.25"/>
    <row r="312" s="81" customFormat="1" x14ac:dyDescent="0.25"/>
    <row r="313" s="81" customFormat="1" x14ac:dyDescent="0.25"/>
    <row r="314" s="81" customFormat="1" x14ac:dyDescent="0.25"/>
    <row r="315" s="81" customFormat="1" x14ac:dyDescent="0.25"/>
    <row r="316" s="81" customFormat="1" x14ac:dyDescent="0.25"/>
    <row r="317" s="81" customFormat="1" x14ac:dyDescent="0.25"/>
    <row r="318" s="81" customFormat="1" x14ac:dyDescent="0.25"/>
    <row r="319" s="81" customFormat="1" x14ac:dyDescent="0.25"/>
    <row r="320" s="81" customFormat="1" x14ac:dyDescent="0.25"/>
    <row r="321" s="81" customFormat="1" x14ac:dyDescent="0.25"/>
    <row r="322" s="81" customFormat="1" x14ac:dyDescent="0.25"/>
    <row r="323" s="81" customFormat="1" x14ac:dyDescent="0.25"/>
    <row r="324" s="81" customFormat="1" x14ac:dyDescent="0.25"/>
    <row r="325" s="81" customFormat="1" x14ac:dyDescent="0.25"/>
    <row r="326" s="81" customFormat="1" x14ac:dyDescent="0.25"/>
    <row r="327" s="81" customFormat="1" x14ac:dyDescent="0.25"/>
    <row r="328" s="81" customFormat="1" x14ac:dyDescent="0.25"/>
    <row r="329" s="81" customFormat="1" x14ac:dyDescent="0.25"/>
    <row r="330" s="81" customFormat="1" x14ac:dyDescent="0.25"/>
    <row r="331" s="81" customFormat="1" x14ac:dyDescent="0.25"/>
    <row r="332" s="81" customFormat="1" x14ac:dyDescent="0.25"/>
    <row r="333" s="81" customFormat="1" x14ac:dyDescent="0.25"/>
    <row r="334" s="81" customFormat="1" x14ac:dyDescent="0.25"/>
    <row r="335" s="81" customFormat="1" x14ac:dyDescent="0.25"/>
    <row r="336" s="81" customFormat="1" x14ac:dyDescent="0.25"/>
    <row r="337" s="81" customFormat="1" x14ac:dyDescent="0.25"/>
    <row r="338" s="81" customFormat="1" x14ac:dyDescent="0.25"/>
    <row r="339" s="81" customFormat="1" x14ac:dyDescent="0.25"/>
    <row r="340" s="81" customFormat="1" x14ac:dyDescent="0.25"/>
    <row r="341" s="81" customFormat="1" x14ac:dyDescent="0.25"/>
    <row r="342" s="81" customFormat="1" x14ac:dyDescent="0.25"/>
    <row r="343" s="81" customFormat="1" x14ac:dyDescent="0.25"/>
    <row r="344" s="81" customFormat="1" x14ac:dyDescent="0.25"/>
    <row r="345" s="81" customFormat="1" x14ac:dyDescent="0.25"/>
    <row r="346" s="81" customFormat="1" x14ac:dyDescent="0.25"/>
    <row r="347" s="81" customFormat="1" x14ac:dyDescent="0.25"/>
    <row r="348" s="81" customFormat="1" x14ac:dyDescent="0.25"/>
    <row r="349" s="81" customFormat="1" x14ac:dyDescent="0.25"/>
    <row r="350" s="81" customFormat="1" x14ac:dyDescent="0.25"/>
    <row r="351" s="81" customFormat="1" x14ac:dyDescent="0.25"/>
    <row r="352" s="81" customFormat="1" x14ac:dyDescent="0.25"/>
    <row r="353" s="81" customFormat="1" x14ac:dyDescent="0.25"/>
    <row r="354" s="81" customFormat="1" x14ac:dyDescent="0.25"/>
    <row r="355" s="81" customFormat="1" x14ac:dyDescent="0.25"/>
    <row r="356" s="81" customFormat="1" x14ac:dyDescent="0.25"/>
    <row r="357" s="81" customFormat="1" x14ac:dyDescent="0.25"/>
    <row r="358" s="81" customFormat="1" x14ac:dyDescent="0.25"/>
    <row r="359" s="81" customFormat="1" x14ac:dyDescent="0.25"/>
    <row r="360" s="81" customFormat="1" x14ac:dyDescent="0.25"/>
    <row r="361" s="81" customFormat="1" x14ac:dyDescent="0.25"/>
    <row r="362" s="81" customFormat="1" x14ac:dyDescent="0.25"/>
    <row r="363" s="81" customFormat="1" x14ac:dyDescent="0.25"/>
    <row r="364" s="81" customFormat="1" x14ac:dyDescent="0.25"/>
    <row r="365" s="81" customFormat="1" x14ac:dyDescent="0.25"/>
    <row r="366" s="81" customFormat="1" x14ac:dyDescent="0.25"/>
    <row r="367" s="81" customFormat="1" x14ac:dyDescent="0.25"/>
    <row r="368" s="81" customFormat="1" x14ac:dyDescent="0.25"/>
    <row r="369" s="81" customFormat="1" x14ac:dyDescent="0.25"/>
    <row r="370" s="81" customFormat="1" x14ac:dyDescent="0.25"/>
    <row r="371" s="81" customFormat="1" x14ac:dyDescent="0.25"/>
    <row r="372" s="81" customFormat="1" x14ac:dyDescent="0.25"/>
    <row r="373" s="81" customFormat="1" x14ac:dyDescent="0.25"/>
    <row r="374" s="81" customFormat="1" x14ac:dyDescent="0.25"/>
    <row r="375" s="81" customFormat="1" x14ac:dyDescent="0.25"/>
    <row r="376" s="81" customFormat="1" x14ac:dyDescent="0.25"/>
    <row r="377" s="81" customFormat="1" x14ac:dyDescent="0.25"/>
    <row r="378" s="81" customFormat="1" x14ac:dyDescent="0.25"/>
    <row r="379" s="81" customFormat="1" x14ac:dyDescent="0.25"/>
    <row r="380" s="81" customFormat="1" x14ac:dyDescent="0.25"/>
    <row r="381" s="81" customFormat="1" x14ac:dyDescent="0.25"/>
    <row r="382" s="81" customFormat="1" x14ac:dyDescent="0.25"/>
    <row r="383" s="81" customFormat="1" x14ac:dyDescent="0.25"/>
    <row r="384" s="81" customFormat="1" x14ac:dyDescent="0.25"/>
    <row r="385" s="81" customFormat="1" x14ac:dyDescent="0.25"/>
    <row r="386" s="81" customFormat="1" x14ac:dyDescent="0.25"/>
    <row r="387" s="81" customFormat="1" x14ac:dyDescent="0.25"/>
    <row r="388" s="81" customFormat="1" x14ac:dyDescent="0.25"/>
    <row r="389" s="81" customFormat="1" x14ac:dyDescent="0.25"/>
    <row r="390" s="81" customFormat="1" x14ac:dyDescent="0.25"/>
    <row r="391" s="81" customFormat="1" x14ac:dyDescent="0.25"/>
    <row r="392" s="81" customFormat="1" x14ac:dyDescent="0.25"/>
    <row r="393" s="81" customFormat="1" x14ac:dyDescent="0.25"/>
    <row r="394" s="81" customFormat="1" x14ac:dyDescent="0.25"/>
    <row r="395" s="81" customFormat="1" x14ac:dyDescent="0.25"/>
    <row r="396" s="81" customFormat="1" x14ac:dyDescent="0.25"/>
    <row r="397" s="81" customFormat="1" x14ac:dyDescent="0.25"/>
    <row r="398" s="81" customFormat="1" x14ac:dyDescent="0.25"/>
    <row r="399" s="81" customFormat="1" x14ac:dyDescent="0.25"/>
    <row r="400" s="81" customFormat="1" x14ac:dyDescent="0.25"/>
    <row r="401" s="81" customFormat="1" x14ac:dyDescent="0.25"/>
    <row r="402" s="81" customFormat="1" x14ac:dyDescent="0.25"/>
    <row r="403" s="81" customFormat="1" x14ac:dyDescent="0.25"/>
    <row r="404" s="81" customFormat="1" x14ac:dyDescent="0.25"/>
    <row r="405" s="81" customFormat="1" x14ac:dyDescent="0.25"/>
    <row r="406" s="81" customFormat="1" x14ac:dyDescent="0.25"/>
    <row r="407" s="81" customFormat="1" x14ac:dyDescent="0.25"/>
    <row r="408" s="81" customFormat="1" x14ac:dyDescent="0.25"/>
    <row r="409" s="81" customFormat="1" x14ac:dyDescent="0.25"/>
    <row r="410" s="81" customFormat="1" x14ac:dyDescent="0.25"/>
    <row r="411" s="81" customFormat="1" x14ac:dyDescent="0.25"/>
    <row r="412" s="81" customFormat="1" x14ac:dyDescent="0.25"/>
    <row r="413" s="81" customFormat="1" x14ac:dyDescent="0.25"/>
    <row r="414" s="81" customFormat="1" x14ac:dyDescent="0.25"/>
    <row r="415" s="81" customFormat="1" x14ac:dyDescent="0.25"/>
    <row r="416" s="81" customFormat="1" x14ac:dyDescent="0.25"/>
    <row r="417" s="81" customFormat="1" x14ac:dyDescent="0.25"/>
    <row r="418" s="81" customFormat="1" x14ac:dyDescent="0.25"/>
    <row r="419" s="81" customFormat="1" x14ac:dyDescent="0.25"/>
    <row r="420" s="81" customFormat="1" x14ac:dyDescent="0.25"/>
    <row r="421" s="81" customFormat="1" x14ac:dyDescent="0.25"/>
    <row r="422" s="81" customFormat="1" x14ac:dyDescent="0.25"/>
    <row r="423" s="81" customFormat="1" x14ac:dyDescent="0.25"/>
    <row r="424" s="81" customFormat="1" x14ac:dyDescent="0.25"/>
    <row r="425" s="81" customFormat="1" x14ac:dyDescent="0.25"/>
    <row r="426" s="81" customFormat="1" x14ac:dyDescent="0.25"/>
    <row r="427" s="81" customFormat="1" x14ac:dyDescent="0.25"/>
    <row r="428" s="81" customFormat="1" x14ac:dyDescent="0.25"/>
    <row r="429" s="81" customFormat="1" x14ac:dyDescent="0.25"/>
    <row r="430" s="81" customFormat="1" x14ac:dyDescent="0.25"/>
    <row r="431" s="81" customFormat="1" x14ac:dyDescent="0.25"/>
    <row r="432" s="81" customFormat="1" x14ac:dyDescent="0.25"/>
    <row r="433" s="81" customFormat="1" x14ac:dyDescent="0.25"/>
    <row r="434" s="81" customFormat="1" x14ac:dyDescent="0.25"/>
    <row r="435" s="81" customFormat="1" x14ac:dyDescent="0.25"/>
    <row r="436" s="81" customFormat="1" x14ac:dyDescent="0.25"/>
    <row r="437" s="81" customFormat="1" x14ac:dyDescent="0.25"/>
    <row r="438" s="81" customFormat="1" x14ac:dyDescent="0.25"/>
    <row r="439" s="81" customFormat="1" x14ac:dyDescent="0.25"/>
    <row r="440" s="81" customFormat="1" x14ac:dyDescent="0.25"/>
    <row r="441" s="81" customFormat="1" x14ac:dyDescent="0.25"/>
    <row r="442" s="81" customFormat="1" x14ac:dyDescent="0.25"/>
    <row r="443" s="81" customFormat="1" x14ac:dyDescent="0.25"/>
    <row r="444" s="81" customFormat="1" x14ac:dyDescent="0.25"/>
    <row r="445" s="81" customFormat="1" x14ac:dyDescent="0.25"/>
    <row r="446" s="81" customFormat="1" x14ac:dyDescent="0.25"/>
    <row r="447" s="81" customFormat="1" x14ac:dyDescent="0.25"/>
    <row r="448" s="81" customFormat="1" x14ac:dyDescent="0.25"/>
    <row r="449" s="81" customFormat="1" x14ac:dyDescent="0.25"/>
    <row r="450" s="81" customFormat="1" x14ac:dyDescent="0.25"/>
    <row r="451" s="81" customFormat="1" x14ac:dyDescent="0.25"/>
    <row r="452" s="81" customFormat="1" x14ac:dyDescent="0.25"/>
    <row r="453" s="81" customFormat="1" x14ac:dyDescent="0.25"/>
    <row r="454" s="81" customFormat="1" x14ac:dyDescent="0.25"/>
    <row r="455" s="81" customFormat="1" x14ac:dyDescent="0.25"/>
    <row r="456" s="81" customFormat="1" x14ac:dyDescent="0.25"/>
    <row r="457" s="81" customFormat="1" x14ac:dyDescent="0.25"/>
    <row r="458" s="81" customFormat="1" x14ac:dyDescent="0.25"/>
    <row r="459" s="81" customFormat="1" x14ac:dyDescent="0.25"/>
    <row r="460" s="81" customFormat="1" x14ac:dyDescent="0.25"/>
    <row r="461" s="81" customFormat="1" x14ac:dyDescent="0.25"/>
    <row r="462" s="81" customFormat="1" x14ac:dyDescent="0.25"/>
    <row r="463" s="81" customFormat="1" x14ac:dyDescent="0.25"/>
    <row r="464" s="81" customFormat="1" x14ac:dyDescent="0.25"/>
    <row r="465" s="81" customFormat="1" x14ac:dyDescent="0.25"/>
    <row r="466" s="81" customFormat="1" x14ac:dyDescent="0.25"/>
    <row r="467" s="81" customFormat="1" x14ac:dyDescent="0.25"/>
    <row r="468" s="81" customFormat="1" x14ac:dyDescent="0.25"/>
    <row r="469" s="81" customFormat="1" x14ac:dyDescent="0.25"/>
    <row r="470" s="81" customFormat="1" x14ac:dyDescent="0.25"/>
    <row r="471" s="81" customFormat="1" x14ac:dyDescent="0.25"/>
    <row r="472" s="81" customFormat="1" x14ac:dyDescent="0.25"/>
    <row r="473" s="81" customFormat="1" x14ac:dyDescent="0.25"/>
    <row r="474" s="81" customFormat="1" x14ac:dyDescent="0.25"/>
    <row r="475" s="81" customFormat="1" x14ac:dyDescent="0.25"/>
    <row r="476" s="81" customFormat="1" x14ac:dyDescent="0.25"/>
    <row r="477" s="81" customFormat="1" x14ac:dyDescent="0.25"/>
    <row r="478" s="81" customFormat="1" x14ac:dyDescent="0.25"/>
    <row r="479" s="81" customFormat="1" x14ac:dyDescent="0.25"/>
    <row r="480" s="81" customFormat="1" x14ac:dyDescent="0.25"/>
    <row r="481" s="81" customFormat="1" x14ac:dyDescent="0.25"/>
    <row r="482" s="81" customFormat="1" x14ac:dyDescent="0.25"/>
    <row r="483" s="81" customFormat="1" x14ac:dyDescent="0.25"/>
    <row r="484" s="81" customFormat="1" x14ac:dyDescent="0.25"/>
    <row r="485" s="81" customFormat="1" x14ac:dyDescent="0.25"/>
    <row r="486" s="81" customFormat="1" x14ac:dyDescent="0.25"/>
    <row r="487" s="81" customFormat="1" x14ac:dyDescent="0.25"/>
    <row r="488" s="81" customFormat="1" x14ac:dyDescent="0.25"/>
    <row r="489" s="81" customFormat="1" x14ac:dyDescent="0.25"/>
    <row r="490" s="81" customFormat="1" x14ac:dyDescent="0.25"/>
    <row r="491" s="81" customFormat="1" x14ac:dyDescent="0.25"/>
    <row r="492" s="81" customFormat="1" x14ac:dyDescent="0.25"/>
    <row r="493" s="81" customFormat="1" x14ac:dyDescent="0.25"/>
    <row r="494" s="81" customFormat="1" x14ac:dyDescent="0.25"/>
    <row r="495" s="81" customFormat="1" x14ac:dyDescent="0.25"/>
    <row r="496" s="81" customFormat="1" x14ac:dyDescent="0.25"/>
    <row r="497" s="81" customFormat="1" x14ac:dyDescent="0.25"/>
    <row r="498" s="81" customFormat="1" x14ac:dyDescent="0.25"/>
    <row r="499" s="81" customFormat="1" x14ac:dyDescent="0.25"/>
    <row r="500" s="81" customFormat="1" x14ac:dyDescent="0.25"/>
    <row r="501" s="81" customFormat="1" x14ac:dyDescent="0.25"/>
    <row r="502" s="81" customFormat="1" x14ac:dyDescent="0.25"/>
    <row r="503" s="81" customFormat="1" x14ac:dyDescent="0.25"/>
    <row r="504" s="81" customFormat="1" x14ac:dyDescent="0.25"/>
    <row r="505" s="81" customFormat="1" x14ac:dyDescent="0.25"/>
    <row r="506" s="81" customFormat="1" x14ac:dyDescent="0.25"/>
    <row r="507" s="81" customFormat="1" x14ac:dyDescent="0.25"/>
    <row r="508" s="81" customFormat="1" x14ac:dyDescent="0.25"/>
    <row r="509" s="81" customFormat="1" x14ac:dyDescent="0.25"/>
    <row r="510" s="81" customFormat="1" x14ac:dyDescent="0.25"/>
    <row r="511" s="81" customFormat="1" x14ac:dyDescent="0.25"/>
    <row r="512" s="81" customFormat="1" x14ac:dyDescent="0.25"/>
    <row r="513" s="81" customFormat="1" x14ac:dyDescent="0.25"/>
    <row r="514" s="81" customFormat="1" x14ac:dyDescent="0.25"/>
    <row r="515" s="81" customFormat="1" x14ac:dyDescent="0.25"/>
    <row r="516" s="81" customFormat="1" x14ac:dyDescent="0.25"/>
    <row r="517" s="81" customFormat="1" x14ac:dyDescent="0.25"/>
    <row r="518" s="81" customFormat="1" x14ac:dyDescent="0.25"/>
    <row r="519" s="81" customFormat="1" x14ac:dyDescent="0.25"/>
    <row r="520" s="81" customFormat="1" x14ac:dyDescent="0.25"/>
    <row r="521" s="81" customFormat="1" x14ac:dyDescent="0.25"/>
    <row r="522" s="81" customFormat="1" x14ac:dyDescent="0.25"/>
    <row r="523" s="81" customFormat="1" x14ac:dyDescent="0.25"/>
    <row r="524" s="81" customFormat="1" x14ac:dyDescent="0.25"/>
    <row r="525" s="81" customFormat="1" x14ac:dyDescent="0.25"/>
    <row r="526" s="81" customFormat="1" x14ac:dyDescent="0.25"/>
    <row r="527" s="81" customFormat="1" x14ac:dyDescent="0.25"/>
    <row r="528" s="81" customFormat="1" x14ac:dyDescent="0.25"/>
    <row r="529" s="81" customFormat="1" x14ac:dyDescent="0.25"/>
    <row r="530" s="81" customFormat="1" x14ac:dyDescent="0.25"/>
    <row r="531" s="81" customFormat="1" x14ac:dyDescent="0.25"/>
    <row r="532" s="81" customFormat="1" x14ac:dyDescent="0.25"/>
    <row r="533" s="81" customFormat="1" x14ac:dyDescent="0.25"/>
    <row r="534" s="81" customFormat="1" x14ac:dyDescent="0.25"/>
    <row r="535" s="81" customFormat="1" x14ac:dyDescent="0.25"/>
    <row r="536" s="81" customFormat="1" x14ac:dyDescent="0.25"/>
    <row r="537" s="81" customFormat="1" x14ac:dyDescent="0.25"/>
    <row r="538" s="81" customFormat="1" x14ac:dyDescent="0.25"/>
    <row r="539" s="81" customFormat="1" x14ac:dyDescent="0.25"/>
    <row r="540" s="81" customFormat="1" x14ac:dyDescent="0.25"/>
    <row r="541" s="81" customFormat="1" x14ac:dyDescent="0.25"/>
    <row r="542" s="81" customFormat="1" x14ac:dyDescent="0.25"/>
    <row r="543" s="81" customFormat="1" x14ac:dyDescent="0.25"/>
    <row r="544" s="81" customFormat="1" x14ac:dyDescent="0.25"/>
    <row r="545" s="81" customFormat="1" x14ac:dyDescent="0.25"/>
    <row r="546" s="81" customFormat="1" x14ac:dyDescent="0.25"/>
    <row r="547" s="81" customFormat="1" x14ac:dyDescent="0.25"/>
    <row r="548" s="81" customFormat="1" x14ac:dyDescent="0.25"/>
    <row r="549" s="81" customFormat="1" x14ac:dyDescent="0.25"/>
    <row r="550" s="81" customFormat="1" x14ac:dyDescent="0.25"/>
    <row r="551" s="81" customFormat="1" x14ac:dyDescent="0.25"/>
    <row r="552" s="81" customFormat="1" x14ac:dyDescent="0.25"/>
    <row r="553" s="81" customFormat="1" x14ac:dyDescent="0.25"/>
    <row r="554" s="81" customFormat="1" x14ac:dyDescent="0.25"/>
    <row r="555" s="81" customFormat="1" x14ac:dyDescent="0.25"/>
    <row r="556" s="81" customFormat="1" x14ac:dyDescent="0.25"/>
    <row r="557" s="81" customFormat="1" x14ac:dyDescent="0.25"/>
    <row r="558" s="81" customFormat="1" x14ac:dyDescent="0.25"/>
    <row r="559" s="81" customFormat="1" x14ac:dyDescent="0.25"/>
    <row r="560" s="81" customFormat="1" x14ac:dyDescent="0.25"/>
    <row r="561" s="81" customFormat="1" x14ac:dyDescent="0.25"/>
    <row r="562" s="81" customFormat="1" x14ac:dyDescent="0.25"/>
    <row r="563" s="81" customFormat="1" x14ac:dyDescent="0.25"/>
    <row r="564" s="81" customFormat="1" x14ac:dyDescent="0.25"/>
    <row r="565" s="81" customFormat="1" x14ac:dyDescent="0.25"/>
    <row r="566" s="81" customFormat="1" x14ac:dyDescent="0.25"/>
    <row r="567" s="81" customFormat="1" x14ac:dyDescent="0.25"/>
    <row r="568" s="81" customFormat="1" x14ac:dyDescent="0.25"/>
    <row r="569" s="81" customFormat="1" x14ac:dyDescent="0.25"/>
    <row r="570" s="81" customFormat="1" x14ac:dyDescent="0.25"/>
    <row r="571" s="81" customFormat="1" x14ac:dyDescent="0.25"/>
    <row r="572" s="81" customFormat="1" x14ac:dyDescent="0.25"/>
    <row r="573" s="81" customFormat="1" x14ac:dyDescent="0.25"/>
    <row r="574" s="81" customFormat="1" x14ac:dyDescent="0.25"/>
    <row r="575" s="81" customFormat="1" x14ac:dyDescent="0.25"/>
    <row r="576" s="81" customFormat="1" x14ac:dyDescent="0.25"/>
    <row r="577" s="81" customFormat="1" x14ac:dyDescent="0.25"/>
    <row r="578" s="81" customFormat="1" x14ac:dyDescent="0.25"/>
    <row r="579" s="81" customFormat="1" x14ac:dyDescent="0.25"/>
    <row r="580" s="81" customFormat="1" x14ac:dyDescent="0.25"/>
    <row r="581" s="81" customFormat="1" x14ac:dyDescent="0.25"/>
    <row r="582" s="81" customFormat="1" x14ac:dyDescent="0.25"/>
    <row r="583" s="81" customFormat="1" x14ac:dyDescent="0.25"/>
    <row r="584" s="81" customFormat="1" x14ac:dyDescent="0.25"/>
    <row r="585" s="81" customFormat="1" x14ac:dyDescent="0.25"/>
    <row r="586" s="81" customFormat="1" x14ac:dyDescent="0.25"/>
    <row r="587" s="81" customFormat="1" x14ac:dyDescent="0.25"/>
    <row r="588" s="81" customFormat="1" x14ac:dyDescent="0.25"/>
    <row r="589" s="81" customFormat="1" x14ac:dyDescent="0.25"/>
    <row r="590" s="81" customFormat="1" x14ac:dyDescent="0.25"/>
    <row r="591" s="81" customFormat="1" x14ac:dyDescent="0.25"/>
    <row r="592" s="81" customFormat="1" x14ac:dyDescent="0.25"/>
    <row r="593" s="81" customFormat="1" x14ac:dyDescent="0.25"/>
    <row r="594" s="81" customFormat="1" x14ac:dyDescent="0.25"/>
    <row r="595" s="81" customFormat="1" x14ac:dyDescent="0.25"/>
    <row r="596" s="81" customFormat="1" x14ac:dyDescent="0.25"/>
    <row r="597" s="81" customFormat="1" x14ac:dyDescent="0.25"/>
    <row r="598" s="81" customFormat="1" x14ac:dyDescent="0.25"/>
    <row r="599" s="81" customFormat="1" x14ac:dyDescent="0.25"/>
    <row r="600" s="81" customFormat="1" x14ac:dyDescent="0.25"/>
    <row r="601" s="81" customFormat="1" x14ac:dyDescent="0.25"/>
    <row r="602" s="81" customFormat="1" x14ac:dyDescent="0.25"/>
    <row r="603" s="81" customFormat="1" x14ac:dyDescent="0.25"/>
    <row r="604" s="81" customFormat="1" x14ac:dyDescent="0.25"/>
    <row r="605" s="81" customFormat="1" x14ac:dyDescent="0.25"/>
    <row r="606" s="81" customFormat="1" x14ac:dyDescent="0.25"/>
    <row r="607" s="81" customFormat="1" x14ac:dyDescent="0.25"/>
    <row r="608" s="81" customFormat="1" x14ac:dyDescent="0.25"/>
    <row r="609" s="81" customFormat="1" x14ac:dyDescent="0.25"/>
    <row r="610" s="81" customFormat="1" x14ac:dyDescent="0.25"/>
    <row r="611" s="81" customFormat="1" x14ac:dyDescent="0.25"/>
    <row r="612" s="81" customFormat="1" x14ac:dyDescent="0.25"/>
    <row r="613" s="81" customFormat="1" x14ac:dyDescent="0.25"/>
    <row r="614" s="81" customFormat="1" x14ac:dyDescent="0.25"/>
    <row r="615" s="81" customFormat="1" x14ac:dyDescent="0.25"/>
    <row r="616" s="81" customFormat="1" x14ac:dyDescent="0.25"/>
    <row r="617" s="81" customFormat="1" x14ac:dyDescent="0.25"/>
    <row r="618" s="81" customFormat="1" x14ac:dyDescent="0.25"/>
    <row r="619" s="81" customFormat="1" x14ac:dyDescent="0.25"/>
    <row r="620" s="81" customFormat="1" x14ac:dyDescent="0.25"/>
    <row r="621" s="81" customFormat="1" x14ac:dyDescent="0.25"/>
    <row r="622" s="81" customFormat="1" x14ac:dyDescent="0.25"/>
    <row r="623" s="81" customFormat="1" x14ac:dyDescent="0.25"/>
    <row r="624" s="81" customFormat="1" x14ac:dyDescent="0.25"/>
    <row r="625" s="81" customFormat="1" x14ac:dyDescent="0.25"/>
    <row r="626" s="81" customFormat="1" x14ac:dyDescent="0.25"/>
    <row r="627" s="81" customFormat="1" x14ac:dyDescent="0.25"/>
    <row r="628" s="81" customFormat="1" x14ac:dyDescent="0.25"/>
    <row r="629" s="81" customFormat="1" x14ac:dyDescent="0.25"/>
    <row r="630" s="81" customFormat="1" x14ac:dyDescent="0.25"/>
    <row r="631" s="81" customFormat="1" x14ac:dyDescent="0.25"/>
    <row r="632" s="81" customFormat="1" x14ac:dyDescent="0.25"/>
    <row r="633" s="81" customFormat="1" x14ac:dyDescent="0.25"/>
    <row r="634" s="81" customFormat="1" x14ac:dyDescent="0.25"/>
    <row r="635" s="81" customFormat="1" x14ac:dyDescent="0.25"/>
    <row r="636" s="81" customFormat="1" x14ac:dyDescent="0.25"/>
    <row r="637" s="81" customFormat="1" x14ac:dyDescent="0.25"/>
    <row r="638" s="81" customFormat="1" x14ac:dyDescent="0.25"/>
    <row r="639" s="81" customFormat="1" x14ac:dyDescent="0.25"/>
    <row r="640" s="81" customFormat="1" x14ac:dyDescent="0.25"/>
    <row r="641" s="81" customFormat="1" x14ac:dyDescent="0.25"/>
    <row r="642" s="81" customFormat="1" x14ac:dyDescent="0.25"/>
    <row r="643" s="81" customFormat="1" x14ac:dyDescent="0.25"/>
    <row r="644" s="81" customFormat="1" x14ac:dyDescent="0.25"/>
    <row r="645" s="81" customFormat="1" x14ac:dyDescent="0.25"/>
    <row r="646" s="81" customFormat="1" x14ac:dyDescent="0.25"/>
    <row r="647" s="81" customFormat="1" x14ac:dyDescent="0.25"/>
    <row r="648" s="81" customFormat="1" x14ac:dyDescent="0.25"/>
    <row r="649" s="81" customFormat="1" x14ac:dyDescent="0.25"/>
    <row r="650" s="81" customFormat="1" x14ac:dyDescent="0.25"/>
    <row r="651" s="81" customFormat="1" x14ac:dyDescent="0.25"/>
    <row r="652" s="81" customFormat="1" x14ac:dyDescent="0.25"/>
    <row r="653" s="81" customFormat="1" x14ac:dyDescent="0.25"/>
    <row r="654" s="81" customFormat="1" x14ac:dyDescent="0.25"/>
    <row r="655" s="81" customFormat="1" x14ac:dyDescent="0.25"/>
    <row r="656" s="81" customFormat="1" x14ac:dyDescent="0.25"/>
    <row r="657" s="81" customFormat="1" x14ac:dyDescent="0.25"/>
    <row r="658" s="81" customFormat="1" x14ac:dyDescent="0.25"/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9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B634"/>
  <sheetViews>
    <sheetView zoomScale="80" zoomScaleNormal="80" workbookViewId="0">
      <selection activeCell="E10" sqref="E10"/>
    </sheetView>
  </sheetViews>
  <sheetFormatPr baseColWidth="10" defaultColWidth="11.42578125" defaultRowHeight="15" x14ac:dyDescent="0.25"/>
  <cols>
    <col min="1" max="1" width="2.7109375" style="81" customWidth="1"/>
    <col min="2" max="2" width="15.7109375" style="63" customWidth="1"/>
    <col min="3" max="23" width="12.7109375" style="63" customWidth="1"/>
    <col min="24" max="132" width="11.42578125" style="81" customWidth="1"/>
    <col min="133" max="16384" width="11.42578125" style="63"/>
  </cols>
  <sheetData>
    <row r="1" spans="2:24" s="81" customFormat="1" ht="15.75" thickBot="1" x14ac:dyDescent="0.3"/>
    <row r="2" spans="2:24" ht="24.95" customHeight="1" thickTop="1" thickBot="1" x14ac:dyDescent="0.3">
      <c r="B2" s="340" t="s">
        <v>299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2"/>
    </row>
    <row r="3" spans="2:24" ht="24.95" customHeight="1" thickTop="1" thickBot="1" x14ac:dyDescent="0.3">
      <c r="B3" s="272" t="s">
        <v>249</v>
      </c>
      <c r="C3" s="288" t="s">
        <v>36</v>
      </c>
      <c r="D3" s="283"/>
      <c r="E3" s="283"/>
      <c r="F3" s="283"/>
      <c r="G3" s="283"/>
      <c r="H3" s="283"/>
      <c r="I3" s="283"/>
      <c r="J3" s="283"/>
      <c r="K3" s="293"/>
      <c r="L3" s="288" t="s">
        <v>37</v>
      </c>
      <c r="M3" s="283"/>
      <c r="N3" s="283"/>
      <c r="O3" s="283"/>
      <c r="P3" s="283"/>
      <c r="Q3" s="283"/>
      <c r="R3" s="283"/>
      <c r="S3" s="283"/>
      <c r="T3" s="283"/>
      <c r="U3" s="293"/>
      <c r="V3" s="284" t="s">
        <v>31</v>
      </c>
      <c r="W3" s="285"/>
    </row>
    <row r="4" spans="2:24" ht="24.95" customHeight="1" thickTop="1" thickBot="1" x14ac:dyDescent="0.3">
      <c r="B4" s="273"/>
      <c r="C4" s="288" t="s">
        <v>81</v>
      </c>
      <c r="D4" s="283"/>
      <c r="E4" s="283"/>
      <c r="F4" s="283"/>
      <c r="G4" s="283"/>
      <c r="H4" s="283"/>
      <c r="I4" s="293"/>
      <c r="J4" s="335" t="s">
        <v>31</v>
      </c>
      <c r="K4" s="336"/>
      <c r="L4" s="283" t="s">
        <v>81</v>
      </c>
      <c r="M4" s="283"/>
      <c r="N4" s="283"/>
      <c r="O4" s="283"/>
      <c r="P4" s="283"/>
      <c r="Q4" s="283"/>
      <c r="R4" s="283"/>
      <c r="S4" s="293"/>
      <c r="T4" s="275" t="s">
        <v>31</v>
      </c>
      <c r="U4" s="260"/>
      <c r="V4" s="286"/>
      <c r="W4" s="287"/>
    </row>
    <row r="5" spans="2:24" ht="24.95" customHeight="1" thickTop="1" thickBot="1" x14ac:dyDescent="0.3">
      <c r="B5" s="273"/>
      <c r="C5" s="288" t="s">
        <v>33</v>
      </c>
      <c r="D5" s="289"/>
      <c r="E5" s="283" t="s">
        <v>193</v>
      </c>
      <c r="F5" s="289"/>
      <c r="G5" s="283" t="s">
        <v>51</v>
      </c>
      <c r="H5" s="289"/>
      <c r="I5" s="145" t="s">
        <v>34</v>
      </c>
      <c r="J5" s="277"/>
      <c r="K5" s="262"/>
      <c r="L5" s="288" t="s">
        <v>33</v>
      </c>
      <c r="M5" s="289"/>
      <c r="N5" s="283" t="s">
        <v>193</v>
      </c>
      <c r="O5" s="289"/>
      <c r="P5" s="283" t="s">
        <v>51</v>
      </c>
      <c r="Q5" s="289"/>
      <c r="R5" s="283" t="s">
        <v>34</v>
      </c>
      <c r="S5" s="293"/>
      <c r="T5" s="277"/>
      <c r="U5" s="262"/>
      <c r="V5" s="294"/>
      <c r="W5" s="295"/>
    </row>
    <row r="6" spans="2:24" ht="24.95" customHeight="1" thickTop="1" thickBot="1" x14ac:dyDescent="0.3">
      <c r="B6" s="274"/>
      <c r="C6" s="84" t="s">
        <v>4</v>
      </c>
      <c r="D6" s="168" t="s">
        <v>5</v>
      </c>
      <c r="E6" s="86" t="s">
        <v>4</v>
      </c>
      <c r="F6" s="168" t="s">
        <v>5</v>
      </c>
      <c r="G6" s="86" t="s">
        <v>4</v>
      </c>
      <c r="H6" s="168" t="s">
        <v>5</v>
      </c>
      <c r="I6" s="145" t="s">
        <v>4</v>
      </c>
      <c r="J6" s="84" t="s">
        <v>4</v>
      </c>
      <c r="K6" s="145" t="s">
        <v>5</v>
      </c>
      <c r="L6" s="84" t="s">
        <v>4</v>
      </c>
      <c r="M6" s="168" t="s">
        <v>5</v>
      </c>
      <c r="N6" s="86" t="s">
        <v>4</v>
      </c>
      <c r="O6" s="168" t="s">
        <v>5</v>
      </c>
      <c r="P6" s="86" t="s">
        <v>4</v>
      </c>
      <c r="Q6" s="168" t="s">
        <v>5</v>
      </c>
      <c r="R6" s="86" t="s">
        <v>4</v>
      </c>
      <c r="S6" s="144" t="s">
        <v>5</v>
      </c>
      <c r="T6" s="84" t="s">
        <v>4</v>
      </c>
      <c r="U6" s="145" t="s">
        <v>5</v>
      </c>
      <c r="V6" s="84" t="s">
        <v>4</v>
      </c>
      <c r="W6" s="145" t="s">
        <v>5</v>
      </c>
    </row>
    <row r="7" spans="2:24" ht="21.95" customHeight="1" thickTop="1" x14ac:dyDescent="0.25">
      <c r="B7" s="174" t="s">
        <v>86</v>
      </c>
      <c r="C7" s="89">
        <v>627</v>
      </c>
      <c r="D7" s="135">
        <v>8.5538881309686218E-2</v>
      </c>
      <c r="E7" s="91">
        <v>914</v>
      </c>
      <c r="F7" s="135">
        <v>9.6149800126236057E-2</v>
      </c>
      <c r="G7" s="91">
        <v>59</v>
      </c>
      <c r="H7" s="135">
        <v>9.4249201277955275E-2</v>
      </c>
      <c r="I7" s="178">
        <v>1</v>
      </c>
      <c r="J7" s="113">
        <v>1601</v>
      </c>
      <c r="K7" s="136">
        <v>9.1669052390495276E-2</v>
      </c>
      <c r="L7" s="89">
        <v>472</v>
      </c>
      <c r="M7" s="135">
        <v>7.9905197223632984E-2</v>
      </c>
      <c r="N7" s="91">
        <v>1227</v>
      </c>
      <c r="O7" s="135">
        <v>9.4217922137756274E-2</v>
      </c>
      <c r="P7" s="91">
        <v>75</v>
      </c>
      <c r="Q7" s="135">
        <v>0.11329305135951662</v>
      </c>
      <c r="R7" s="91">
        <v>0</v>
      </c>
      <c r="S7" s="179">
        <v>0</v>
      </c>
      <c r="T7" s="113">
        <v>1774</v>
      </c>
      <c r="U7" s="136">
        <v>9.0537919771358583E-2</v>
      </c>
      <c r="V7" s="113">
        <v>3375</v>
      </c>
      <c r="W7" s="136">
        <v>9.107099490002428E-2</v>
      </c>
      <c r="X7" s="94"/>
    </row>
    <row r="8" spans="2:24" ht="21.95" customHeight="1" x14ac:dyDescent="0.25">
      <c r="B8" s="174" t="s">
        <v>87</v>
      </c>
      <c r="C8" s="89">
        <v>557</v>
      </c>
      <c r="D8" s="135">
        <v>7.5989085948158258E-2</v>
      </c>
      <c r="E8" s="91">
        <v>742</v>
      </c>
      <c r="F8" s="135">
        <v>7.8055964653902798E-2</v>
      </c>
      <c r="G8" s="91">
        <v>61</v>
      </c>
      <c r="H8" s="135">
        <v>9.7444089456869012E-2</v>
      </c>
      <c r="I8" s="178">
        <v>0</v>
      </c>
      <c r="J8" s="113">
        <v>1360</v>
      </c>
      <c r="K8" s="136">
        <v>7.7870025765817349E-2</v>
      </c>
      <c r="L8" s="89">
        <v>456</v>
      </c>
      <c r="M8" s="135">
        <v>7.7196546470289493E-2</v>
      </c>
      <c r="N8" s="91">
        <v>1031</v>
      </c>
      <c r="O8" s="135">
        <v>7.9167626506949237E-2</v>
      </c>
      <c r="P8" s="91">
        <v>50</v>
      </c>
      <c r="Q8" s="135">
        <v>7.5528700906344406E-2</v>
      </c>
      <c r="R8" s="91">
        <v>0</v>
      </c>
      <c r="S8" s="179">
        <v>0</v>
      </c>
      <c r="T8" s="113">
        <v>1537</v>
      </c>
      <c r="U8" s="136">
        <v>7.844238032050628E-2</v>
      </c>
      <c r="V8" s="113">
        <v>2897</v>
      </c>
      <c r="W8" s="136">
        <v>7.8172643622331964E-2</v>
      </c>
      <c r="X8" s="94"/>
    </row>
    <row r="9" spans="2:24" ht="21.95" customHeight="1" x14ac:dyDescent="0.25">
      <c r="B9" s="174" t="s">
        <v>88</v>
      </c>
      <c r="C9" s="89">
        <v>808</v>
      </c>
      <c r="D9" s="135">
        <v>0.11023192360163711</v>
      </c>
      <c r="E9" s="91">
        <v>995</v>
      </c>
      <c r="F9" s="135">
        <v>0.10467073427309068</v>
      </c>
      <c r="G9" s="91">
        <v>58</v>
      </c>
      <c r="H9" s="135">
        <v>9.2651757188498399E-2</v>
      </c>
      <c r="I9" s="178">
        <v>0</v>
      </c>
      <c r="J9" s="113">
        <v>1861</v>
      </c>
      <c r="K9" s="136">
        <v>0.10655596908101918</v>
      </c>
      <c r="L9" s="89">
        <v>582</v>
      </c>
      <c r="M9" s="135">
        <v>9.8527171152869478E-2</v>
      </c>
      <c r="N9" s="91">
        <v>1201</v>
      </c>
      <c r="O9" s="135">
        <v>9.2221454349996165E-2</v>
      </c>
      <c r="P9" s="91">
        <v>66</v>
      </c>
      <c r="Q9" s="135">
        <v>9.9697885196374625E-2</v>
      </c>
      <c r="R9" s="91">
        <v>0</v>
      </c>
      <c r="S9" s="179">
        <v>0</v>
      </c>
      <c r="T9" s="113">
        <v>1849</v>
      </c>
      <c r="U9" s="136">
        <v>9.4365622129223226E-2</v>
      </c>
      <c r="V9" s="113">
        <v>3710</v>
      </c>
      <c r="W9" s="136">
        <v>0.10011063439380448</v>
      </c>
      <c r="X9" s="94"/>
    </row>
    <row r="10" spans="2:24" ht="21.95" customHeight="1" x14ac:dyDescent="0.25">
      <c r="B10" s="174" t="s">
        <v>89</v>
      </c>
      <c r="C10" s="89">
        <v>534</v>
      </c>
      <c r="D10" s="135">
        <v>7.2851296043656213E-2</v>
      </c>
      <c r="E10" s="91">
        <v>715</v>
      </c>
      <c r="F10" s="135">
        <v>7.521565327161793E-2</v>
      </c>
      <c r="G10" s="91">
        <v>33</v>
      </c>
      <c r="H10" s="135">
        <v>5.2715654952076675E-2</v>
      </c>
      <c r="I10" s="178">
        <v>0</v>
      </c>
      <c r="J10" s="113">
        <v>1282</v>
      </c>
      <c r="K10" s="136">
        <v>7.3403950758660172E-2</v>
      </c>
      <c r="L10" s="89">
        <v>442</v>
      </c>
      <c r="M10" s="135">
        <v>7.4826477061113936E-2</v>
      </c>
      <c r="N10" s="91">
        <v>992</v>
      </c>
      <c r="O10" s="135">
        <v>7.6172924825309074E-2</v>
      </c>
      <c r="P10" s="91">
        <v>53</v>
      </c>
      <c r="Q10" s="135">
        <v>8.0060422960725075E-2</v>
      </c>
      <c r="R10" s="91">
        <v>0</v>
      </c>
      <c r="S10" s="179">
        <v>0</v>
      </c>
      <c r="T10" s="113">
        <v>1487</v>
      </c>
      <c r="U10" s="136">
        <v>7.5890578748596504E-2</v>
      </c>
      <c r="V10" s="113">
        <v>2769</v>
      </c>
      <c r="W10" s="136">
        <v>7.471869181575326E-2</v>
      </c>
      <c r="X10" s="94"/>
    </row>
    <row r="11" spans="2:24" ht="21.95" customHeight="1" x14ac:dyDescent="0.25">
      <c r="B11" s="174" t="s">
        <v>90</v>
      </c>
      <c r="C11" s="89">
        <v>686</v>
      </c>
      <c r="D11" s="135">
        <v>9.3587994542974076E-2</v>
      </c>
      <c r="E11" s="91">
        <v>863</v>
      </c>
      <c r="F11" s="135">
        <v>9.0784767515253523E-2</v>
      </c>
      <c r="G11" s="91">
        <v>49</v>
      </c>
      <c r="H11" s="135">
        <v>7.8274760383386585E-2</v>
      </c>
      <c r="I11" s="178">
        <v>2</v>
      </c>
      <c r="J11" s="113">
        <v>1600</v>
      </c>
      <c r="K11" s="136">
        <v>9.1611795018608652E-2</v>
      </c>
      <c r="L11" s="89">
        <v>550</v>
      </c>
      <c r="M11" s="135">
        <v>9.3109869646182494E-2</v>
      </c>
      <c r="N11" s="91">
        <v>1121</v>
      </c>
      <c r="O11" s="135">
        <v>8.6078476541503496E-2</v>
      </c>
      <c r="P11" s="91">
        <v>55</v>
      </c>
      <c r="Q11" s="135">
        <v>8.3081570996978854E-2</v>
      </c>
      <c r="R11" s="91">
        <v>0</v>
      </c>
      <c r="S11" s="179">
        <v>0</v>
      </c>
      <c r="T11" s="113">
        <v>1726</v>
      </c>
      <c r="U11" s="136">
        <v>8.80881902623252E-2</v>
      </c>
      <c r="V11" s="113">
        <v>3326</v>
      </c>
      <c r="W11" s="136">
        <v>8.9748778974068383E-2</v>
      </c>
      <c r="X11" s="94"/>
    </row>
    <row r="12" spans="2:24" ht="21.95" customHeight="1" x14ac:dyDescent="0.25">
      <c r="B12" s="174" t="s">
        <v>91</v>
      </c>
      <c r="C12" s="89">
        <v>788</v>
      </c>
      <c r="D12" s="135">
        <v>0.10750341064120054</v>
      </c>
      <c r="E12" s="91">
        <v>813</v>
      </c>
      <c r="F12" s="135">
        <v>8.5524931622133385E-2</v>
      </c>
      <c r="G12" s="91">
        <v>54</v>
      </c>
      <c r="H12" s="135">
        <v>8.6261980830670923E-2</v>
      </c>
      <c r="I12" s="178">
        <v>0</v>
      </c>
      <c r="J12" s="113">
        <v>1655</v>
      </c>
      <c r="K12" s="136">
        <v>9.4760950472373318E-2</v>
      </c>
      <c r="L12" s="89">
        <v>624</v>
      </c>
      <c r="M12" s="135">
        <v>0.10563737938039613</v>
      </c>
      <c r="N12" s="91">
        <v>1184</v>
      </c>
      <c r="O12" s="135">
        <v>9.0916071565691467E-2</v>
      </c>
      <c r="P12" s="91">
        <v>66</v>
      </c>
      <c r="Q12" s="135">
        <v>9.9697885196374625E-2</v>
      </c>
      <c r="R12" s="91">
        <v>0</v>
      </c>
      <c r="S12" s="179">
        <v>0</v>
      </c>
      <c r="T12" s="113">
        <v>1874</v>
      </c>
      <c r="U12" s="136">
        <v>9.564152291517812E-2</v>
      </c>
      <c r="V12" s="113">
        <v>3529</v>
      </c>
      <c r="W12" s="136">
        <v>9.5226530667314277E-2</v>
      </c>
      <c r="X12" s="94"/>
    </row>
    <row r="13" spans="2:24" ht="21.95" customHeight="1" x14ac:dyDescent="0.25">
      <c r="B13" s="174" t="s">
        <v>92</v>
      </c>
      <c r="C13" s="89">
        <v>383</v>
      </c>
      <c r="D13" s="135">
        <v>5.2251023192360163E-2</v>
      </c>
      <c r="E13" s="91">
        <v>531</v>
      </c>
      <c r="F13" s="135">
        <v>5.5859457184935832E-2</v>
      </c>
      <c r="G13" s="91">
        <v>23</v>
      </c>
      <c r="H13" s="135">
        <v>3.6741214057507986E-2</v>
      </c>
      <c r="I13" s="178">
        <v>0</v>
      </c>
      <c r="J13" s="113">
        <v>937</v>
      </c>
      <c r="K13" s="136">
        <v>5.3650157457772692E-2</v>
      </c>
      <c r="L13" s="89">
        <v>446</v>
      </c>
      <c r="M13" s="135">
        <v>7.5503639749449805E-2</v>
      </c>
      <c r="N13" s="91">
        <v>961</v>
      </c>
      <c r="O13" s="135">
        <v>7.3792520924518157E-2</v>
      </c>
      <c r="P13" s="91">
        <v>49</v>
      </c>
      <c r="Q13" s="135">
        <v>7.4018126888217517E-2</v>
      </c>
      <c r="R13" s="91">
        <v>1</v>
      </c>
      <c r="S13" s="179">
        <v>0.5</v>
      </c>
      <c r="T13" s="113">
        <v>1457</v>
      </c>
      <c r="U13" s="136">
        <v>7.4359497805450647E-2</v>
      </c>
      <c r="V13" s="113">
        <v>2394</v>
      </c>
      <c r="W13" s="136">
        <v>6.4599692382417223E-2</v>
      </c>
      <c r="X13" s="94"/>
    </row>
    <row r="14" spans="2:24" ht="21.95" customHeight="1" x14ac:dyDescent="0.25">
      <c r="B14" s="174" t="s">
        <v>93</v>
      </c>
      <c r="C14" s="89">
        <v>372</v>
      </c>
      <c r="D14" s="135">
        <v>5.0750341064120054E-2</v>
      </c>
      <c r="E14" s="91">
        <v>550</v>
      </c>
      <c r="F14" s="135">
        <v>5.7858194824321481E-2</v>
      </c>
      <c r="G14" s="91">
        <v>39</v>
      </c>
      <c r="H14" s="135">
        <v>6.2300319488817889E-2</v>
      </c>
      <c r="I14" s="178">
        <v>0</v>
      </c>
      <c r="J14" s="113">
        <v>961</v>
      </c>
      <c r="K14" s="136">
        <v>5.5024334383051821E-2</v>
      </c>
      <c r="L14" s="89">
        <v>442</v>
      </c>
      <c r="M14" s="135">
        <v>7.4826477061113936E-2</v>
      </c>
      <c r="N14" s="91">
        <v>949</v>
      </c>
      <c r="O14" s="135">
        <v>7.2871074253244267E-2</v>
      </c>
      <c r="P14" s="91">
        <v>36</v>
      </c>
      <c r="Q14" s="135">
        <v>5.4380664652567974E-2</v>
      </c>
      <c r="R14" s="91">
        <v>1</v>
      </c>
      <c r="S14" s="179">
        <v>0.5</v>
      </c>
      <c r="T14" s="113">
        <v>1428</v>
      </c>
      <c r="U14" s="136">
        <v>7.287945289374298E-2</v>
      </c>
      <c r="V14" s="113">
        <v>2389</v>
      </c>
      <c r="W14" s="136">
        <v>6.4464772389972752E-2</v>
      </c>
      <c r="X14" s="94"/>
    </row>
    <row r="15" spans="2:24" ht="21.95" customHeight="1" x14ac:dyDescent="0.25">
      <c r="B15" s="174" t="s">
        <v>94</v>
      </c>
      <c r="C15" s="89">
        <v>676</v>
      </c>
      <c r="D15" s="135">
        <v>9.22237380627558E-2</v>
      </c>
      <c r="E15" s="91">
        <v>857</v>
      </c>
      <c r="F15" s="135">
        <v>9.0153587208079103E-2</v>
      </c>
      <c r="G15" s="91">
        <v>71</v>
      </c>
      <c r="H15" s="135">
        <v>0.1134185303514377</v>
      </c>
      <c r="I15" s="178">
        <v>0</v>
      </c>
      <c r="J15" s="113">
        <v>1604</v>
      </c>
      <c r="K15" s="136">
        <v>9.1840824506155161E-2</v>
      </c>
      <c r="L15" s="89">
        <v>481</v>
      </c>
      <c r="M15" s="135">
        <v>8.1428813272388698E-2</v>
      </c>
      <c r="N15" s="91">
        <v>1140</v>
      </c>
      <c r="O15" s="135">
        <v>8.7537433771020495E-2</v>
      </c>
      <c r="P15" s="91">
        <v>63</v>
      </c>
      <c r="Q15" s="135">
        <v>9.5166163141993956E-2</v>
      </c>
      <c r="R15" s="91">
        <v>0</v>
      </c>
      <c r="S15" s="179">
        <v>0</v>
      </c>
      <c r="T15" s="113">
        <v>1684</v>
      </c>
      <c r="U15" s="136">
        <v>8.5944676941920997E-2</v>
      </c>
      <c r="V15" s="113">
        <v>3288</v>
      </c>
      <c r="W15" s="136">
        <v>8.8723387031490325E-2</v>
      </c>
      <c r="X15" s="94"/>
    </row>
    <row r="16" spans="2:24" ht="21.95" customHeight="1" x14ac:dyDescent="0.25">
      <c r="B16" s="174" t="s">
        <v>95</v>
      </c>
      <c r="C16" s="89">
        <v>735</v>
      </c>
      <c r="D16" s="135">
        <v>0.10027285129604366</v>
      </c>
      <c r="E16" s="91">
        <v>952</v>
      </c>
      <c r="F16" s="135">
        <v>0.10014727540500737</v>
      </c>
      <c r="G16" s="91">
        <v>73</v>
      </c>
      <c r="H16" s="135">
        <v>0.11661341853035144</v>
      </c>
      <c r="I16" s="178">
        <v>0</v>
      </c>
      <c r="J16" s="113">
        <v>1760</v>
      </c>
      <c r="K16" s="136">
        <v>0.10077297452046952</v>
      </c>
      <c r="L16" s="89">
        <v>535</v>
      </c>
      <c r="M16" s="135">
        <v>9.0570509564922977E-2</v>
      </c>
      <c r="N16" s="91">
        <v>1300</v>
      </c>
      <c r="O16" s="135">
        <v>9.9823389388005834E-2</v>
      </c>
      <c r="P16" s="91">
        <v>60</v>
      </c>
      <c r="Q16" s="135">
        <v>9.0634441087613288E-2</v>
      </c>
      <c r="R16" s="91">
        <v>0</v>
      </c>
      <c r="S16" s="179">
        <v>0</v>
      </c>
      <c r="T16" s="113">
        <v>1895</v>
      </c>
      <c r="U16" s="136">
        <v>9.6713279575380215E-2</v>
      </c>
      <c r="V16" s="113">
        <v>3655</v>
      </c>
      <c r="W16" s="136">
        <v>9.8626514476915186E-2</v>
      </c>
      <c r="X16" s="94"/>
    </row>
    <row r="17" spans="2:24" ht="21.95" customHeight="1" x14ac:dyDescent="0.25">
      <c r="B17" s="174" t="s">
        <v>96</v>
      </c>
      <c r="C17" s="89">
        <v>655</v>
      </c>
      <c r="D17" s="135">
        <v>8.9358799454297408E-2</v>
      </c>
      <c r="E17" s="91">
        <v>894</v>
      </c>
      <c r="F17" s="135">
        <v>9.4045865768988005E-2</v>
      </c>
      <c r="G17" s="91">
        <v>62</v>
      </c>
      <c r="H17" s="135">
        <v>9.9041533546325874E-2</v>
      </c>
      <c r="I17" s="178">
        <v>0</v>
      </c>
      <c r="J17" s="113">
        <v>1611</v>
      </c>
      <c r="K17" s="136">
        <v>9.2241626109361582E-2</v>
      </c>
      <c r="L17" s="89">
        <v>475</v>
      </c>
      <c r="M17" s="135">
        <v>8.041306923988488E-2</v>
      </c>
      <c r="N17" s="91">
        <v>1087</v>
      </c>
      <c r="O17" s="135">
        <v>8.3467710972894113E-2</v>
      </c>
      <c r="P17" s="91">
        <v>55</v>
      </c>
      <c r="Q17" s="135">
        <v>8.3081570996978854E-2</v>
      </c>
      <c r="R17" s="91">
        <v>0</v>
      </c>
      <c r="S17" s="179">
        <v>0</v>
      </c>
      <c r="T17" s="113">
        <v>1617</v>
      </c>
      <c r="U17" s="136">
        <v>8.2525262835561913E-2</v>
      </c>
      <c r="V17" s="113">
        <v>3228</v>
      </c>
      <c r="W17" s="136">
        <v>8.7104347122156561E-2</v>
      </c>
      <c r="X17" s="94"/>
    </row>
    <row r="18" spans="2:24" ht="21.95" customHeight="1" thickBot="1" x14ac:dyDescent="0.3">
      <c r="B18" s="174" t="s">
        <v>97</v>
      </c>
      <c r="C18" s="89">
        <v>509</v>
      </c>
      <c r="D18" s="135">
        <v>6.9440654843110503E-2</v>
      </c>
      <c r="E18" s="91">
        <v>680</v>
      </c>
      <c r="F18" s="135">
        <v>7.1533768146433835E-2</v>
      </c>
      <c r="G18" s="91">
        <v>44</v>
      </c>
      <c r="H18" s="135">
        <v>7.0287539936102233E-2</v>
      </c>
      <c r="I18" s="178">
        <v>0</v>
      </c>
      <c r="J18" s="113">
        <v>1233</v>
      </c>
      <c r="K18" s="136">
        <v>7.059833953621529E-2</v>
      </c>
      <c r="L18" s="89">
        <v>402</v>
      </c>
      <c r="M18" s="135">
        <v>6.80548501777552E-2</v>
      </c>
      <c r="N18" s="91">
        <v>830</v>
      </c>
      <c r="O18" s="135">
        <v>6.373339476311142E-2</v>
      </c>
      <c r="P18" s="91">
        <v>34</v>
      </c>
      <c r="Q18" s="135">
        <v>5.1359516616314202E-2</v>
      </c>
      <c r="R18" s="91">
        <v>0</v>
      </c>
      <c r="S18" s="179">
        <v>0</v>
      </c>
      <c r="T18" s="113">
        <v>1266</v>
      </c>
      <c r="U18" s="136">
        <v>6.4611615800755334E-2</v>
      </c>
      <c r="V18" s="113">
        <v>2499</v>
      </c>
      <c r="W18" s="136">
        <v>6.743301222375131E-2</v>
      </c>
      <c r="X18" s="94"/>
    </row>
    <row r="19" spans="2:24" ht="21.95" customHeight="1" thickTop="1" thickBot="1" x14ac:dyDescent="0.3">
      <c r="B19" s="99" t="s">
        <v>31</v>
      </c>
      <c r="C19" s="100">
        <v>7330</v>
      </c>
      <c r="D19" s="139">
        <v>0.99999999999999989</v>
      </c>
      <c r="E19" s="102">
        <v>9506</v>
      </c>
      <c r="F19" s="139">
        <v>1</v>
      </c>
      <c r="G19" s="102">
        <v>626</v>
      </c>
      <c r="H19" s="139">
        <v>0.99999999999999989</v>
      </c>
      <c r="I19" s="180">
        <v>3</v>
      </c>
      <c r="J19" s="100">
        <v>17465</v>
      </c>
      <c r="K19" s="141">
        <v>1</v>
      </c>
      <c r="L19" s="100">
        <v>5907</v>
      </c>
      <c r="M19" s="139">
        <v>1</v>
      </c>
      <c r="N19" s="102">
        <v>13023</v>
      </c>
      <c r="O19" s="139">
        <v>1</v>
      </c>
      <c r="P19" s="102">
        <v>662</v>
      </c>
      <c r="Q19" s="139">
        <v>1</v>
      </c>
      <c r="R19" s="102">
        <v>2</v>
      </c>
      <c r="S19" s="140">
        <v>1</v>
      </c>
      <c r="T19" s="100">
        <v>19594</v>
      </c>
      <c r="U19" s="141">
        <v>1</v>
      </c>
      <c r="V19" s="100">
        <v>37059</v>
      </c>
      <c r="W19" s="141">
        <v>0.99999999999999989</v>
      </c>
      <c r="X19" s="105"/>
    </row>
    <row r="20" spans="2:24" s="81" customFormat="1" ht="21.95" customHeight="1" thickTop="1" thickBot="1" x14ac:dyDescent="0.3">
      <c r="B20" s="116"/>
      <c r="C20" s="117"/>
      <c r="D20" s="142"/>
      <c r="E20" s="117"/>
      <c r="F20" s="142"/>
      <c r="G20" s="117"/>
      <c r="H20" s="142"/>
      <c r="I20" s="117"/>
      <c r="J20" s="117"/>
      <c r="K20" s="142"/>
      <c r="L20" s="117"/>
      <c r="M20" s="142"/>
      <c r="N20" s="117"/>
      <c r="O20" s="142"/>
      <c r="P20" s="117"/>
      <c r="Q20" s="142"/>
      <c r="R20" s="117"/>
      <c r="S20" s="142"/>
      <c r="T20" s="117"/>
      <c r="U20" s="142"/>
      <c r="V20" s="117"/>
      <c r="W20" s="142"/>
    </row>
    <row r="21" spans="2:24" s="81" customFormat="1" ht="21.95" customHeight="1" thickTop="1" x14ac:dyDescent="0.25">
      <c r="B21" s="119" t="s">
        <v>217</v>
      </c>
      <c r="C21" s="120"/>
      <c r="D21" s="120"/>
      <c r="E21" s="121"/>
      <c r="F21" s="175"/>
      <c r="G21" s="122"/>
      <c r="H21" s="122"/>
      <c r="I21" s="122"/>
      <c r="J21" s="175"/>
      <c r="K21" s="122"/>
      <c r="L21" s="122"/>
    </row>
    <row r="22" spans="2:24" s="81" customFormat="1" ht="21.95" customHeight="1" thickBot="1" x14ac:dyDescent="0.3">
      <c r="B22" s="124" t="s">
        <v>251</v>
      </c>
      <c r="C22" s="125"/>
      <c r="D22" s="125"/>
      <c r="E22" s="126"/>
      <c r="F22" s="122"/>
      <c r="G22" s="122"/>
      <c r="H22" s="122"/>
      <c r="I22" s="122"/>
      <c r="J22" s="122"/>
      <c r="K22" s="122"/>
      <c r="L22" s="122"/>
    </row>
    <row r="23" spans="2:24" s="81" customFormat="1" ht="15.75" thickTop="1" x14ac:dyDescent="0.25">
      <c r="B23" s="122"/>
      <c r="C23" s="122"/>
      <c r="D23" s="122"/>
      <c r="E23" s="122"/>
      <c r="F23" s="122"/>
      <c r="G23" s="122"/>
      <c r="H23" s="122"/>
      <c r="I23" s="122"/>
      <c r="J23" s="123"/>
      <c r="K23" s="122"/>
      <c r="L23" s="122"/>
      <c r="M23" s="122"/>
      <c r="N23" s="122"/>
      <c r="O23" s="122"/>
      <c r="P23" s="122"/>
      <c r="Q23" s="122"/>
      <c r="R23" s="122"/>
      <c r="S23" s="122"/>
      <c r="T23" s="123"/>
      <c r="U23" s="122"/>
      <c r="V23" s="122"/>
      <c r="W23" s="122"/>
    </row>
    <row r="24" spans="2:24" s="81" customFormat="1" x14ac:dyDescent="0.25"/>
    <row r="25" spans="2:24" s="81" customFormat="1" x14ac:dyDescent="0.25"/>
    <row r="26" spans="2:24" s="81" customFormat="1" x14ac:dyDescent="0.25"/>
    <row r="27" spans="2:24" s="81" customFormat="1" x14ac:dyDescent="0.25"/>
    <row r="28" spans="2:24" s="81" customFormat="1" x14ac:dyDescent="0.25"/>
    <row r="29" spans="2:24" s="81" customFormat="1" x14ac:dyDescent="0.25"/>
    <row r="30" spans="2:24" s="81" customFormat="1" x14ac:dyDescent="0.25"/>
    <row r="31" spans="2:24" s="81" customFormat="1" x14ac:dyDescent="0.25"/>
    <row r="32" spans="2:24" s="81" customFormat="1" x14ac:dyDescent="0.25"/>
    <row r="33" s="81" customFormat="1" x14ac:dyDescent="0.25"/>
    <row r="34" s="81" customFormat="1" x14ac:dyDescent="0.25"/>
    <row r="35" s="81" customFormat="1" x14ac:dyDescent="0.25"/>
    <row r="36" s="81" customFormat="1" x14ac:dyDescent="0.25"/>
    <row r="37" s="81" customFormat="1" x14ac:dyDescent="0.25"/>
    <row r="38" s="81" customFormat="1" x14ac:dyDescent="0.25"/>
    <row r="39" s="81" customFormat="1" x14ac:dyDescent="0.25"/>
    <row r="40" s="81" customFormat="1" x14ac:dyDescent="0.25"/>
    <row r="41" s="81" customFormat="1" x14ac:dyDescent="0.25"/>
    <row r="42" s="81" customFormat="1" x14ac:dyDescent="0.25"/>
    <row r="43" s="81" customFormat="1" x14ac:dyDescent="0.25"/>
    <row r="44" s="81" customFormat="1" x14ac:dyDescent="0.25"/>
    <row r="45" s="81" customFormat="1" x14ac:dyDescent="0.25"/>
    <row r="46" s="81" customFormat="1" x14ac:dyDescent="0.25"/>
    <row r="47" s="81" customFormat="1" x14ac:dyDescent="0.25"/>
    <row r="48" s="81" customFormat="1" x14ac:dyDescent="0.25"/>
    <row r="49" s="81" customFormat="1" x14ac:dyDescent="0.25"/>
    <row r="50" s="81" customFormat="1" x14ac:dyDescent="0.25"/>
    <row r="51" s="81" customFormat="1" x14ac:dyDescent="0.25"/>
    <row r="52" s="81" customFormat="1" x14ac:dyDescent="0.25"/>
    <row r="53" s="81" customFormat="1" x14ac:dyDescent="0.25"/>
    <row r="54" s="81" customFormat="1" x14ac:dyDescent="0.25"/>
    <row r="55" s="81" customFormat="1" x14ac:dyDescent="0.25"/>
    <row r="56" s="81" customFormat="1" x14ac:dyDescent="0.25"/>
    <row r="57" s="81" customFormat="1" x14ac:dyDescent="0.25"/>
    <row r="58" s="81" customFormat="1" x14ac:dyDescent="0.25"/>
    <row r="59" s="81" customFormat="1" x14ac:dyDescent="0.25"/>
    <row r="60" s="81" customFormat="1" x14ac:dyDescent="0.25"/>
    <row r="61" s="81" customFormat="1" x14ac:dyDescent="0.25"/>
    <row r="62" s="81" customFormat="1" x14ac:dyDescent="0.25"/>
    <row r="63" s="81" customFormat="1" x14ac:dyDescent="0.25"/>
    <row r="64" s="81" customFormat="1" x14ac:dyDescent="0.25"/>
    <row r="65" s="81" customFormat="1" x14ac:dyDescent="0.25"/>
    <row r="66" s="81" customFormat="1" x14ac:dyDescent="0.25"/>
    <row r="67" s="81" customFormat="1" x14ac:dyDescent="0.25"/>
    <row r="68" s="81" customFormat="1" x14ac:dyDescent="0.25"/>
    <row r="69" s="81" customFormat="1" x14ac:dyDescent="0.25"/>
    <row r="70" s="81" customFormat="1" x14ac:dyDescent="0.25"/>
    <row r="71" s="81" customFormat="1" x14ac:dyDescent="0.25"/>
    <row r="72" s="81" customFormat="1" x14ac:dyDescent="0.25"/>
    <row r="73" s="81" customFormat="1" x14ac:dyDescent="0.25"/>
    <row r="74" s="81" customFormat="1" x14ac:dyDescent="0.25"/>
    <row r="75" s="81" customFormat="1" x14ac:dyDescent="0.25"/>
    <row r="76" s="81" customFormat="1" x14ac:dyDescent="0.25"/>
    <row r="77" s="81" customFormat="1" x14ac:dyDescent="0.25"/>
    <row r="78" s="81" customFormat="1" x14ac:dyDescent="0.25"/>
    <row r="79" s="81" customFormat="1" x14ac:dyDescent="0.25"/>
    <row r="80" s="81" customFormat="1" x14ac:dyDescent="0.25"/>
    <row r="81" s="81" customFormat="1" x14ac:dyDescent="0.25"/>
    <row r="82" s="81" customFormat="1" x14ac:dyDescent="0.25"/>
    <row r="83" s="81" customFormat="1" x14ac:dyDescent="0.25"/>
    <row r="84" s="81" customFormat="1" x14ac:dyDescent="0.25"/>
    <row r="85" s="81" customFormat="1" x14ac:dyDescent="0.25"/>
    <row r="86" s="81" customFormat="1" x14ac:dyDescent="0.25"/>
    <row r="87" s="81" customFormat="1" x14ac:dyDescent="0.25"/>
    <row r="88" s="81" customFormat="1" x14ac:dyDescent="0.25"/>
    <row r="89" s="81" customFormat="1" x14ac:dyDescent="0.25"/>
    <row r="90" s="81" customFormat="1" x14ac:dyDescent="0.25"/>
    <row r="91" s="81" customFormat="1" x14ac:dyDescent="0.25"/>
    <row r="92" s="81" customFormat="1" x14ac:dyDescent="0.25"/>
    <row r="93" s="81" customFormat="1" x14ac:dyDescent="0.25"/>
    <row r="94" s="81" customFormat="1" x14ac:dyDescent="0.25"/>
    <row r="95" s="81" customFormat="1" x14ac:dyDescent="0.25"/>
    <row r="96" s="81" customFormat="1" x14ac:dyDescent="0.25"/>
    <row r="97" s="81" customFormat="1" x14ac:dyDescent="0.25"/>
    <row r="98" s="81" customFormat="1" x14ac:dyDescent="0.25"/>
    <row r="99" s="81" customFormat="1" x14ac:dyDescent="0.25"/>
    <row r="100" s="81" customFormat="1" x14ac:dyDescent="0.25"/>
    <row r="101" s="81" customFormat="1" x14ac:dyDescent="0.25"/>
    <row r="102" s="81" customFormat="1" x14ac:dyDescent="0.25"/>
    <row r="103" s="81" customFormat="1" x14ac:dyDescent="0.25"/>
    <row r="104" s="81" customFormat="1" x14ac:dyDescent="0.25"/>
    <row r="105" s="81" customFormat="1" x14ac:dyDescent="0.25"/>
    <row r="106" s="81" customFormat="1" x14ac:dyDescent="0.25"/>
    <row r="107" s="81" customFormat="1" x14ac:dyDescent="0.25"/>
    <row r="108" s="81" customFormat="1" x14ac:dyDescent="0.25"/>
    <row r="109" s="81" customFormat="1" x14ac:dyDescent="0.25"/>
    <row r="110" s="81" customFormat="1" x14ac:dyDescent="0.25"/>
    <row r="111" s="81" customFormat="1" x14ac:dyDescent="0.25"/>
    <row r="112" s="81" customFormat="1" x14ac:dyDescent="0.25"/>
    <row r="113" s="81" customFormat="1" x14ac:dyDescent="0.25"/>
    <row r="114" s="81" customFormat="1" x14ac:dyDescent="0.25"/>
    <row r="115" s="81" customFormat="1" x14ac:dyDescent="0.25"/>
    <row r="116" s="81" customFormat="1" x14ac:dyDescent="0.25"/>
    <row r="117" s="81" customFormat="1" x14ac:dyDescent="0.25"/>
    <row r="118" s="81" customFormat="1" x14ac:dyDescent="0.25"/>
    <row r="119" s="81" customFormat="1" x14ac:dyDescent="0.25"/>
    <row r="120" s="81" customFormat="1" x14ac:dyDescent="0.25"/>
    <row r="121" s="81" customFormat="1" x14ac:dyDescent="0.25"/>
    <row r="122" s="81" customFormat="1" x14ac:dyDescent="0.25"/>
    <row r="123" s="81" customFormat="1" x14ac:dyDescent="0.25"/>
    <row r="124" s="81" customFormat="1" x14ac:dyDescent="0.25"/>
    <row r="125" s="81" customFormat="1" x14ac:dyDescent="0.25"/>
    <row r="126" s="81" customFormat="1" x14ac:dyDescent="0.25"/>
    <row r="127" s="81" customFormat="1" x14ac:dyDescent="0.25"/>
    <row r="128" s="81" customFormat="1" x14ac:dyDescent="0.25"/>
    <row r="129" s="81" customFormat="1" x14ac:dyDescent="0.25"/>
    <row r="130" s="81" customFormat="1" x14ac:dyDescent="0.25"/>
    <row r="131" s="81" customFormat="1" x14ac:dyDescent="0.25"/>
    <row r="132" s="81" customFormat="1" x14ac:dyDescent="0.25"/>
    <row r="133" s="81" customFormat="1" x14ac:dyDescent="0.25"/>
    <row r="134" s="81" customFormat="1" x14ac:dyDescent="0.25"/>
    <row r="135" s="81" customFormat="1" x14ac:dyDescent="0.25"/>
    <row r="136" s="81" customFormat="1" x14ac:dyDescent="0.25"/>
    <row r="137" s="81" customFormat="1" x14ac:dyDescent="0.25"/>
    <row r="138" s="81" customFormat="1" x14ac:dyDescent="0.25"/>
    <row r="139" s="81" customFormat="1" x14ac:dyDescent="0.25"/>
    <row r="140" s="81" customFormat="1" x14ac:dyDescent="0.25"/>
    <row r="141" s="81" customFormat="1" x14ac:dyDescent="0.25"/>
    <row r="142" s="81" customFormat="1" x14ac:dyDescent="0.25"/>
    <row r="143" s="81" customFormat="1" x14ac:dyDescent="0.25"/>
    <row r="144" s="81" customFormat="1" x14ac:dyDescent="0.25"/>
    <row r="145" s="81" customFormat="1" x14ac:dyDescent="0.25"/>
    <row r="146" s="81" customFormat="1" x14ac:dyDescent="0.25"/>
    <row r="147" s="81" customFormat="1" x14ac:dyDescent="0.25"/>
    <row r="148" s="81" customFormat="1" x14ac:dyDescent="0.25"/>
    <row r="149" s="81" customFormat="1" x14ac:dyDescent="0.25"/>
    <row r="150" s="81" customFormat="1" x14ac:dyDescent="0.25"/>
    <row r="151" s="81" customFormat="1" x14ac:dyDescent="0.25"/>
    <row r="152" s="81" customFormat="1" x14ac:dyDescent="0.25"/>
    <row r="153" s="81" customFormat="1" x14ac:dyDescent="0.25"/>
    <row r="154" s="81" customFormat="1" x14ac:dyDescent="0.25"/>
    <row r="155" s="81" customFormat="1" x14ac:dyDescent="0.25"/>
    <row r="156" s="81" customFormat="1" x14ac:dyDescent="0.25"/>
    <row r="157" s="81" customFormat="1" x14ac:dyDescent="0.25"/>
    <row r="158" s="81" customFormat="1" x14ac:dyDescent="0.25"/>
    <row r="159" s="81" customFormat="1" x14ac:dyDescent="0.25"/>
    <row r="160" s="81" customFormat="1" x14ac:dyDescent="0.25"/>
    <row r="161" s="81" customFormat="1" x14ac:dyDescent="0.25"/>
    <row r="162" s="81" customFormat="1" x14ac:dyDescent="0.25"/>
    <row r="163" s="81" customFormat="1" x14ac:dyDescent="0.25"/>
    <row r="164" s="81" customFormat="1" x14ac:dyDescent="0.25"/>
    <row r="165" s="81" customFormat="1" x14ac:dyDescent="0.25"/>
    <row r="166" s="81" customFormat="1" x14ac:dyDescent="0.25"/>
    <row r="167" s="81" customFormat="1" x14ac:dyDescent="0.25"/>
    <row r="168" s="81" customFormat="1" x14ac:dyDescent="0.25"/>
    <row r="169" s="81" customFormat="1" x14ac:dyDescent="0.25"/>
    <row r="170" s="81" customFormat="1" x14ac:dyDescent="0.25"/>
    <row r="171" s="81" customFormat="1" x14ac:dyDescent="0.25"/>
    <row r="172" s="81" customFormat="1" x14ac:dyDescent="0.25"/>
    <row r="173" s="81" customFormat="1" x14ac:dyDescent="0.25"/>
    <row r="174" s="81" customFormat="1" x14ac:dyDescent="0.25"/>
    <row r="175" s="81" customFormat="1" x14ac:dyDescent="0.25"/>
    <row r="176" s="81" customFormat="1" x14ac:dyDescent="0.25"/>
    <row r="177" s="81" customFormat="1" x14ac:dyDescent="0.25"/>
    <row r="178" s="81" customFormat="1" x14ac:dyDescent="0.25"/>
    <row r="179" s="81" customFormat="1" x14ac:dyDescent="0.25"/>
    <row r="180" s="81" customFormat="1" x14ac:dyDescent="0.25"/>
    <row r="181" s="81" customFormat="1" x14ac:dyDescent="0.25"/>
    <row r="182" s="81" customFormat="1" x14ac:dyDescent="0.25"/>
    <row r="183" s="81" customFormat="1" x14ac:dyDescent="0.25"/>
    <row r="184" s="81" customFormat="1" x14ac:dyDescent="0.25"/>
    <row r="185" s="81" customFormat="1" x14ac:dyDescent="0.25"/>
    <row r="186" s="81" customFormat="1" x14ac:dyDescent="0.25"/>
    <row r="187" s="81" customFormat="1" x14ac:dyDescent="0.25"/>
    <row r="188" s="81" customFormat="1" x14ac:dyDescent="0.25"/>
    <row r="189" s="81" customFormat="1" x14ac:dyDescent="0.25"/>
    <row r="190" s="81" customFormat="1" x14ac:dyDescent="0.25"/>
    <row r="191" s="81" customFormat="1" x14ac:dyDescent="0.25"/>
    <row r="192" s="81" customFormat="1" x14ac:dyDescent="0.25"/>
    <row r="193" s="81" customFormat="1" x14ac:dyDescent="0.25"/>
    <row r="194" s="81" customFormat="1" x14ac:dyDescent="0.25"/>
    <row r="195" s="81" customFormat="1" x14ac:dyDescent="0.25"/>
    <row r="196" s="81" customFormat="1" x14ac:dyDescent="0.25"/>
    <row r="197" s="81" customFormat="1" x14ac:dyDescent="0.25"/>
    <row r="198" s="81" customFormat="1" x14ac:dyDescent="0.25"/>
    <row r="199" s="81" customFormat="1" x14ac:dyDescent="0.25"/>
    <row r="200" s="81" customFormat="1" x14ac:dyDescent="0.25"/>
    <row r="201" s="81" customFormat="1" x14ac:dyDescent="0.25"/>
    <row r="202" s="81" customFormat="1" x14ac:dyDescent="0.25"/>
    <row r="203" s="81" customFormat="1" x14ac:dyDescent="0.25"/>
    <row r="204" s="81" customFormat="1" x14ac:dyDescent="0.25"/>
    <row r="205" s="81" customFormat="1" x14ac:dyDescent="0.25"/>
    <row r="206" s="81" customFormat="1" x14ac:dyDescent="0.25"/>
    <row r="207" s="81" customFormat="1" x14ac:dyDescent="0.25"/>
    <row r="208" s="81" customFormat="1" x14ac:dyDescent="0.25"/>
    <row r="209" s="81" customFormat="1" x14ac:dyDescent="0.25"/>
    <row r="210" s="81" customFormat="1" x14ac:dyDescent="0.25"/>
    <row r="211" s="81" customFormat="1" x14ac:dyDescent="0.25"/>
    <row r="212" s="81" customFormat="1" x14ac:dyDescent="0.25"/>
    <row r="213" s="81" customFormat="1" x14ac:dyDescent="0.25"/>
    <row r="214" s="81" customFormat="1" x14ac:dyDescent="0.25"/>
    <row r="215" s="81" customFormat="1" x14ac:dyDescent="0.25"/>
    <row r="216" s="81" customFormat="1" x14ac:dyDescent="0.25"/>
    <row r="217" s="81" customFormat="1" x14ac:dyDescent="0.25"/>
    <row r="218" s="81" customFormat="1" x14ac:dyDescent="0.25"/>
    <row r="219" s="81" customFormat="1" x14ac:dyDescent="0.25"/>
    <row r="220" s="81" customFormat="1" x14ac:dyDescent="0.25"/>
    <row r="221" s="81" customFormat="1" x14ac:dyDescent="0.25"/>
    <row r="222" s="81" customFormat="1" x14ac:dyDescent="0.25"/>
    <row r="223" s="81" customFormat="1" x14ac:dyDescent="0.25"/>
    <row r="224" s="81" customFormat="1" x14ac:dyDescent="0.25"/>
    <row r="225" s="81" customFormat="1" x14ac:dyDescent="0.25"/>
    <row r="226" s="81" customFormat="1" x14ac:dyDescent="0.25"/>
    <row r="227" s="81" customFormat="1" x14ac:dyDescent="0.25"/>
    <row r="228" s="81" customFormat="1" x14ac:dyDescent="0.25"/>
    <row r="229" s="81" customFormat="1" x14ac:dyDescent="0.25"/>
    <row r="230" s="81" customFormat="1" x14ac:dyDescent="0.25"/>
    <row r="231" s="81" customFormat="1" x14ac:dyDescent="0.25"/>
    <row r="232" s="81" customFormat="1" x14ac:dyDescent="0.25"/>
    <row r="233" s="81" customFormat="1" x14ac:dyDescent="0.25"/>
    <row r="234" s="81" customFormat="1" x14ac:dyDescent="0.25"/>
    <row r="235" s="81" customFormat="1" x14ac:dyDescent="0.25"/>
    <row r="236" s="81" customFormat="1" x14ac:dyDescent="0.25"/>
    <row r="237" s="81" customFormat="1" x14ac:dyDescent="0.25"/>
    <row r="238" s="81" customFormat="1" x14ac:dyDescent="0.25"/>
    <row r="239" s="81" customFormat="1" x14ac:dyDescent="0.25"/>
    <row r="240" s="81" customFormat="1" x14ac:dyDescent="0.25"/>
    <row r="241" s="81" customFormat="1" x14ac:dyDescent="0.25"/>
    <row r="242" s="81" customFormat="1" x14ac:dyDescent="0.25"/>
    <row r="243" s="81" customFormat="1" x14ac:dyDescent="0.25"/>
    <row r="244" s="81" customFormat="1" x14ac:dyDescent="0.25"/>
    <row r="245" s="81" customFormat="1" x14ac:dyDescent="0.25"/>
    <row r="246" s="81" customFormat="1" x14ac:dyDescent="0.25"/>
    <row r="247" s="81" customFormat="1" x14ac:dyDescent="0.25"/>
    <row r="248" s="81" customFormat="1" x14ac:dyDescent="0.25"/>
    <row r="249" s="81" customFormat="1" x14ac:dyDescent="0.25"/>
    <row r="250" s="81" customFormat="1" x14ac:dyDescent="0.25"/>
    <row r="251" s="81" customFormat="1" x14ac:dyDescent="0.25"/>
    <row r="252" s="81" customFormat="1" x14ac:dyDescent="0.25"/>
    <row r="253" s="81" customFormat="1" x14ac:dyDescent="0.25"/>
    <row r="254" s="81" customFormat="1" x14ac:dyDescent="0.25"/>
    <row r="255" s="81" customFormat="1" x14ac:dyDescent="0.25"/>
    <row r="256" s="81" customFormat="1" x14ac:dyDescent="0.25"/>
    <row r="257" s="81" customFormat="1" x14ac:dyDescent="0.25"/>
    <row r="258" s="81" customFormat="1" x14ac:dyDescent="0.25"/>
    <row r="259" s="81" customFormat="1" x14ac:dyDescent="0.25"/>
    <row r="260" s="81" customFormat="1" x14ac:dyDescent="0.25"/>
    <row r="261" s="81" customFormat="1" x14ac:dyDescent="0.25"/>
    <row r="262" s="81" customFormat="1" x14ac:dyDescent="0.25"/>
    <row r="263" s="81" customFormat="1" x14ac:dyDescent="0.25"/>
    <row r="264" s="81" customFormat="1" x14ac:dyDescent="0.25"/>
    <row r="265" s="81" customFormat="1" x14ac:dyDescent="0.25"/>
    <row r="266" s="81" customFormat="1" x14ac:dyDescent="0.25"/>
    <row r="267" s="81" customFormat="1" x14ac:dyDescent="0.25"/>
    <row r="268" s="81" customFormat="1" x14ac:dyDescent="0.25"/>
    <row r="269" s="81" customFormat="1" x14ac:dyDescent="0.25"/>
    <row r="270" s="81" customFormat="1" x14ac:dyDescent="0.25"/>
    <row r="271" s="81" customFormat="1" x14ac:dyDescent="0.25"/>
    <row r="272" s="81" customFormat="1" x14ac:dyDescent="0.25"/>
    <row r="273" s="81" customFormat="1" x14ac:dyDescent="0.25"/>
    <row r="274" s="81" customFormat="1" x14ac:dyDescent="0.25"/>
    <row r="275" s="81" customFormat="1" x14ac:dyDescent="0.25"/>
    <row r="276" s="81" customFormat="1" x14ac:dyDescent="0.25"/>
    <row r="277" s="81" customFormat="1" x14ac:dyDescent="0.25"/>
    <row r="278" s="81" customFormat="1" x14ac:dyDescent="0.25"/>
    <row r="279" s="81" customFormat="1" x14ac:dyDescent="0.25"/>
    <row r="280" s="81" customFormat="1" x14ac:dyDescent="0.25"/>
    <row r="281" s="81" customFormat="1" x14ac:dyDescent="0.25"/>
    <row r="282" s="81" customFormat="1" x14ac:dyDescent="0.25"/>
    <row r="283" s="81" customFormat="1" x14ac:dyDescent="0.25"/>
    <row r="284" s="81" customFormat="1" x14ac:dyDescent="0.25"/>
    <row r="285" s="81" customFormat="1" x14ac:dyDescent="0.25"/>
    <row r="286" s="81" customFormat="1" x14ac:dyDescent="0.25"/>
    <row r="287" s="81" customFormat="1" x14ac:dyDescent="0.25"/>
    <row r="288" s="81" customFormat="1" x14ac:dyDescent="0.25"/>
    <row r="289" s="81" customFormat="1" x14ac:dyDescent="0.25"/>
    <row r="290" s="81" customFormat="1" x14ac:dyDescent="0.25"/>
    <row r="291" s="81" customFormat="1" x14ac:dyDescent="0.25"/>
    <row r="292" s="81" customFormat="1" x14ac:dyDescent="0.25"/>
    <row r="293" s="81" customFormat="1" x14ac:dyDescent="0.25"/>
    <row r="294" s="81" customFormat="1" x14ac:dyDescent="0.25"/>
    <row r="295" s="81" customFormat="1" x14ac:dyDescent="0.25"/>
    <row r="296" s="81" customFormat="1" x14ac:dyDescent="0.25"/>
    <row r="297" s="81" customFormat="1" x14ac:dyDescent="0.25"/>
    <row r="298" s="81" customFormat="1" x14ac:dyDescent="0.25"/>
    <row r="299" s="81" customFormat="1" x14ac:dyDescent="0.25"/>
    <row r="300" s="81" customFormat="1" x14ac:dyDescent="0.25"/>
    <row r="301" s="81" customFormat="1" x14ac:dyDescent="0.25"/>
    <row r="302" s="81" customFormat="1" x14ac:dyDescent="0.25"/>
    <row r="303" s="81" customFormat="1" x14ac:dyDescent="0.25"/>
    <row r="304" s="81" customFormat="1" x14ac:dyDescent="0.25"/>
    <row r="305" s="81" customFormat="1" x14ac:dyDescent="0.25"/>
    <row r="306" s="81" customFormat="1" x14ac:dyDescent="0.25"/>
    <row r="307" s="81" customFormat="1" x14ac:dyDescent="0.25"/>
    <row r="308" s="81" customFormat="1" x14ac:dyDescent="0.25"/>
    <row r="309" s="81" customFormat="1" x14ac:dyDescent="0.25"/>
    <row r="310" s="81" customFormat="1" x14ac:dyDescent="0.25"/>
    <row r="311" s="81" customFormat="1" x14ac:dyDescent="0.25"/>
    <row r="312" s="81" customFormat="1" x14ac:dyDescent="0.25"/>
    <row r="313" s="81" customFormat="1" x14ac:dyDescent="0.25"/>
    <row r="314" s="81" customFormat="1" x14ac:dyDescent="0.25"/>
    <row r="315" s="81" customFormat="1" x14ac:dyDescent="0.25"/>
    <row r="316" s="81" customFormat="1" x14ac:dyDescent="0.25"/>
    <row r="317" s="81" customFormat="1" x14ac:dyDescent="0.25"/>
    <row r="318" s="81" customFormat="1" x14ac:dyDescent="0.25"/>
    <row r="319" s="81" customFormat="1" x14ac:dyDescent="0.25"/>
    <row r="320" s="81" customFormat="1" x14ac:dyDescent="0.25"/>
    <row r="321" s="81" customFormat="1" x14ac:dyDescent="0.25"/>
    <row r="322" s="81" customFormat="1" x14ac:dyDescent="0.25"/>
    <row r="323" s="81" customFormat="1" x14ac:dyDescent="0.25"/>
    <row r="324" s="81" customFormat="1" x14ac:dyDescent="0.25"/>
    <row r="325" s="81" customFormat="1" x14ac:dyDescent="0.25"/>
    <row r="326" s="81" customFormat="1" x14ac:dyDescent="0.25"/>
    <row r="327" s="81" customFormat="1" x14ac:dyDescent="0.25"/>
    <row r="328" s="81" customFormat="1" x14ac:dyDescent="0.25"/>
    <row r="329" s="81" customFormat="1" x14ac:dyDescent="0.25"/>
    <row r="330" s="81" customFormat="1" x14ac:dyDescent="0.25"/>
    <row r="331" s="81" customFormat="1" x14ac:dyDescent="0.25"/>
    <row r="332" s="81" customFormat="1" x14ac:dyDescent="0.25"/>
    <row r="333" s="81" customFormat="1" x14ac:dyDescent="0.25"/>
    <row r="334" s="81" customFormat="1" x14ac:dyDescent="0.25"/>
    <row r="335" s="81" customFormat="1" x14ac:dyDescent="0.25"/>
    <row r="336" s="81" customFormat="1" x14ac:dyDescent="0.25"/>
    <row r="337" s="81" customFormat="1" x14ac:dyDescent="0.25"/>
    <row r="338" s="81" customFormat="1" x14ac:dyDescent="0.25"/>
    <row r="339" s="81" customFormat="1" x14ac:dyDescent="0.25"/>
    <row r="340" s="81" customFormat="1" x14ac:dyDescent="0.25"/>
    <row r="341" s="81" customFormat="1" x14ac:dyDescent="0.25"/>
    <row r="342" s="81" customFormat="1" x14ac:dyDescent="0.25"/>
    <row r="343" s="81" customFormat="1" x14ac:dyDescent="0.25"/>
    <row r="344" s="81" customFormat="1" x14ac:dyDescent="0.25"/>
    <row r="345" s="81" customFormat="1" x14ac:dyDescent="0.25"/>
    <row r="346" s="81" customFormat="1" x14ac:dyDescent="0.25"/>
    <row r="347" s="81" customFormat="1" x14ac:dyDescent="0.25"/>
    <row r="348" s="81" customFormat="1" x14ac:dyDescent="0.25"/>
    <row r="349" s="81" customFormat="1" x14ac:dyDescent="0.25"/>
    <row r="350" s="81" customFormat="1" x14ac:dyDescent="0.25"/>
    <row r="351" s="81" customFormat="1" x14ac:dyDescent="0.25"/>
    <row r="352" s="81" customFormat="1" x14ac:dyDescent="0.25"/>
    <row r="353" s="81" customFormat="1" x14ac:dyDescent="0.25"/>
    <row r="354" s="81" customFormat="1" x14ac:dyDescent="0.25"/>
    <row r="355" s="81" customFormat="1" x14ac:dyDescent="0.25"/>
    <row r="356" s="81" customFormat="1" x14ac:dyDescent="0.25"/>
    <row r="357" s="81" customFormat="1" x14ac:dyDescent="0.25"/>
    <row r="358" s="81" customFormat="1" x14ac:dyDescent="0.25"/>
    <row r="359" s="81" customFormat="1" x14ac:dyDescent="0.25"/>
    <row r="360" s="81" customFormat="1" x14ac:dyDescent="0.25"/>
    <row r="361" s="81" customFormat="1" x14ac:dyDescent="0.25"/>
    <row r="362" s="81" customFormat="1" x14ac:dyDescent="0.25"/>
    <row r="363" s="81" customFormat="1" x14ac:dyDescent="0.25"/>
    <row r="364" s="81" customFormat="1" x14ac:dyDescent="0.25"/>
    <row r="365" s="81" customFormat="1" x14ac:dyDescent="0.25"/>
    <row r="366" s="81" customFormat="1" x14ac:dyDescent="0.25"/>
    <row r="367" s="81" customFormat="1" x14ac:dyDescent="0.25"/>
    <row r="368" s="81" customFormat="1" x14ac:dyDescent="0.25"/>
    <row r="369" s="81" customFormat="1" x14ac:dyDescent="0.25"/>
    <row r="370" s="81" customFormat="1" x14ac:dyDescent="0.25"/>
    <row r="371" s="81" customFormat="1" x14ac:dyDescent="0.25"/>
    <row r="372" s="81" customFormat="1" x14ac:dyDescent="0.25"/>
    <row r="373" s="81" customFormat="1" x14ac:dyDescent="0.25"/>
    <row r="374" s="81" customFormat="1" x14ac:dyDescent="0.25"/>
    <row r="375" s="81" customFormat="1" x14ac:dyDescent="0.25"/>
    <row r="376" s="81" customFormat="1" x14ac:dyDescent="0.25"/>
    <row r="377" s="81" customFormat="1" x14ac:dyDescent="0.25"/>
    <row r="378" s="81" customFormat="1" x14ac:dyDescent="0.25"/>
    <row r="379" s="81" customFormat="1" x14ac:dyDescent="0.25"/>
    <row r="380" s="81" customFormat="1" x14ac:dyDescent="0.25"/>
    <row r="381" s="81" customFormat="1" x14ac:dyDescent="0.25"/>
    <row r="382" s="81" customFormat="1" x14ac:dyDescent="0.25"/>
    <row r="383" s="81" customFormat="1" x14ac:dyDescent="0.25"/>
    <row r="384" s="81" customFormat="1" x14ac:dyDescent="0.25"/>
    <row r="385" s="81" customFormat="1" x14ac:dyDescent="0.25"/>
    <row r="386" s="81" customFormat="1" x14ac:dyDescent="0.25"/>
    <row r="387" s="81" customFormat="1" x14ac:dyDescent="0.25"/>
    <row r="388" s="81" customFormat="1" x14ac:dyDescent="0.25"/>
    <row r="389" s="81" customFormat="1" x14ac:dyDescent="0.25"/>
    <row r="390" s="81" customFormat="1" x14ac:dyDescent="0.25"/>
    <row r="391" s="81" customFormat="1" x14ac:dyDescent="0.25"/>
    <row r="392" s="81" customFormat="1" x14ac:dyDescent="0.25"/>
    <row r="393" s="81" customFormat="1" x14ac:dyDescent="0.25"/>
    <row r="394" s="81" customFormat="1" x14ac:dyDescent="0.25"/>
    <row r="395" s="81" customFormat="1" x14ac:dyDescent="0.25"/>
    <row r="396" s="81" customFormat="1" x14ac:dyDescent="0.25"/>
    <row r="397" s="81" customFormat="1" x14ac:dyDescent="0.25"/>
    <row r="398" s="81" customFormat="1" x14ac:dyDescent="0.25"/>
    <row r="399" s="81" customFormat="1" x14ac:dyDescent="0.25"/>
    <row r="400" s="81" customFormat="1" x14ac:dyDescent="0.25"/>
    <row r="401" s="81" customFormat="1" x14ac:dyDescent="0.25"/>
    <row r="402" s="81" customFormat="1" x14ac:dyDescent="0.25"/>
    <row r="403" s="81" customFormat="1" x14ac:dyDescent="0.25"/>
    <row r="404" s="81" customFormat="1" x14ac:dyDescent="0.25"/>
    <row r="405" s="81" customFormat="1" x14ac:dyDescent="0.25"/>
    <row r="406" s="81" customFormat="1" x14ac:dyDescent="0.25"/>
    <row r="407" s="81" customFormat="1" x14ac:dyDescent="0.25"/>
    <row r="408" s="81" customFormat="1" x14ac:dyDescent="0.25"/>
    <row r="409" s="81" customFormat="1" x14ac:dyDescent="0.25"/>
    <row r="410" s="81" customFormat="1" x14ac:dyDescent="0.25"/>
    <row r="411" s="81" customFormat="1" x14ac:dyDescent="0.25"/>
    <row r="412" s="81" customFormat="1" x14ac:dyDescent="0.25"/>
    <row r="413" s="81" customFormat="1" x14ac:dyDescent="0.25"/>
    <row r="414" s="81" customFormat="1" x14ac:dyDescent="0.25"/>
    <row r="415" s="81" customFormat="1" x14ac:dyDescent="0.25"/>
    <row r="416" s="81" customFormat="1" x14ac:dyDescent="0.25"/>
    <row r="417" s="81" customFormat="1" x14ac:dyDescent="0.25"/>
    <row r="418" s="81" customFormat="1" x14ac:dyDescent="0.25"/>
    <row r="419" s="81" customFormat="1" x14ac:dyDescent="0.25"/>
    <row r="420" s="81" customFormat="1" x14ac:dyDescent="0.25"/>
    <row r="421" s="81" customFormat="1" x14ac:dyDescent="0.25"/>
    <row r="422" s="81" customFormat="1" x14ac:dyDescent="0.25"/>
    <row r="423" s="81" customFormat="1" x14ac:dyDescent="0.25"/>
    <row r="424" s="81" customFormat="1" x14ac:dyDescent="0.25"/>
    <row r="425" s="81" customFormat="1" x14ac:dyDescent="0.25"/>
    <row r="426" s="81" customFormat="1" x14ac:dyDescent="0.25"/>
    <row r="427" s="81" customFormat="1" x14ac:dyDescent="0.25"/>
    <row r="428" s="81" customFormat="1" x14ac:dyDescent="0.25"/>
    <row r="429" s="81" customFormat="1" x14ac:dyDescent="0.25"/>
    <row r="430" s="81" customFormat="1" x14ac:dyDescent="0.25"/>
    <row r="431" s="81" customFormat="1" x14ac:dyDescent="0.25"/>
    <row r="432" s="81" customFormat="1" x14ac:dyDescent="0.25"/>
    <row r="433" s="81" customFormat="1" x14ac:dyDescent="0.25"/>
    <row r="434" s="81" customFormat="1" x14ac:dyDescent="0.25"/>
    <row r="435" s="81" customFormat="1" x14ac:dyDescent="0.25"/>
    <row r="436" s="81" customFormat="1" x14ac:dyDescent="0.25"/>
    <row r="437" s="81" customFormat="1" x14ac:dyDescent="0.25"/>
    <row r="438" s="81" customFormat="1" x14ac:dyDescent="0.25"/>
    <row r="439" s="81" customFormat="1" x14ac:dyDescent="0.25"/>
    <row r="440" s="81" customFormat="1" x14ac:dyDescent="0.25"/>
    <row r="441" s="81" customFormat="1" x14ac:dyDescent="0.25"/>
    <row r="442" s="81" customFormat="1" x14ac:dyDescent="0.25"/>
    <row r="443" s="81" customFormat="1" x14ac:dyDescent="0.25"/>
    <row r="444" s="81" customFormat="1" x14ac:dyDescent="0.25"/>
    <row r="445" s="81" customFormat="1" x14ac:dyDescent="0.25"/>
    <row r="446" s="81" customFormat="1" x14ac:dyDescent="0.25"/>
    <row r="447" s="81" customFormat="1" x14ac:dyDescent="0.25"/>
    <row r="448" s="81" customFormat="1" x14ac:dyDescent="0.25"/>
    <row r="449" s="81" customFormat="1" x14ac:dyDescent="0.25"/>
    <row r="450" s="81" customFormat="1" x14ac:dyDescent="0.25"/>
    <row r="451" s="81" customFormat="1" x14ac:dyDescent="0.25"/>
    <row r="452" s="81" customFormat="1" x14ac:dyDescent="0.25"/>
    <row r="453" s="81" customFormat="1" x14ac:dyDescent="0.25"/>
    <row r="454" s="81" customFormat="1" x14ac:dyDescent="0.25"/>
    <row r="455" s="81" customFormat="1" x14ac:dyDescent="0.25"/>
    <row r="456" s="81" customFormat="1" x14ac:dyDescent="0.25"/>
    <row r="457" s="81" customFormat="1" x14ac:dyDescent="0.25"/>
    <row r="458" s="81" customFormat="1" x14ac:dyDescent="0.25"/>
    <row r="459" s="81" customFormat="1" x14ac:dyDescent="0.25"/>
    <row r="460" s="81" customFormat="1" x14ac:dyDescent="0.25"/>
    <row r="461" s="81" customFormat="1" x14ac:dyDescent="0.25"/>
    <row r="462" s="81" customFormat="1" x14ac:dyDescent="0.25"/>
    <row r="463" s="81" customFormat="1" x14ac:dyDescent="0.25"/>
    <row r="464" s="81" customFormat="1" x14ac:dyDescent="0.25"/>
    <row r="465" s="81" customFormat="1" x14ac:dyDescent="0.25"/>
    <row r="466" s="81" customFormat="1" x14ac:dyDescent="0.25"/>
    <row r="467" s="81" customFormat="1" x14ac:dyDescent="0.25"/>
    <row r="468" s="81" customFormat="1" x14ac:dyDescent="0.25"/>
    <row r="469" s="81" customFormat="1" x14ac:dyDescent="0.25"/>
    <row r="470" s="81" customFormat="1" x14ac:dyDescent="0.25"/>
    <row r="471" s="81" customFormat="1" x14ac:dyDescent="0.25"/>
    <row r="472" s="81" customFormat="1" x14ac:dyDescent="0.25"/>
    <row r="473" s="81" customFormat="1" x14ac:dyDescent="0.25"/>
    <row r="474" s="81" customFormat="1" x14ac:dyDescent="0.25"/>
    <row r="475" s="81" customFormat="1" x14ac:dyDescent="0.25"/>
    <row r="476" s="81" customFormat="1" x14ac:dyDescent="0.25"/>
    <row r="477" s="81" customFormat="1" x14ac:dyDescent="0.25"/>
    <row r="478" s="81" customFormat="1" x14ac:dyDescent="0.25"/>
    <row r="479" s="81" customFormat="1" x14ac:dyDescent="0.25"/>
    <row r="480" s="81" customFormat="1" x14ac:dyDescent="0.25"/>
    <row r="481" s="81" customFormat="1" x14ac:dyDescent="0.25"/>
    <row r="482" s="81" customFormat="1" x14ac:dyDescent="0.25"/>
    <row r="483" s="81" customFormat="1" x14ac:dyDescent="0.25"/>
    <row r="484" s="81" customFormat="1" x14ac:dyDescent="0.25"/>
    <row r="485" s="81" customFormat="1" x14ac:dyDescent="0.25"/>
    <row r="486" s="81" customFormat="1" x14ac:dyDescent="0.25"/>
    <row r="487" s="81" customFormat="1" x14ac:dyDescent="0.25"/>
    <row r="488" s="81" customFormat="1" x14ac:dyDescent="0.25"/>
    <row r="489" s="81" customFormat="1" x14ac:dyDescent="0.25"/>
    <row r="490" s="81" customFormat="1" x14ac:dyDescent="0.25"/>
    <row r="491" s="81" customFormat="1" x14ac:dyDescent="0.25"/>
    <row r="492" s="81" customFormat="1" x14ac:dyDescent="0.25"/>
    <row r="493" s="81" customFormat="1" x14ac:dyDescent="0.25"/>
    <row r="494" s="81" customFormat="1" x14ac:dyDescent="0.25"/>
    <row r="495" s="81" customFormat="1" x14ac:dyDescent="0.25"/>
    <row r="496" s="81" customFormat="1" x14ac:dyDescent="0.25"/>
    <row r="497" s="81" customFormat="1" x14ac:dyDescent="0.25"/>
    <row r="498" s="81" customFormat="1" x14ac:dyDescent="0.25"/>
    <row r="499" s="81" customFormat="1" x14ac:dyDescent="0.25"/>
    <row r="500" s="81" customFormat="1" x14ac:dyDescent="0.25"/>
    <row r="501" s="81" customFormat="1" x14ac:dyDescent="0.25"/>
    <row r="502" s="81" customFormat="1" x14ac:dyDescent="0.25"/>
    <row r="503" s="81" customFormat="1" x14ac:dyDescent="0.25"/>
    <row r="504" s="81" customFormat="1" x14ac:dyDescent="0.25"/>
    <row r="505" s="81" customFormat="1" x14ac:dyDescent="0.25"/>
    <row r="506" s="81" customFormat="1" x14ac:dyDescent="0.25"/>
    <row r="507" s="81" customFormat="1" x14ac:dyDescent="0.25"/>
    <row r="508" s="81" customFormat="1" x14ac:dyDescent="0.25"/>
    <row r="509" s="81" customFormat="1" x14ac:dyDescent="0.25"/>
    <row r="510" s="81" customFormat="1" x14ac:dyDescent="0.25"/>
    <row r="511" s="81" customFormat="1" x14ac:dyDescent="0.25"/>
    <row r="512" s="81" customFormat="1" x14ac:dyDescent="0.25"/>
    <row r="513" s="81" customFormat="1" x14ac:dyDescent="0.25"/>
    <row r="514" s="81" customFormat="1" x14ac:dyDescent="0.25"/>
    <row r="515" s="81" customFormat="1" x14ac:dyDescent="0.25"/>
    <row r="516" s="81" customFormat="1" x14ac:dyDescent="0.25"/>
    <row r="517" s="81" customFormat="1" x14ac:dyDescent="0.25"/>
    <row r="518" s="81" customFormat="1" x14ac:dyDescent="0.25"/>
    <row r="519" s="81" customFormat="1" x14ac:dyDescent="0.25"/>
    <row r="520" s="81" customFormat="1" x14ac:dyDescent="0.25"/>
    <row r="521" s="81" customFormat="1" x14ac:dyDescent="0.25"/>
    <row r="522" s="81" customFormat="1" x14ac:dyDescent="0.25"/>
    <row r="523" s="81" customFormat="1" x14ac:dyDescent="0.25"/>
    <row r="524" s="81" customFormat="1" x14ac:dyDescent="0.25"/>
    <row r="525" s="81" customFormat="1" x14ac:dyDescent="0.25"/>
    <row r="526" s="81" customFormat="1" x14ac:dyDescent="0.25"/>
    <row r="527" s="81" customFormat="1" x14ac:dyDescent="0.25"/>
    <row r="528" s="81" customFormat="1" x14ac:dyDescent="0.25"/>
    <row r="529" s="81" customFormat="1" x14ac:dyDescent="0.25"/>
    <row r="530" s="81" customFormat="1" x14ac:dyDescent="0.25"/>
    <row r="531" s="81" customFormat="1" x14ac:dyDescent="0.25"/>
    <row r="532" s="81" customFormat="1" x14ac:dyDescent="0.25"/>
    <row r="533" s="81" customFormat="1" x14ac:dyDescent="0.25"/>
    <row r="534" s="81" customFormat="1" x14ac:dyDescent="0.25"/>
    <row r="535" s="81" customFormat="1" x14ac:dyDescent="0.25"/>
    <row r="536" s="81" customFormat="1" x14ac:dyDescent="0.25"/>
    <row r="537" s="81" customFormat="1" x14ac:dyDescent="0.25"/>
    <row r="538" s="81" customFormat="1" x14ac:dyDescent="0.25"/>
    <row r="539" s="81" customFormat="1" x14ac:dyDescent="0.25"/>
    <row r="540" s="81" customFormat="1" x14ac:dyDescent="0.25"/>
    <row r="541" s="81" customFormat="1" x14ac:dyDescent="0.25"/>
    <row r="542" s="81" customFormat="1" x14ac:dyDescent="0.25"/>
    <row r="543" s="81" customFormat="1" x14ac:dyDescent="0.25"/>
    <row r="544" s="81" customFormat="1" x14ac:dyDescent="0.25"/>
    <row r="545" s="81" customFormat="1" x14ac:dyDescent="0.25"/>
    <row r="546" s="81" customFormat="1" x14ac:dyDescent="0.25"/>
    <row r="547" s="81" customFormat="1" x14ac:dyDescent="0.25"/>
    <row r="548" s="81" customFormat="1" x14ac:dyDescent="0.25"/>
    <row r="549" s="81" customFormat="1" x14ac:dyDescent="0.25"/>
    <row r="550" s="81" customFormat="1" x14ac:dyDescent="0.25"/>
    <row r="551" s="81" customFormat="1" x14ac:dyDescent="0.25"/>
    <row r="552" s="81" customFormat="1" x14ac:dyDescent="0.25"/>
    <row r="553" s="81" customFormat="1" x14ac:dyDescent="0.25"/>
    <row r="554" s="81" customFormat="1" x14ac:dyDescent="0.25"/>
    <row r="555" s="81" customFormat="1" x14ac:dyDescent="0.25"/>
    <row r="556" s="81" customFormat="1" x14ac:dyDescent="0.25"/>
    <row r="557" s="81" customFormat="1" x14ac:dyDescent="0.25"/>
    <row r="558" s="81" customFormat="1" x14ac:dyDescent="0.25"/>
    <row r="559" s="81" customFormat="1" x14ac:dyDescent="0.25"/>
    <row r="560" s="81" customFormat="1" x14ac:dyDescent="0.25"/>
    <row r="561" s="81" customFormat="1" x14ac:dyDescent="0.25"/>
    <row r="562" s="81" customFormat="1" x14ac:dyDescent="0.25"/>
    <row r="563" s="81" customFormat="1" x14ac:dyDescent="0.25"/>
    <row r="564" s="81" customFormat="1" x14ac:dyDescent="0.25"/>
    <row r="565" s="81" customFormat="1" x14ac:dyDescent="0.25"/>
    <row r="566" s="81" customFormat="1" x14ac:dyDescent="0.25"/>
    <row r="567" s="81" customFormat="1" x14ac:dyDescent="0.25"/>
    <row r="568" s="81" customFormat="1" x14ac:dyDescent="0.25"/>
    <row r="569" s="81" customFormat="1" x14ac:dyDescent="0.25"/>
    <row r="570" s="81" customFormat="1" x14ac:dyDescent="0.25"/>
    <row r="571" s="81" customFormat="1" x14ac:dyDescent="0.25"/>
    <row r="572" s="81" customFormat="1" x14ac:dyDescent="0.25"/>
    <row r="573" s="81" customFormat="1" x14ac:dyDescent="0.25"/>
    <row r="574" s="81" customFormat="1" x14ac:dyDescent="0.25"/>
    <row r="575" s="81" customFormat="1" x14ac:dyDescent="0.25"/>
    <row r="576" s="81" customFormat="1" x14ac:dyDescent="0.25"/>
    <row r="577" s="81" customFormat="1" x14ac:dyDescent="0.25"/>
    <row r="578" s="81" customFormat="1" x14ac:dyDescent="0.25"/>
    <row r="579" s="81" customFormat="1" x14ac:dyDescent="0.25"/>
    <row r="580" s="81" customFormat="1" x14ac:dyDescent="0.25"/>
    <row r="581" s="81" customFormat="1" x14ac:dyDescent="0.25"/>
    <row r="582" s="81" customFormat="1" x14ac:dyDescent="0.25"/>
    <row r="583" s="81" customFormat="1" x14ac:dyDescent="0.25"/>
    <row r="584" s="81" customFormat="1" x14ac:dyDescent="0.25"/>
    <row r="585" s="81" customFormat="1" x14ac:dyDescent="0.25"/>
    <row r="586" s="81" customFormat="1" x14ac:dyDescent="0.25"/>
    <row r="587" s="81" customFormat="1" x14ac:dyDescent="0.25"/>
    <row r="588" s="81" customFormat="1" x14ac:dyDescent="0.25"/>
    <row r="589" s="81" customFormat="1" x14ac:dyDescent="0.25"/>
    <row r="590" s="81" customFormat="1" x14ac:dyDescent="0.25"/>
    <row r="591" s="81" customFormat="1" x14ac:dyDescent="0.25"/>
    <row r="592" s="81" customFormat="1" x14ac:dyDescent="0.25"/>
    <row r="593" s="81" customFormat="1" x14ac:dyDescent="0.25"/>
    <row r="594" s="81" customFormat="1" x14ac:dyDescent="0.25"/>
    <row r="595" s="81" customFormat="1" x14ac:dyDescent="0.25"/>
    <row r="596" s="81" customFormat="1" x14ac:dyDescent="0.25"/>
    <row r="597" s="81" customFormat="1" x14ac:dyDescent="0.25"/>
    <row r="598" s="81" customFormat="1" x14ac:dyDescent="0.25"/>
    <row r="599" s="81" customFormat="1" x14ac:dyDescent="0.25"/>
    <row r="600" s="81" customFormat="1" x14ac:dyDescent="0.25"/>
    <row r="601" s="81" customFormat="1" x14ac:dyDescent="0.25"/>
    <row r="602" s="81" customFormat="1" x14ac:dyDescent="0.25"/>
    <row r="603" s="81" customFormat="1" x14ac:dyDescent="0.25"/>
    <row r="604" s="81" customFormat="1" x14ac:dyDescent="0.25"/>
    <row r="605" s="81" customFormat="1" x14ac:dyDescent="0.25"/>
    <row r="606" s="81" customFormat="1" x14ac:dyDescent="0.25"/>
    <row r="607" s="81" customFormat="1" x14ac:dyDescent="0.25"/>
    <row r="608" s="81" customFormat="1" x14ac:dyDescent="0.25"/>
    <row r="609" s="81" customFormat="1" x14ac:dyDescent="0.25"/>
    <row r="610" s="81" customFormat="1" x14ac:dyDescent="0.25"/>
    <row r="611" s="81" customFormat="1" x14ac:dyDescent="0.25"/>
    <row r="612" s="81" customFormat="1" x14ac:dyDescent="0.25"/>
    <row r="613" s="81" customFormat="1" x14ac:dyDescent="0.25"/>
    <row r="614" s="81" customFormat="1" x14ac:dyDescent="0.25"/>
    <row r="615" s="81" customFormat="1" x14ac:dyDescent="0.25"/>
    <row r="616" s="81" customFormat="1" x14ac:dyDescent="0.25"/>
    <row r="617" s="81" customFormat="1" x14ac:dyDescent="0.25"/>
    <row r="618" s="81" customFormat="1" x14ac:dyDescent="0.25"/>
    <row r="619" s="81" customFormat="1" x14ac:dyDescent="0.25"/>
    <row r="620" s="81" customFormat="1" x14ac:dyDescent="0.25"/>
    <row r="621" s="81" customFormat="1" x14ac:dyDescent="0.25"/>
    <row r="622" s="81" customFormat="1" x14ac:dyDescent="0.25"/>
    <row r="623" s="81" customFormat="1" x14ac:dyDescent="0.25"/>
    <row r="624" s="81" customFormat="1" x14ac:dyDescent="0.25"/>
    <row r="625" s="81" customFormat="1" x14ac:dyDescent="0.25"/>
    <row r="626" s="81" customFormat="1" x14ac:dyDescent="0.25"/>
    <row r="627" s="81" customFormat="1" x14ac:dyDescent="0.25"/>
    <row r="628" s="81" customFormat="1" x14ac:dyDescent="0.25"/>
    <row r="629" s="81" customFormat="1" x14ac:dyDescent="0.25"/>
    <row r="630" s="81" customFormat="1" x14ac:dyDescent="0.25"/>
    <row r="631" s="81" customFormat="1" x14ac:dyDescent="0.25"/>
    <row r="632" s="81" customFormat="1" x14ac:dyDescent="0.25"/>
    <row r="633" s="81" customFormat="1" x14ac:dyDescent="0.25"/>
    <row r="634" s="81" customFormat="1" x14ac:dyDescent="0.25"/>
  </sheetData>
  <mergeCells count="16">
    <mergeCell ref="B2:W2"/>
    <mergeCell ref="B3:B6"/>
    <mergeCell ref="C3:K3"/>
    <mergeCell ref="L3:U3"/>
    <mergeCell ref="V3:W5"/>
    <mergeCell ref="C4:I4"/>
    <mergeCell ref="J4:K5"/>
    <mergeCell ref="L4:S4"/>
    <mergeCell ref="T4:U5"/>
    <mergeCell ref="R5:S5"/>
    <mergeCell ref="C5:D5"/>
    <mergeCell ref="E5:F5"/>
    <mergeCell ref="G5:H5"/>
    <mergeCell ref="L5:M5"/>
    <mergeCell ref="N5:O5"/>
    <mergeCell ref="P5:Q5"/>
  </mergeCells>
  <printOptions horizontalCentered="1"/>
  <pageMargins left="0.7" right="0.7" top="0.75" bottom="0.75" header="0.3" footer="0.3"/>
  <pageSetup paperSize="9" scale="5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M747"/>
  <sheetViews>
    <sheetView zoomScale="80" zoomScaleNormal="80" workbookViewId="0">
      <selection activeCell="D11" sqref="D11"/>
    </sheetView>
  </sheetViews>
  <sheetFormatPr baseColWidth="10" defaultColWidth="11.42578125" defaultRowHeight="15" x14ac:dyDescent="0.25"/>
  <cols>
    <col min="1" max="1" width="2.7109375" style="81" customWidth="1"/>
    <col min="2" max="2" width="15.7109375" style="63" customWidth="1"/>
    <col min="3" max="18" width="12.7109375" style="63" customWidth="1"/>
    <col min="19" max="117" width="11.42578125" style="81" customWidth="1"/>
    <col min="118" max="16384" width="11.42578125" style="63"/>
  </cols>
  <sheetData>
    <row r="1" spans="2:19" s="81" customFormat="1" ht="15.75" thickBot="1" x14ac:dyDescent="0.3"/>
    <row r="2" spans="2:19" ht="21.95" customHeight="1" thickTop="1" thickBot="1" x14ac:dyDescent="0.3">
      <c r="B2" s="340" t="s">
        <v>300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2"/>
    </row>
    <row r="3" spans="2:19" ht="21.95" customHeight="1" thickTop="1" thickBot="1" x14ac:dyDescent="0.3">
      <c r="B3" s="272" t="s">
        <v>249</v>
      </c>
      <c r="C3" s="341" t="s">
        <v>39</v>
      </c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2"/>
    </row>
    <row r="4" spans="2:19" ht="21.95" customHeight="1" thickTop="1" thickBot="1" x14ac:dyDescent="0.3">
      <c r="B4" s="308"/>
      <c r="C4" s="288" t="s">
        <v>98</v>
      </c>
      <c r="D4" s="283"/>
      <c r="E4" s="283"/>
      <c r="F4" s="283"/>
      <c r="G4" s="293"/>
      <c r="H4" s="288" t="s">
        <v>99</v>
      </c>
      <c r="I4" s="283"/>
      <c r="J4" s="283"/>
      <c r="K4" s="283"/>
      <c r="L4" s="293"/>
      <c r="M4" s="288" t="s">
        <v>42</v>
      </c>
      <c r="N4" s="283"/>
      <c r="O4" s="283"/>
      <c r="P4" s="283"/>
      <c r="Q4" s="283"/>
      <c r="R4" s="263" t="s">
        <v>31</v>
      </c>
    </row>
    <row r="5" spans="2:19" ht="21.95" customHeight="1" thickTop="1" thickBot="1" x14ac:dyDescent="0.3">
      <c r="B5" s="308"/>
      <c r="C5" s="288" t="s">
        <v>81</v>
      </c>
      <c r="D5" s="333"/>
      <c r="E5" s="333"/>
      <c r="F5" s="333"/>
      <c r="G5" s="272" t="s">
        <v>31</v>
      </c>
      <c r="H5" s="288" t="s">
        <v>81</v>
      </c>
      <c r="I5" s="333"/>
      <c r="J5" s="333"/>
      <c r="K5" s="333"/>
      <c r="L5" s="272" t="s">
        <v>31</v>
      </c>
      <c r="M5" s="288" t="s">
        <v>81</v>
      </c>
      <c r="N5" s="333"/>
      <c r="O5" s="333"/>
      <c r="P5" s="333"/>
      <c r="Q5" s="272" t="s">
        <v>31</v>
      </c>
      <c r="R5" s="264"/>
    </row>
    <row r="6" spans="2:19" ht="41.25" customHeight="1" thickTop="1" thickBot="1" x14ac:dyDescent="0.3">
      <c r="B6" s="309"/>
      <c r="C6" s="84" t="s">
        <v>33</v>
      </c>
      <c r="D6" s="86" t="s">
        <v>194</v>
      </c>
      <c r="E6" s="86" t="s">
        <v>195</v>
      </c>
      <c r="F6" s="145" t="s">
        <v>34</v>
      </c>
      <c r="G6" s="309"/>
      <c r="H6" s="84" t="s">
        <v>33</v>
      </c>
      <c r="I6" s="86" t="s">
        <v>194</v>
      </c>
      <c r="J6" s="86" t="s">
        <v>195</v>
      </c>
      <c r="K6" s="145" t="s">
        <v>34</v>
      </c>
      <c r="L6" s="309"/>
      <c r="M6" s="84" t="s">
        <v>33</v>
      </c>
      <c r="N6" s="86" t="s">
        <v>194</v>
      </c>
      <c r="O6" s="86" t="s">
        <v>195</v>
      </c>
      <c r="P6" s="145" t="s">
        <v>34</v>
      </c>
      <c r="Q6" s="309"/>
      <c r="R6" s="265"/>
    </row>
    <row r="7" spans="2:19" ht="21.95" customHeight="1" thickTop="1" x14ac:dyDescent="0.25">
      <c r="B7" s="174" t="s">
        <v>86</v>
      </c>
      <c r="C7" s="89">
        <v>68</v>
      </c>
      <c r="D7" s="91">
        <v>131</v>
      </c>
      <c r="E7" s="91">
        <v>1</v>
      </c>
      <c r="F7" s="178">
        <v>0</v>
      </c>
      <c r="G7" s="182">
        <v>200</v>
      </c>
      <c r="H7" s="89">
        <v>702</v>
      </c>
      <c r="I7" s="91">
        <v>1349</v>
      </c>
      <c r="J7" s="91">
        <v>75</v>
      </c>
      <c r="K7" s="178">
        <v>1</v>
      </c>
      <c r="L7" s="182">
        <v>2127</v>
      </c>
      <c r="M7" s="89">
        <v>329</v>
      </c>
      <c r="N7" s="91">
        <v>661</v>
      </c>
      <c r="O7" s="91">
        <v>58</v>
      </c>
      <c r="P7" s="178">
        <v>0</v>
      </c>
      <c r="Q7" s="203">
        <v>1048</v>
      </c>
      <c r="R7" s="203">
        <v>3375</v>
      </c>
      <c r="S7" s="94"/>
    </row>
    <row r="8" spans="2:19" ht="21.95" customHeight="1" x14ac:dyDescent="0.25">
      <c r="B8" s="174" t="s">
        <v>87</v>
      </c>
      <c r="C8" s="89">
        <v>57</v>
      </c>
      <c r="D8" s="91">
        <v>89</v>
      </c>
      <c r="E8" s="91">
        <v>2</v>
      </c>
      <c r="F8" s="178">
        <v>0</v>
      </c>
      <c r="G8" s="182">
        <v>148</v>
      </c>
      <c r="H8" s="89">
        <v>674</v>
      </c>
      <c r="I8" s="91">
        <v>1148</v>
      </c>
      <c r="J8" s="91">
        <v>60</v>
      </c>
      <c r="K8" s="178">
        <v>0</v>
      </c>
      <c r="L8" s="182">
        <v>1882</v>
      </c>
      <c r="M8" s="89">
        <v>282</v>
      </c>
      <c r="N8" s="91">
        <v>536</v>
      </c>
      <c r="O8" s="91">
        <v>49</v>
      </c>
      <c r="P8" s="178">
        <v>0</v>
      </c>
      <c r="Q8" s="182">
        <v>867</v>
      </c>
      <c r="R8" s="182">
        <v>2897</v>
      </c>
      <c r="S8" s="94"/>
    </row>
    <row r="9" spans="2:19" ht="21.95" customHeight="1" x14ac:dyDescent="0.25">
      <c r="B9" s="174" t="s">
        <v>88</v>
      </c>
      <c r="C9" s="89">
        <v>67</v>
      </c>
      <c r="D9" s="91">
        <v>118</v>
      </c>
      <c r="E9" s="91">
        <v>0</v>
      </c>
      <c r="F9" s="178">
        <v>0</v>
      </c>
      <c r="G9" s="182">
        <v>185</v>
      </c>
      <c r="H9" s="89">
        <v>907</v>
      </c>
      <c r="I9" s="91">
        <v>1404</v>
      </c>
      <c r="J9" s="91">
        <v>73</v>
      </c>
      <c r="K9" s="178">
        <v>0</v>
      </c>
      <c r="L9" s="182">
        <v>2384</v>
      </c>
      <c r="M9" s="89">
        <v>416</v>
      </c>
      <c r="N9" s="91">
        <v>674</v>
      </c>
      <c r="O9" s="91">
        <v>51</v>
      </c>
      <c r="P9" s="178">
        <v>0</v>
      </c>
      <c r="Q9" s="182">
        <v>1141</v>
      </c>
      <c r="R9" s="182">
        <v>3710</v>
      </c>
      <c r="S9" s="94"/>
    </row>
    <row r="10" spans="2:19" ht="21.95" customHeight="1" x14ac:dyDescent="0.25">
      <c r="B10" s="174" t="s">
        <v>89</v>
      </c>
      <c r="C10" s="89">
        <v>67</v>
      </c>
      <c r="D10" s="91">
        <v>101</v>
      </c>
      <c r="E10" s="91">
        <v>2</v>
      </c>
      <c r="F10" s="178">
        <v>0</v>
      </c>
      <c r="G10" s="182">
        <v>170</v>
      </c>
      <c r="H10" s="89">
        <v>620</v>
      </c>
      <c r="I10" s="91">
        <v>1079</v>
      </c>
      <c r="J10" s="91">
        <v>53</v>
      </c>
      <c r="K10" s="178">
        <v>0</v>
      </c>
      <c r="L10" s="182">
        <v>1752</v>
      </c>
      <c r="M10" s="89">
        <v>289</v>
      </c>
      <c r="N10" s="91">
        <v>527</v>
      </c>
      <c r="O10" s="91">
        <v>31</v>
      </c>
      <c r="P10" s="178">
        <v>0</v>
      </c>
      <c r="Q10" s="182">
        <v>847</v>
      </c>
      <c r="R10" s="182">
        <v>2769</v>
      </c>
      <c r="S10" s="94"/>
    </row>
    <row r="11" spans="2:19" ht="21.95" customHeight="1" x14ac:dyDescent="0.25">
      <c r="B11" s="174" t="s">
        <v>90</v>
      </c>
      <c r="C11" s="89">
        <v>81</v>
      </c>
      <c r="D11" s="91">
        <v>93</v>
      </c>
      <c r="E11" s="91">
        <v>4</v>
      </c>
      <c r="F11" s="178">
        <v>0</v>
      </c>
      <c r="G11" s="182">
        <v>178</v>
      </c>
      <c r="H11" s="89">
        <v>805</v>
      </c>
      <c r="I11" s="91">
        <v>1317</v>
      </c>
      <c r="J11" s="91">
        <v>53</v>
      </c>
      <c r="K11" s="178">
        <v>1</v>
      </c>
      <c r="L11" s="182">
        <v>2176</v>
      </c>
      <c r="M11" s="89">
        <v>350</v>
      </c>
      <c r="N11" s="91">
        <v>574</v>
      </c>
      <c r="O11" s="91">
        <v>47</v>
      </c>
      <c r="P11" s="178">
        <v>1</v>
      </c>
      <c r="Q11" s="182">
        <v>972</v>
      </c>
      <c r="R11" s="182">
        <v>3326</v>
      </c>
      <c r="S11" s="94"/>
    </row>
    <row r="12" spans="2:19" ht="21.95" customHeight="1" x14ac:dyDescent="0.25">
      <c r="B12" s="174" t="s">
        <v>91</v>
      </c>
      <c r="C12" s="89">
        <v>72</v>
      </c>
      <c r="D12" s="91">
        <v>120</v>
      </c>
      <c r="E12" s="91">
        <v>1</v>
      </c>
      <c r="F12" s="178">
        <v>0</v>
      </c>
      <c r="G12" s="182">
        <v>193</v>
      </c>
      <c r="H12" s="89">
        <v>916</v>
      </c>
      <c r="I12" s="91">
        <v>1310</v>
      </c>
      <c r="J12" s="91">
        <v>66</v>
      </c>
      <c r="K12" s="178">
        <v>0</v>
      </c>
      <c r="L12" s="182">
        <v>2292</v>
      </c>
      <c r="M12" s="89">
        <v>424</v>
      </c>
      <c r="N12" s="91">
        <v>567</v>
      </c>
      <c r="O12" s="91">
        <v>53</v>
      </c>
      <c r="P12" s="178">
        <v>0</v>
      </c>
      <c r="Q12" s="182">
        <v>1044</v>
      </c>
      <c r="R12" s="182">
        <v>3529</v>
      </c>
      <c r="S12" s="94"/>
    </row>
    <row r="13" spans="2:19" ht="21.95" customHeight="1" x14ac:dyDescent="0.25">
      <c r="B13" s="174" t="s">
        <v>92</v>
      </c>
      <c r="C13" s="89">
        <v>122</v>
      </c>
      <c r="D13" s="91">
        <v>164</v>
      </c>
      <c r="E13" s="91">
        <v>3</v>
      </c>
      <c r="F13" s="178">
        <v>0</v>
      </c>
      <c r="G13" s="182">
        <v>289</v>
      </c>
      <c r="H13" s="89">
        <v>504</v>
      </c>
      <c r="I13" s="91">
        <v>909</v>
      </c>
      <c r="J13" s="91">
        <v>41</v>
      </c>
      <c r="K13" s="178">
        <v>1</v>
      </c>
      <c r="L13" s="182">
        <v>1455</v>
      </c>
      <c r="M13" s="89">
        <v>203</v>
      </c>
      <c r="N13" s="91">
        <v>419</v>
      </c>
      <c r="O13" s="91">
        <v>28</v>
      </c>
      <c r="P13" s="178">
        <v>0</v>
      </c>
      <c r="Q13" s="182">
        <v>650</v>
      </c>
      <c r="R13" s="182">
        <v>2394</v>
      </c>
      <c r="S13" s="94"/>
    </row>
    <row r="14" spans="2:19" ht="21.95" customHeight="1" x14ac:dyDescent="0.25">
      <c r="B14" s="174" t="s">
        <v>93</v>
      </c>
      <c r="C14" s="89">
        <v>121</v>
      </c>
      <c r="D14" s="91">
        <v>163</v>
      </c>
      <c r="E14" s="91">
        <v>0</v>
      </c>
      <c r="F14" s="178">
        <v>0</v>
      </c>
      <c r="G14" s="182">
        <v>284</v>
      </c>
      <c r="H14" s="89">
        <v>490</v>
      </c>
      <c r="I14" s="91">
        <v>932</v>
      </c>
      <c r="J14" s="91">
        <v>45</v>
      </c>
      <c r="K14" s="178">
        <v>1</v>
      </c>
      <c r="L14" s="182">
        <v>1468</v>
      </c>
      <c r="M14" s="89">
        <v>203</v>
      </c>
      <c r="N14" s="91">
        <v>404</v>
      </c>
      <c r="O14" s="91">
        <v>30</v>
      </c>
      <c r="P14" s="178">
        <v>0</v>
      </c>
      <c r="Q14" s="182">
        <v>637</v>
      </c>
      <c r="R14" s="182">
        <v>2389</v>
      </c>
      <c r="S14" s="94"/>
    </row>
    <row r="15" spans="2:19" ht="21.95" customHeight="1" x14ac:dyDescent="0.25">
      <c r="B15" s="174" t="s">
        <v>94</v>
      </c>
      <c r="C15" s="89">
        <v>72</v>
      </c>
      <c r="D15" s="91">
        <v>94</v>
      </c>
      <c r="E15" s="91">
        <v>4</v>
      </c>
      <c r="F15" s="178">
        <v>0</v>
      </c>
      <c r="G15" s="182">
        <v>170</v>
      </c>
      <c r="H15" s="89">
        <v>758</v>
      </c>
      <c r="I15" s="91">
        <v>1296</v>
      </c>
      <c r="J15" s="91">
        <v>68</v>
      </c>
      <c r="K15" s="178">
        <v>0</v>
      </c>
      <c r="L15" s="182">
        <v>2122</v>
      </c>
      <c r="M15" s="89">
        <v>327</v>
      </c>
      <c r="N15" s="91">
        <v>607</v>
      </c>
      <c r="O15" s="91">
        <v>62</v>
      </c>
      <c r="P15" s="178">
        <v>0</v>
      </c>
      <c r="Q15" s="182">
        <v>996</v>
      </c>
      <c r="R15" s="182">
        <v>3288</v>
      </c>
      <c r="S15" s="94"/>
    </row>
    <row r="16" spans="2:19" ht="21.95" customHeight="1" x14ac:dyDescent="0.25">
      <c r="B16" s="174" t="s">
        <v>95</v>
      </c>
      <c r="C16" s="89">
        <v>77</v>
      </c>
      <c r="D16" s="91">
        <v>121</v>
      </c>
      <c r="E16" s="91">
        <v>3</v>
      </c>
      <c r="F16" s="178">
        <v>0</v>
      </c>
      <c r="G16" s="182">
        <v>201</v>
      </c>
      <c r="H16" s="89">
        <v>847</v>
      </c>
      <c r="I16" s="91">
        <v>1454</v>
      </c>
      <c r="J16" s="91">
        <v>74</v>
      </c>
      <c r="K16" s="178">
        <v>0</v>
      </c>
      <c r="L16" s="182">
        <v>2375</v>
      </c>
      <c r="M16" s="89">
        <v>346</v>
      </c>
      <c r="N16" s="91">
        <v>677</v>
      </c>
      <c r="O16" s="91">
        <v>56</v>
      </c>
      <c r="P16" s="178">
        <v>0</v>
      </c>
      <c r="Q16" s="182">
        <v>1079</v>
      </c>
      <c r="R16" s="182">
        <v>3655</v>
      </c>
      <c r="S16" s="94"/>
    </row>
    <row r="17" spans="2:19" ht="21.95" customHeight="1" x14ac:dyDescent="0.25">
      <c r="B17" s="174" t="s">
        <v>96</v>
      </c>
      <c r="C17" s="89">
        <v>60</v>
      </c>
      <c r="D17" s="91">
        <v>108</v>
      </c>
      <c r="E17" s="91">
        <v>4</v>
      </c>
      <c r="F17" s="178">
        <v>0</v>
      </c>
      <c r="G17" s="182">
        <v>172</v>
      </c>
      <c r="H17" s="89">
        <v>740</v>
      </c>
      <c r="I17" s="91">
        <v>1255</v>
      </c>
      <c r="J17" s="91">
        <v>68</v>
      </c>
      <c r="K17" s="178">
        <v>0</v>
      </c>
      <c r="L17" s="182">
        <v>2063</v>
      </c>
      <c r="M17" s="89">
        <v>330</v>
      </c>
      <c r="N17" s="91">
        <v>618</v>
      </c>
      <c r="O17" s="91">
        <v>45</v>
      </c>
      <c r="P17" s="178">
        <v>0</v>
      </c>
      <c r="Q17" s="182">
        <v>993</v>
      </c>
      <c r="R17" s="182">
        <v>3228</v>
      </c>
      <c r="S17" s="94"/>
    </row>
    <row r="18" spans="2:19" ht="21.95" customHeight="1" thickBot="1" x14ac:dyDescent="0.3">
      <c r="B18" s="174" t="s">
        <v>97</v>
      </c>
      <c r="C18" s="89">
        <v>67</v>
      </c>
      <c r="D18" s="91">
        <v>113</v>
      </c>
      <c r="E18" s="91">
        <v>2</v>
      </c>
      <c r="F18" s="178">
        <v>0</v>
      </c>
      <c r="G18" s="182">
        <v>182</v>
      </c>
      <c r="H18" s="89">
        <v>572</v>
      </c>
      <c r="I18" s="91">
        <v>945</v>
      </c>
      <c r="J18" s="91">
        <v>40</v>
      </c>
      <c r="K18" s="178">
        <v>0</v>
      </c>
      <c r="L18" s="182">
        <v>1557</v>
      </c>
      <c r="M18" s="89">
        <v>272</v>
      </c>
      <c r="N18" s="91">
        <v>452</v>
      </c>
      <c r="O18" s="91">
        <v>36</v>
      </c>
      <c r="P18" s="178">
        <v>0</v>
      </c>
      <c r="Q18" s="182">
        <v>760</v>
      </c>
      <c r="R18" s="182">
        <v>2499</v>
      </c>
      <c r="S18" s="94"/>
    </row>
    <row r="19" spans="2:19" ht="21.95" customHeight="1" thickTop="1" thickBot="1" x14ac:dyDescent="0.3">
      <c r="B19" s="99" t="s">
        <v>31</v>
      </c>
      <c r="C19" s="154">
        <v>931</v>
      </c>
      <c r="D19" s="155">
        <v>1415</v>
      </c>
      <c r="E19" s="155">
        <v>26</v>
      </c>
      <c r="F19" s="183">
        <v>0</v>
      </c>
      <c r="G19" s="156">
        <v>2372</v>
      </c>
      <c r="H19" s="154">
        <v>8535</v>
      </c>
      <c r="I19" s="155">
        <v>14398</v>
      </c>
      <c r="J19" s="155">
        <v>716</v>
      </c>
      <c r="K19" s="183">
        <v>4</v>
      </c>
      <c r="L19" s="156">
        <v>23653</v>
      </c>
      <c r="M19" s="154">
        <v>3771</v>
      </c>
      <c r="N19" s="155">
        <v>6716</v>
      </c>
      <c r="O19" s="155">
        <v>546</v>
      </c>
      <c r="P19" s="183">
        <v>1</v>
      </c>
      <c r="Q19" s="156">
        <v>11034</v>
      </c>
      <c r="R19" s="156">
        <v>37059</v>
      </c>
      <c r="S19" s="105"/>
    </row>
    <row r="20" spans="2:19" s="81" customFormat="1" ht="21.95" customHeight="1" thickTop="1" thickBot="1" x14ac:dyDescent="0.3">
      <c r="B20" s="116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</row>
    <row r="21" spans="2:19" s="81" customFormat="1" ht="21.95" customHeight="1" thickTop="1" x14ac:dyDescent="0.25">
      <c r="B21" s="119" t="s">
        <v>217</v>
      </c>
      <c r="C21" s="120"/>
      <c r="D21" s="120"/>
      <c r="E21" s="121"/>
      <c r="F21" s="175"/>
      <c r="G21" s="122"/>
      <c r="H21" s="122"/>
      <c r="I21" s="122"/>
      <c r="J21" s="175"/>
      <c r="K21" s="122"/>
      <c r="L21" s="122"/>
    </row>
    <row r="22" spans="2:19" s="81" customFormat="1" ht="21.95" customHeight="1" thickBot="1" x14ac:dyDescent="0.3">
      <c r="B22" s="124" t="s">
        <v>251</v>
      </c>
      <c r="C22" s="125"/>
      <c r="D22" s="125"/>
      <c r="E22" s="126"/>
      <c r="F22" s="122"/>
      <c r="G22" s="122"/>
      <c r="H22" s="122"/>
      <c r="I22" s="122"/>
      <c r="J22" s="122"/>
      <c r="K22" s="122"/>
      <c r="L22" s="122"/>
    </row>
    <row r="23" spans="2:19" s="81" customFormat="1" ht="15.75" thickTop="1" x14ac:dyDescent="0.25"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</row>
    <row r="24" spans="2:19" s="81" customFormat="1" x14ac:dyDescent="0.25"/>
    <row r="25" spans="2:19" s="81" customFormat="1" x14ac:dyDescent="0.25"/>
    <row r="26" spans="2:19" s="81" customFormat="1" x14ac:dyDescent="0.25"/>
    <row r="27" spans="2:19" s="81" customFormat="1" x14ac:dyDescent="0.25"/>
    <row r="28" spans="2:19" s="81" customFormat="1" x14ac:dyDescent="0.25"/>
    <row r="29" spans="2:19" s="81" customFormat="1" x14ac:dyDescent="0.25"/>
    <row r="30" spans="2:19" s="81" customFormat="1" x14ac:dyDescent="0.25"/>
    <row r="31" spans="2:19" s="81" customFormat="1" x14ac:dyDescent="0.25"/>
    <row r="32" spans="2:19" s="81" customFormat="1" x14ac:dyDescent="0.25"/>
    <row r="33" s="81" customFormat="1" x14ac:dyDescent="0.25"/>
    <row r="34" s="81" customFormat="1" x14ac:dyDescent="0.25"/>
    <row r="35" s="81" customFormat="1" x14ac:dyDescent="0.25"/>
    <row r="36" s="81" customFormat="1" x14ac:dyDescent="0.25"/>
    <row r="37" s="81" customFormat="1" x14ac:dyDescent="0.25"/>
    <row r="38" s="81" customFormat="1" x14ac:dyDescent="0.25"/>
    <row r="39" s="81" customFormat="1" x14ac:dyDescent="0.25"/>
    <row r="40" s="81" customFormat="1" x14ac:dyDescent="0.25"/>
    <row r="41" s="81" customFormat="1" x14ac:dyDescent="0.25"/>
    <row r="42" s="81" customFormat="1" x14ac:dyDescent="0.25"/>
    <row r="43" s="81" customFormat="1" x14ac:dyDescent="0.25"/>
    <row r="44" s="81" customFormat="1" x14ac:dyDescent="0.25"/>
    <row r="45" s="81" customFormat="1" x14ac:dyDescent="0.25"/>
    <row r="46" s="81" customFormat="1" x14ac:dyDescent="0.25"/>
    <row r="47" s="81" customFormat="1" x14ac:dyDescent="0.25"/>
    <row r="48" s="81" customFormat="1" x14ac:dyDescent="0.25"/>
    <row r="49" s="81" customFormat="1" x14ac:dyDescent="0.25"/>
    <row r="50" s="81" customFormat="1" x14ac:dyDescent="0.25"/>
    <row r="51" s="81" customFormat="1" x14ac:dyDescent="0.25"/>
    <row r="52" s="81" customFormat="1" x14ac:dyDescent="0.25"/>
    <row r="53" s="81" customFormat="1" x14ac:dyDescent="0.25"/>
    <row r="54" s="81" customFormat="1" x14ac:dyDescent="0.25"/>
    <row r="55" s="81" customFormat="1" x14ac:dyDescent="0.25"/>
    <row r="56" s="81" customFormat="1" x14ac:dyDescent="0.25"/>
    <row r="57" s="81" customFormat="1" x14ac:dyDescent="0.25"/>
    <row r="58" s="81" customFormat="1" x14ac:dyDescent="0.25"/>
    <row r="59" s="81" customFormat="1" x14ac:dyDescent="0.25"/>
    <row r="60" s="81" customFormat="1" x14ac:dyDescent="0.25"/>
    <row r="61" s="81" customFormat="1" x14ac:dyDescent="0.25"/>
    <row r="62" s="81" customFormat="1" x14ac:dyDescent="0.25"/>
    <row r="63" s="81" customFormat="1" x14ac:dyDescent="0.25"/>
    <row r="64" s="81" customFormat="1" x14ac:dyDescent="0.25"/>
    <row r="65" s="81" customFormat="1" x14ac:dyDescent="0.25"/>
    <row r="66" s="81" customFormat="1" x14ac:dyDescent="0.25"/>
    <row r="67" s="81" customFormat="1" x14ac:dyDescent="0.25"/>
    <row r="68" s="81" customFormat="1" x14ac:dyDescent="0.25"/>
    <row r="69" s="81" customFormat="1" x14ac:dyDescent="0.25"/>
    <row r="70" s="81" customFormat="1" x14ac:dyDescent="0.25"/>
    <row r="71" s="81" customFormat="1" x14ac:dyDescent="0.25"/>
    <row r="72" s="81" customFormat="1" x14ac:dyDescent="0.25"/>
    <row r="73" s="81" customFormat="1" x14ac:dyDescent="0.25"/>
    <row r="74" s="81" customFormat="1" x14ac:dyDescent="0.25"/>
    <row r="75" s="81" customFormat="1" x14ac:dyDescent="0.25"/>
    <row r="76" s="81" customFormat="1" x14ac:dyDescent="0.25"/>
    <row r="77" s="81" customFormat="1" x14ac:dyDescent="0.25"/>
    <row r="78" s="81" customFormat="1" x14ac:dyDescent="0.25"/>
    <row r="79" s="81" customFormat="1" x14ac:dyDescent="0.25"/>
    <row r="80" s="81" customFormat="1" x14ac:dyDescent="0.25"/>
    <row r="81" s="81" customFormat="1" x14ac:dyDescent="0.25"/>
    <row r="82" s="81" customFormat="1" x14ac:dyDescent="0.25"/>
    <row r="83" s="81" customFormat="1" x14ac:dyDescent="0.25"/>
    <row r="84" s="81" customFormat="1" x14ac:dyDescent="0.25"/>
    <row r="85" s="81" customFormat="1" x14ac:dyDescent="0.25"/>
    <row r="86" s="81" customFormat="1" x14ac:dyDescent="0.25"/>
    <row r="87" s="81" customFormat="1" x14ac:dyDescent="0.25"/>
    <row r="88" s="81" customFormat="1" x14ac:dyDescent="0.25"/>
    <row r="89" s="81" customFormat="1" x14ac:dyDescent="0.25"/>
    <row r="90" s="81" customFormat="1" x14ac:dyDescent="0.25"/>
    <row r="91" s="81" customFormat="1" x14ac:dyDescent="0.25"/>
    <row r="92" s="81" customFormat="1" x14ac:dyDescent="0.25"/>
    <row r="93" s="81" customFormat="1" x14ac:dyDescent="0.25"/>
    <row r="94" s="81" customFormat="1" x14ac:dyDescent="0.25"/>
    <row r="95" s="81" customFormat="1" x14ac:dyDescent="0.25"/>
    <row r="96" s="81" customFormat="1" x14ac:dyDescent="0.25"/>
    <row r="97" s="81" customFormat="1" x14ac:dyDescent="0.25"/>
    <row r="98" s="81" customFormat="1" x14ac:dyDescent="0.25"/>
    <row r="99" s="81" customFormat="1" x14ac:dyDescent="0.25"/>
    <row r="100" s="81" customFormat="1" x14ac:dyDescent="0.25"/>
    <row r="101" s="81" customFormat="1" x14ac:dyDescent="0.25"/>
    <row r="102" s="81" customFormat="1" x14ac:dyDescent="0.25"/>
    <row r="103" s="81" customFormat="1" x14ac:dyDescent="0.25"/>
    <row r="104" s="81" customFormat="1" x14ac:dyDescent="0.25"/>
    <row r="105" s="81" customFormat="1" x14ac:dyDescent="0.25"/>
    <row r="106" s="81" customFormat="1" x14ac:dyDescent="0.25"/>
    <row r="107" s="81" customFormat="1" x14ac:dyDescent="0.25"/>
    <row r="108" s="81" customFormat="1" x14ac:dyDescent="0.25"/>
    <row r="109" s="81" customFormat="1" x14ac:dyDescent="0.25"/>
    <row r="110" s="81" customFormat="1" x14ac:dyDescent="0.25"/>
    <row r="111" s="81" customFormat="1" x14ac:dyDescent="0.25"/>
    <row r="112" s="81" customFormat="1" x14ac:dyDescent="0.25"/>
    <row r="113" s="81" customFormat="1" x14ac:dyDescent="0.25"/>
    <row r="114" s="81" customFormat="1" x14ac:dyDescent="0.25"/>
    <row r="115" s="81" customFormat="1" x14ac:dyDescent="0.25"/>
    <row r="116" s="81" customFormat="1" x14ac:dyDescent="0.25"/>
    <row r="117" s="81" customFormat="1" x14ac:dyDescent="0.25"/>
    <row r="118" s="81" customFormat="1" x14ac:dyDescent="0.25"/>
    <row r="119" s="81" customFormat="1" x14ac:dyDescent="0.25"/>
    <row r="120" s="81" customFormat="1" x14ac:dyDescent="0.25"/>
    <row r="121" s="81" customFormat="1" x14ac:dyDescent="0.25"/>
    <row r="122" s="81" customFormat="1" x14ac:dyDescent="0.25"/>
    <row r="123" s="81" customFormat="1" x14ac:dyDescent="0.25"/>
    <row r="124" s="81" customFormat="1" x14ac:dyDescent="0.25"/>
    <row r="125" s="81" customFormat="1" x14ac:dyDescent="0.25"/>
    <row r="126" s="81" customFormat="1" x14ac:dyDescent="0.25"/>
    <row r="127" s="81" customFormat="1" x14ac:dyDescent="0.25"/>
    <row r="128" s="81" customFormat="1" x14ac:dyDescent="0.25"/>
    <row r="129" s="81" customFormat="1" x14ac:dyDescent="0.25"/>
    <row r="130" s="81" customFormat="1" x14ac:dyDescent="0.25"/>
    <row r="131" s="81" customFormat="1" x14ac:dyDescent="0.25"/>
    <row r="132" s="81" customFormat="1" x14ac:dyDescent="0.25"/>
    <row r="133" s="81" customFormat="1" x14ac:dyDescent="0.25"/>
    <row r="134" s="81" customFormat="1" x14ac:dyDescent="0.25"/>
    <row r="135" s="81" customFormat="1" x14ac:dyDescent="0.25"/>
    <row r="136" s="81" customFormat="1" x14ac:dyDescent="0.25"/>
    <row r="137" s="81" customFormat="1" x14ac:dyDescent="0.25"/>
    <row r="138" s="81" customFormat="1" x14ac:dyDescent="0.25"/>
    <row r="139" s="81" customFormat="1" x14ac:dyDescent="0.25"/>
    <row r="140" s="81" customFormat="1" x14ac:dyDescent="0.25"/>
    <row r="141" s="81" customFormat="1" x14ac:dyDescent="0.25"/>
    <row r="142" s="81" customFormat="1" x14ac:dyDescent="0.25"/>
    <row r="143" s="81" customFormat="1" x14ac:dyDescent="0.25"/>
    <row r="144" s="81" customFormat="1" x14ac:dyDescent="0.25"/>
    <row r="145" s="81" customFormat="1" x14ac:dyDescent="0.25"/>
    <row r="146" s="81" customFormat="1" x14ac:dyDescent="0.25"/>
    <row r="147" s="81" customFormat="1" x14ac:dyDescent="0.25"/>
    <row r="148" s="81" customFormat="1" x14ac:dyDescent="0.25"/>
    <row r="149" s="81" customFormat="1" x14ac:dyDescent="0.25"/>
    <row r="150" s="81" customFormat="1" x14ac:dyDescent="0.25"/>
    <row r="151" s="81" customFormat="1" x14ac:dyDescent="0.25"/>
    <row r="152" s="81" customFormat="1" x14ac:dyDescent="0.25"/>
    <row r="153" s="81" customFormat="1" x14ac:dyDescent="0.25"/>
    <row r="154" s="81" customFormat="1" x14ac:dyDescent="0.25"/>
    <row r="155" s="81" customFormat="1" x14ac:dyDescent="0.25"/>
    <row r="156" s="81" customFormat="1" x14ac:dyDescent="0.25"/>
    <row r="157" s="81" customFormat="1" x14ac:dyDescent="0.25"/>
    <row r="158" s="81" customFormat="1" x14ac:dyDescent="0.25"/>
    <row r="159" s="81" customFormat="1" x14ac:dyDescent="0.25"/>
    <row r="160" s="81" customFormat="1" x14ac:dyDescent="0.25"/>
    <row r="161" s="81" customFormat="1" x14ac:dyDescent="0.25"/>
    <row r="162" s="81" customFormat="1" x14ac:dyDescent="0.25"/>
    <row r="163" s="81" customFormat="1" x14ac:dyDescent="0.25"/>
    <row r="164" s="81" customFormat="1" x14ac:dyDescent="0.25"/>
    <row r="165" s="81" customFormat="1" x14ac:dyDescent="0.25"/>
    <row r="166" s="81" customFormat="1" x14ac:dyDescent="0.25"/>
    <row r="167" s="81" customFormat="1" x14ac:dyDescent="0.25"/>
    <row r="168" s="81" customFormat="1" x14ac:dyDescent="0.25"/>
    <row r="169" s="81" customFormat="1" x14ac:dyDescent="0.25"/>
    <row r="170" s="81" customFormat="1" x14ac:dyDescent="0.25"/>
    <row r="171" s="81" customFormat="1" x14ac:dyDescent="0.25"/>
    <row r="172" s="81" customFormat="1" x14ac:dyDescent="0.25"/>
    <row r="173" s="81" customFormat="1" x14ac:dyDescent="0.25"/>
    <row r="174" s="81" customFormat="1" x14ac:dyDescent="0.25"/>
    <row r="175" s="81" customFormat="1" x14ac:dyDescent="0.25"/>
    <row r="176" s="81" customFormat="1" x14ac:dyDescent="0.25"/>
    <row r="177" s="81" customFormat="1" x14ac:dyDescent="0.25"/>
    <row r="178" s="81" customFormat="1" x14ac:dyDescent="0.25"/>
    <row r="179" s="81" customFormat="1" x14ac:dyDescent="0.25"/>
    <row r="180" s="81" customFormat="1" x14ac:dyDescent="0.25"/>
    <row r="181" s="81" customFormat="1" x14ac:dyDescent="0.25"/>
    <row r="182" s="81" customFormat="1" x14ac:dyDescent="0.25"/>
    <row r="183" s="81" customFormat="1" x14ac:dyDescent="0.25"/>
    <row r="184" s="81" customFormat="1" x14ac:dyDescent="0.25"/>
    <row r="185" s="81" customFormat="1" x14ac:dyDescent="0.25"/>
    <row r="186" s="81" customFormat="1" x14ac:dyDescent="0.25"/>
    <row r="187" s="81" customFormat="1" x14ac:dyDescent="0.25"/>
    <row r="188" s="81" customFormat="1" x14ac:dyDescent="0.25"/>
    <row r="189" s="81" customFormat="1" x14ac:dyDescent="0.25"/>
    <row r="190" s="81" customFormat="1" x14ac:dyDescent="0.25"/>
    <row r="191" s="81" customFormat="1" x14ac:dyDescent="0.25"/>
    <row r="192" s="81" customFormat="1" x14ac:dyDescent="0.25"/>
    <row r="193" s="81" customFormat="1" x14ac:dyDescent="0.25"/>
    <row r="194" s="81" customFormat="1" x14ac:dyDescent="0.25"/>
    <row r="195" s="81" customFormat="1" x14ac:dyDescent="0.25"/>
    <row r="196" s="81" customFormat="1" x14ac:dyDescent="0.25"/>
    <row r="197" s="81" customFormat="1" x14ac:dyDescent="0.25"/>
    <row r="198" s="81" customFormat="1" x14ac:dyDescent="0.25"/>
    <row r="199" s="81" customFormat="1" x14ac:dyDescent="0.25"/>
    <row r="200" s="81" customFormat="1" x14ac:dyDescent="0.25"/>
    <row r="201" s="81" customFormat="1" x14ac:dyDescent="0.25"/>
    <row r="202" s="81" customFormat="1" x14ac:dyDescent="0.25"/>
    <row r="203" s="81" customFormat="1" x14ac:dyDescent="0.25"/>
    <row r="204" s="81" customFormat="1" x14ac:dyDescent="0.25"/>
    <row r="205" s="81" customFormat="1" x14ac:dyDescent="0.25"/>
    <row r="206" s="81" customFormat="1" x14ac:dyDescent="0.25"/>
    <row r="207" s="81" customFormat="1" x14ac:dyDescent="0.25"/>
    <row r="208" s="81" customFormat="1" x14ac:dyDescent="0.25"/>
    <row r="209" s="81" customFormat="1" x14ac:dyDescent="0.25"/>
    <row r="210" s="81" customFormat="1" x14ac:dyDescent="0.25"/>
    <row r="211" s="81" customFormat="1" x14ac:dyDescent="0.25"/>
    <row r="212" s="81" customFormat="1" x14ac:dyDescent="0.25"/>
    <row r="213" s="81" customFormat="1" x14ac:dyDescent="0.25"/>
    <row r="214" s="81" customFormat="1" x14ac:dyDescent="0.25"/>
    <row r="215" s="81" customFormat="1" x14ac:dyDescent="0.25"/>
    <row r="216" s="81" customFormat="1" x14ac:dyDescent="0.25"/>
    <row r="217" s="81" customFormat="1" x14ac:dyDescent="0.25"/>
    <row r="218" s="81" customFormat="1" x14ac:dyDescent="0.25"/>
    <row r="219" s="81" customFormat="1" x14ac:dyDescent="0.25"/>
    <row r="220" s="81" customFormat="1" x14ac:dyDescent="0.25"/>
    <row r="221" s="81" customFormat="1" x14ac:dyDescent="0.25"/>
    <row r="222" s="81" customFormat="1" x14ac:dyDescent="0.25"/>
    <row r="223" s="81" customFormat="1" x14ac:dyDescent="0.25"/>
    <row r="224" s="81" customFormat="1" x14ac:dyDescent="0.25"/>
    <row r="225" s="81" customFormat="1" x14ac:dyDescent="0.25"/>
    <row r="226" s="81" customFormat="1" x14ac:dyDescent="0.25"/>
    <row r="227" s="81" customFormat="1" x14ac:dyDescent="0.25"/>
    <row r="228" s="81" customFormat="1" x14ac:dyDescent="0.25"/>
    <row r="229" s="81" customFormat="1" x14ac:dyDescent="0.25"/>
    <row r="230" s="81" customFormat="1" x14ac:dyDescent="0.25"/>
    <row r="231" s="81" customFormat="1" x14ac:dyDescent="0.25"/>
    <row r="232" s="81" customFormat="1" x14ac:dyDescent="0.25"/>
    <row r="233" s="81" customFormat="1" x14ac:dyDescent="0.25"/>
    <row r="234" s="81" customFormat="1" x14ac:dyDescent="0.25"/>
    <row r="235" s="81" customFormat="1" x14ac:dyDescent="0.25"/>
    <row r="236" s="81" customFormat="1" x14ac:dyDescent="0.25"/>
    <row r="237" s="81" customFormat="1" x14ac:dyDescent="0.25"/>
    <row r="238" s="81" customFormat="1" x14ac:dyDescent="0.25"/>
    <row r="239" s="81" customFormat="1" x14ac:dyDescent="0.25"/>
    <row r="240" s="81" customFormat="1" x14ac:dyDescent="0.25"/>
    <row r="241" s="81" customFormat="1" x14ac:dyDescent="0.25"/>
    <row r="242" s="81" customFormat="1" x14ac:dyDescent="0.25"/>
    <row r="243" s="81" customFormat="1" x14ac:dyDescent="0.25"/>
    <row r="244" s="81" customFormat="1" x14ac:dyDescent="0.25"/>
    <row r="245" s="81" customFormat="1" x14ac:dyDescent="0.25"/>
    <row r="246" s="81" customFormat="1" x14ac:dyDescent="0.25"/>
    <row r="247" s="81" customFormat="1" x14ac:dyDescent="0.25"/>
    <row r="248" s="81" customFormat="1" x14ac:dyDescent="0.25"/>
    <row r="249" s="81" customFormat="1" x14ac:dyDescent="0.25"/>
    <row r="250" s="81" customFormat="1" x14ac:dyDescent="0.25"/>
    <row r="251" s="81" customFormat="1" x14ac:dyDescent="0.25"/>
    <row r="252" s="81" customFormat="1" x14ac:dyDescent="0.25"/>
    <row r="253" s="81" customFormat="1" x14ac:dyDescent="0.25"/>
    <row r="254" s="81" customFormat="1" x14ac:dyDescent="0.25"/>
    <row r="255" s="81" customFormat="1" x14ac:dyDescent="0.25"/>
    <row r="256" s="81" customFormat="1" x14ac:dyDescent="0.25"/>
    <row r="257" s="81" customFormat="1" x14ac:dyDescent="0.25"/>
    <row r="258" s="81" customFormat="1" x14ac:dyDescent="0.25"/>
    <row r="259" s="81" customFormat="1" x14ac:dyDescent="0.25"/>
    <row r="260" s="81" customFormat="1" x14ac:dyDescent="0.25"/>
    <row r="261" s="81" customFormat="1" x14ac:dyDescent="0.25"/>
    <row r="262" s="81" customFormat="1" x14ac:dyDescent="0.25"/>
    <row r="263" s="81" customFormat="1" x14ac:dyDescent="0.25"/>
    <row r="264" s="81" customFormat="1" x14ac:dyDescent="0.25"/>
    <row r="265" s="81" customFormat="1" x14ac:dyDescent="0.25"/>
    <row r="266" s="81" customFormat="1" x14ac:dyDescent="0.25"/>
    <row r="267" s="81" customFormat="1" x14ac:dyDescent="0.25"/>
    <row r="268" s="81" customFormat="1" x14ac:dyDescent="0.25"/>
    <row r="269" s="81" customFormat="1" x14ac:dyDescent="0.25"/>
    <row r="270" s="81" customFormat="1" x14ac:dyDescent="0.25"/>
    <row r="271" s="81" customFormat="1" x14ac:dyDescent="0.25"/>
    <row r="272" s="81" customFormat="1" x14ac:dyDescent="0.25"/>
    <row r="273" s="81" customFormat="1" x14ac:dyDescent="0.25"/>
    <row r="274" s="81" customFormat="1" x14ac:dyDescent="0.25"/>
    <row r="275" s="81" customFormat="1" x14ac:dyDescent="0.25"/>
    <row r="276" s="81" customFormat="1" x14ac:dyDescent="0.25"/>
    <row r="277" s="81" customFormat="1" x14ac:dyDescent="0.25"/>
    <row r="278" s="81" customFormat="1" x14ac:dyDescent="0.25"/>
    <row r="279" s="81" customFormat="1" x14ac:dyDescent="0.25"/>
    <row r="280" s="81" customFormat="1" x14ac:dyDescent="0.25"/>
    <row r="281" s="81" customFormat="1" x14ac:dyDescent="0.25"/>
    <row r="282" s="81" customFormat="1" x14ac:dyDescent="0.25"/>
    <row r="283" s="81" customFormat="1" x14ac:dyDescent="0.25"/>
    <row r="284" s="81" customFormat="1" x14ac:dyDescent="0.25"/>
    <row r="285" s="81" customFormat="1" x14ac:dyDescent="0.25"/>
    <row r="286" s="81" customFormat="1" x14ac:dyDescent="0.25"/>
    <row r="287" s="81" customFormat="1" x14ac:dyDescent="0.25"/>
    <row r="288" s="81" customFormat="1" x14ac:dyDescent="0.25"/>
    <row r="289" s="81" customFormat="1" x14ac:dyDescent="0.25"/>
    <row r="290" s="81" customFormat="1" x14ac:dyDescent="0.25"/>
    <row r="291" s="81" customFormat="1" x14ac:dyDescent="0.25"/>
    <row r="292" s="81" customFormat="1" x14ac:dyDescent="0.25"/>
    <row r="293" s="81" customFormat="1" x14ac:dyDescent="0.25"/>
    <row r="294" s="81" customFormat="1" x14ac:dyDescent="0.25"/>
    <row r="295" s="81" customFormat="1" x14ac:dyDescent="0.25"/>
    <row r="296" s="81" customFormat="1" x14ac:dyDescent="0.25"/>
    <row r="297" s="81" customFormat="1" x14ac:dyDescent="0.25"/>
    <row r="298" s="81" customFormat="1" x14ac:dyDescent="0.25"/>
    <row r="299" s="81" customFormat="1" x14ac:dyDescent="0.25"/>
    <row r="300" s="81" customFormat="1" x14ac:dyDescent="0.25"/>
    <row r="301" s="81" customFormat="1" x14ac:dyDescent="0.25"/>
    <row r="302" s="81" customFormat="1" x14ac:dyDescent="0.25"/>
    <row r="303" s="81" customFormat="1" x14ac:dyDescent="0.25"/>
    <row r="304" s="81" customFormat="1" x14ac:dyDescent="0.25"/>
    <row r="305" s="81" customFormat="1" x14ac:dyDescent="0.25"/>
    <row r="306" s="81" customFormat="1" x14ac:dyDescent="0.25"/>
    <row r="307" s="81" customFormat="1" x14ac:dyDescent="0.25"/>
    <row r="308" s="81" customFormat="1" x14ac:dyDescent="0.25"/>
    <row r="309" s="81" customFormat="1" x14ac:dyDescent="0.25"/>
    <row r="310" s="81" customFormat="1" x14ac:dyDescent="0.25"/>
    <row r="311" s="81" customFormat="1" x14ac:dyDescent="0.25"/>
    <row r="312" s="81" customFormat="1" x14ac:dyDescent="0.25"/>
    <row r="313" s="81" customFormat="1" x14ac:dyDescent="0.25"/>
    <row r="314" s="81" customFormat="1" x14ac:dyDescent="0.25"/>
    <row r="315" s="81" customFormat="1" x14ac:dyDescent="0.25"/>
    <row r="316" s="81" customFormat="1" x14ac:dyDescent="0.25"/>
    <row r="317" s="81" customFormat="1" x14ac:dyDescent="0.25"/>
    <row r="318" s="81" customFormat="1" x14ac:dyDescent="0.25"/>
    <row r="319" s="81" customFormat="1" x14ac:dyDescent="0.25"/>
    <row r="320" s="81" customFormat="1" x14ac:dyDescent="0.25"/>
    <row r="321" s="81" customFormat="1" x14ac:dyDescent="0.25"/>
    <row r="322" s="81" customFormat="1" x14ac:dyDescent="0.25"/>
    <row r="323" s="81" customFormat="1" x14ac:dyDescent="0.25"/>
    <row r="324" s="81" customFormat="1" x14ac:dyDescent="0.25"/>
    <row r="325" s="81" customFormat="1" x14ac:dyDescent="0.25"/>
    <row r="326" s="81" customFormat="1" x14ac:dyDescent="0.25"/>
    <row r="327" s="81" customFormat="1" x14ac:dyDescent="0.25"/>
    <row r="328" s="81" customFormat="1" x14ac:dyDescent="0.25"/>
    <row r="329" s="81" customFormat="1" x14ac:dyDescent="0.25"/>
    <row r="330" s="81" customFormat="1" x14ac:dyDescent="0.25"/>
    <row r="331" s="81" customFormat="1" x14ac:dyDescent="0.25"/>
    <row r="332" s="81" customFormat="1" x14ac:dyDescent="0.25"/>
    <row r="333" s="81" customFormat="1" x14ac:dyDescent="0.25"/>
    <row r="334" s="81" customFormat="1" x14ac:dyDescent="0.25"/>
    <row r="335" s="81" customFormat="1" x14ac:dyDescent="0.25"/>
    <row r="336" s="81" customFormat="1" x14ac:dyDescent="0.25"/>
    <row r="337" s="81" customFormat="1" x14ac:dyDescent="0.25"/>
    <row r="338" s="81" customFormat="1" x14ac:dyDescent="0.25"/>
    <row r="339" s="81" customFormat="1" x14ac:dyDescent="0.25"/>
    <row r="340" s="81" customFormat="1" x14ac:dyDescent="0.25"/>
    <row r="341" s="81" customFormat="1" x14ac:dyDescent="0.25"/>
    <row r="342" s="81" customFormat="1" x14ac:dyDescent="0.25"/>
    <row r="343" s="81" customFormat="1" x14ac:dyDescent="0.25"/>
    <row r="344" s="81" customFormat="1" x14ac:dyDescent="0.25"/>
    <row r="345" s="81" customFormat="1" x14ac:dyDescent="0.25"/>
    <row r="346" s="81" customFormat="1" x14ac:dyDescent="0.25"/>
    <row r="347" s="81" customFormat="1" x14ac:dyDescent="0.25"/>
    <row r="348" s="81" customFormat="1" x14ac:dyDescent="0.25"/>
    <row r="349" s="81" customFormat="1" x14ac:dyDescent="0.25"/>
    <row r="350" s="81" customFormat="1" x14ac:dyDescent="0.25"/>
    <row r="351" s="81" customFormat="1" x14ac:dyDescent="0.25"/>
    <row r="352" s="81" customFormat="1" x14ac:dyDescent="0.25"/>
    <row r="353" s="81" customFormat="1" x14ac:dyDescent="0.25"/>
    <row r="354" s="81" customFormat="1" x14ac:dyDescent="0.25"/>
    <row r="355" s="81" customFormat="1" x14ac:dyDescent="0.25"/>
    <row r="356" s="81" customFormat="1" x14ac:dyDescent="0.25"/>
    <row r="357" s="81" customFormat="1" x14ac:dyDescent="0.25"/>
    <row r="358" s="81" customFormat="1" x14ac:dyDescent="0.25"/>
    <row r="359" s="81" customFormat="1" x14ac:dyDescent="0.25"/>
    <row r="360" s="81" customFormat="1" x14ac:dyDescent="0.25"/>
    <row r="361" s="81" customFormat="1" x14ac:dyDescent="0.25"/>
    <row r="362" s="81" customFormat="1" x14ac:dyDescent="0.25"/>
    <row r="363" s="81" customFormat="1" x14ac:dyDescent="0.25"/>
    <row r="364" s="81" customFormat="1" x14ac:dyDescent="0.25"/>
    <row r="365" s="81" customFormat="1" x14ac:dyDescent="0.25"/>
    <row r="366" s="81" customFormat="1" x14ac:dyDescent="0.25"/>
    <row r="367" s="81" customFormat="1" x14ac:dyDescent="0.25"/>
    <row r="368" s="81" customFormat="1" x14ac:dyDescent="0.25"/>
    <row r="369" s="81" customFormat="1" x14ac:dyDescent="0.25"/>
    <row r="370" s="81" customFormat="1" x14ac:dyDescent="0.25"/>
    <row r="371" s="81" customFormat="1" x14ac:dyDescent="0.25"/>
    <row r="372" s="81" customFormat="1" x14ac:dyDescent="0.25"/>
    <row r="373" s="81" customFormat="1" x14ac:dyDescent="0.25"/>
    <row r="374" s="81" customFormat="1" x14ac:dyDescent="0.25"/>
    <row r="375" s="81" customFormat="1" x14ac:dyDescent="0.25"/>
    <row r="376" s="81" customFormat="1" x14ac:dyDescent="0.25"/>
    <row r="377" s="81" customFormat="1" x14ac:dyDescent="0.25"/>
    <row r="378" s="81" customFormat="1" x14ac:dyDescent="0.25"/>
    <row r="379" s="81" customFormat="1" x14ac:dyDescent="0.25"/>
    <row r="380" s="81" customFormat="1" x14ac:dyDescent="0.25"/>
    <row r="381" s="81" customFormat="1" x14ac:dyDescent="0.25"/>
    <row r="382" s="81" customFormat="1" x14ac:dyDescent="0.25"/>
    <row r="383" s="81" customFormat="1" x14ac:dyDescent="0.25"/>
    <row r="384" s="81" customFormat="1" x14ac:dyDescent="0.25"/>
    <row r="385" s="81" customFormat="1" x14ac:dyDescent="0.25"/>
    <row r="386" s="81" customFormat="1" x14ac:dyDescent="0.25"/>
    <row r="387" s="81" customFormat="1" x14ac:dyDescent="0.25"/>
    <row r="388" s="81" customFormat="1" x14ac:dyDescent="0.25"/>
    <row r="389" s="81" customFormat="1" x14ac:dyDescent="0.25"/>
    <row r="390" s="81" customFormat="1" x14ac:dyDescent="0.25"/>
    <row r="391" s="81" customFormat="1" x14ac:dyDescent="0.25"/>
    <row r="392" s="81" customFormat="1" x14ac:dyDescent="0.25"/>
    <row r="393" s="81" customFormat="1" x14ac:dyDescent="0.25"/>
    <row r="394" s="81" customFormat="1" x14ac:dyDescent="0.25"/>
    <row r="395" s="81" customFormat="1" x14ac:dyDescent="0.25"/>
    <row r="396" s="81" customFormat="1" x14ac:dyDescent="0.25"/>
    <row r="397" s="81" customFormat="1" x14ac:dyDescent="0.25"/>
    <row r="398" s="81" customFormat="1" x14ac:dyDescent="0.25"/>
    <row r="399" s="81" customFormat="1" x14ac:dyDescent="0.25"/>
    <row r="400" s="81" customFormat="1" x14ac:dyDescent="0.25"/>
    <row r="401" s="81" customFormat="1" x14ac:dyDescent="0.25"/>
    <row r="402" s="81" customFormat="1" x14ac:dyDescent="0.25"/>
    <row r="403" s="81" customFormat="1" x14ac:dyDescent="0.25"/>
    <row r="404" s="81" customFormat="1" x14ac:dyDescent="0.25"/>
    <row r="405" s="81" customFormat="1" x14ac:dyDescent="0.25"/>
    <row r="406" s="81" customFormat="1" x14ac:dyDescent="0.25"/>
    <row r="407" s="81" customFormat="1" x14ac:dyDescent="0.25"/>
    <row r="408" s="81" customFormat="1" x14ac:dyDescent="0.25"/>
    <row r="409" s="81" customFormat="1" x14ac:dyDescent="0.25"/>
    <row r="410" s="81" customFormat="1" x14ac:dyDescent="0.25"/>
    <row r="411" s="81" customFormat="1" x14ac:dyDescent="0.25"/>
    <row r="412" s="81" customFormat="1" x14ac:dyDescent="0.25"/>
    <row r="413" s="81" customFormat="1" x14ac:dyDescent="0.25"/>
    <row r="414" s="81" customFormat="1" x14ac:dyDescent="0.25"/>
    <row r="415" s="81" customFormat="1" x14ac:dyDescent="0.25"/>
    <row r="416" s="81" customFormat="1" x14ac:dyDescent="0.25"/>
    <row r="417" s="81" customFormat="1" x14ac:dyDescent="0.25"/>
    <row r="418" s="81" customFormat="1" x14ac:dyDescent="0.25"/>
    <row r="419" s="81" customFormat="1" x14ac:dyDescent="0.25"/>
    <row r="420" s="81" customFormat="1" x14ac:dyDescent="0.25"/>
    <row r="421" s="81" customFormat="1" x14ac:dyDescent="0.25"/>
    <row r="422" s="81" customFormat="1" x14ac:dyDescent="0.25"/>
    <row r="423" s="81" customFormat="1" x14ac:dyDescent="0.25"/>
    <row r="424" s="81" customFormat="1" x14ac:dyDescent="0.25"/>
    <row r="425" s="81" customFormat="1" x14ac:dyDescent="0.25"/>
    <row r="426" s="81" customFormat="1" x14ac:dyDescent="0.25"/>
    <row r="427" s="81" customFormat="1" x14ac:dyDescent="0.25"/>
    <row r="428" s="81" customFormat="1" x14ac:dyDescent="0.25"/>
    <row r="429" s="81" customFormat="1" x14ac:dyDescent="0.25"/>
    <row r="430" s="81" customFormat="1" x14ac:dyDescent="0.25"/>
    <row r="431" s="81" customFormat="1" x14ac:dyDescent="0.25"/>
    <row r="432" s="81" customFormat="1" x14ac:dyDescent="0.25"/>
    <row r="433" s="81" customFormat="1" x14ac:dyDescent="0.25"/>
    <row r="434" s="81" customFormat="1" x14ac:dyDescent="0.25"/>
    <row r="435" s="81" customFormat="1" x14ac:dyDescent="0.25"/>
    <row r="436" s="81" customFormat="1" x14ac:dyDescent="0.25"/>
    <row r="437" s="81" customFormat="1" x14ac:dyDescent="0.25"/>
    <row r="438" s="81" customFormat="1" x14ac:dyDescent="0.25"/>
    <row r="439" s="81" customFormat="1" x14ac:dyDescent="0.25"/>
    <row r="440" s="81" customFormat="1" x14ac:dyDescent="0.25"/>
    <row r="441" s="81" customFormat="1" x14ac:dyDescent="0.25"/>
    <row r="442" s="81" customFormat="1" x14ac:dyDescent="0.25"/>
    <row r="443" s="81" customFormat="1" x14ac:dyDescent="0.25"/>
    <row r="444" s="81" customFormat="1" x14ac:dyDescent="0.25"/>
    <row r="445" s="81" customFormat="1" x14ac:dyDescent="0.25"/>
    <row r="446" s="81" customFormat="1" x14ac:dyDescent="0.25"/>
    <row r="447" s="81" customFormat="1" x14ac:dyDescent="0.25"/>
    <row r="448" s="81" customFormat="1" x14ac:dyDescent="0.25"/>
    <row r="449" s="81" customFormat="1" x14ac:dyDescent="0.25"/>
    <row r="450" s="81" customFormat="1" x14ac:dyDescent="0.25"/>
    <row r="451" s="81" customFormat="1" x14ac:dyDescent="0.25"/>
    <row r="452" s="81" customFormat="1" x14ac:dyDescent="0.25"/>
    <row r="453" s="81" customFormat="1" x14ac:dyDescent="0.25"/>
    <row r="454" s="81" customFormat="1" x14ac:dyDescent="0.25"/>
    <row r="455" s="81" customFormat="1" x14ac:dyDescent="0.25"/>
    <row r="456" s="81" customFormat="1" x14ac:dyDescent="0.25"/>
    <row r="457" s="81" customFormat="1" x14ac:dyDescent="0.25"/>
    <row r="458" s="81" customFormat="1" x14ac:dyDescent="0.25"/>
    <row r="459" s="81" customFormat="1" x14ac:dyDescent="0.25"/>
    <row r="460" s="81" customFormat="1" x14ac:dyDescent="0.25"/>
    <row r="461" s="81" customFormat="1" x14ac:dyDescent="0.25"/>
    <row r="462" s="81" customFormat="1" x14ac:dyDescent="0.25"/>
    <row r="463" s="81" customFormat="1" x14ac:dyDescent="0.25"/>
    <row r="464" s="81" customFormat="1" x14ac:dyDescent="0.25"/>
    <row r="465" s="81" customFormat="1" x14ac:dyDescent="0.25"/>
    <row r="466" s="81" customFormat="1" x14ac:dyDescent="0.25"/>
    <row r="467" s="81" customFormat="1" x14ac:dyDescent="0.25"/>
    <row r="468" s="81" customFormat="1" x14ac:dyDescent="0.25"/>
    <row r="469" s="81" customFormat="1" x14ac:dyDescent="0.25"/>
    <row r="470" s="81" customFormat="1" x14ac:dyDescent="0.25"/>
    <row r="471" s="81" customFormat="1" x14ac:dyDescent="0.25"/>
    <row r="472" s="81" customFormat="1" x14ac:dyDescent="0.25"/>
    <row r="473" s="81" customFormat="1" x14ac:dyDescent="0.25"/>
    <row r="474" s="81" customFormat="1" x14ac:dyDescent="0.25"/>
    <row r="475" s="81" customFormat="1" x14ac:dyDescent="0.25"/>
    <row r="476" s="81" customFormat="1" x14ac:dyDescent="0.25"/>
    <row r="477" s="81" customFormat="1" x14ac:dyDescent="0.25"/>
    <row r="478" s="81" customFormat="1" x14ac:dyDescent="0.25"/>
    <row r="479" s="81" customFormat="1" x14ac:dyDescent="0.25"/>
    <row r="480" s="81" customFormat="1" x14ac:dyDescent="0.25"/>
    <row r="481" s="81" customFormat="1" x14ac:dyDescent="0.25"/>
    <row r="482" s="81" customFormat="1" x14ac:dyDescent="0.25"/>
    <row r="483" s="81" customFormat="1" x14ac:dyDescent="0.25"/>
    <row r="484" s="81" customFormat="1" x14ac:dyDescent="0.25"/>
    <row r="485" s="81" customFormat="1" x14ac:dyDescent="0.25"/>
    <row r="486" s="81" customFormat="1" x14ac:dyDescent="0.25"/>
    <row r="487" s="81" customFormat="1" x14ac:dyDescent="0.25"/>
    <row r="488" s="81" customFormat="1" x14ac:dyDescent="0.25"/>
    <row r="489" s="81" customFormat="1" x14ac:dyDescent="0.25"/>
    <row r="490" s="81" customFormat="1" x14ac:dyDescent="0.25"/>
    <row r="491" s="81" customFormat="1" x14ac:dyDescent="0.25"/>
    <row r="492" s="81" customFormat="1" x14ac:dyDescent="0.25"/>
    <row r="493" s="81" customFormat="1" x14ac:dyDescent="0.25"/>
    <row r="494" s="81" customFormat="1" x14ac:dyDescent="0.25"/>
    <row r="495" s="81" customFormat="1" x14ac:dyDescent="0.25"/>
    <row r="496" s="81" customFormat="1" x14ac:dyDescent="0.25"/>
    <row r="497" s="81" customFormat="1" x14ac:dyDescent="0.25"/>
    <row r="498" s="81" customFormat="1" x14ac:dyDescent="0.25"/>
    <row r="499" s="81" customFormat="1" x14ac:dyDescent="0.25"/>
    <row r="500" s="81" customFormat="1" x14ac:dyDescent="0.25"/>
    <row r="501" s="81" customFormat="1" x14ac:dyDescent="0.25"/>
    <row r="502" s="81" customFormat="1" x14ac:dyDescent="0.25"/>
    <row r="503" s="81" customFormat="1" x14ac:dyDescent="0.25"/>
    <row r="504" s="81" customFormat="1" x14ac:dyDescent="0.25"/>
    <row r="505" s="81" customFormat="1" x14ac:dyDescent="0.25"/>
    <row r="506" s="81" customFormat="1" x14ac:dyDescent="0.25"/>
    <row r="507" s="81" customFormat="1" x14ac:dyDescent="0.25"/>
    <row r="508" s="81" customFormat="1" x14ac:dyDescent="0.25"/>
    <row r="509" s="81" customFormat="1" x14ac:dyDescent="0.25"/>
    <row r="510" s="81" customFormat="1" x14ac:dyDescent="0.25"/>
    <row r="511" s="81" customFormat="1" x14ac:dyDescent="0.25"/>
    <row r="512" s="81" customFormat="1" x14ac:dyDescent="0.25"/>
    <row r="513" s="81" customFormat="1" x14ac:dyDescent="0.25"/>
    <row r="514" s="81" customFormat="1" x14ac:dyDescent="0.25"/>
    <row r="515" s="81" customFormat="1" x14ac:dyDescent="0.25"/>
    <row r="516" s="81" customFormat="1" x14ac:dyDescent="0.25"/>
    <row r="517" s="81" customFormat="1" x14ac:dyDescent="0.25"/>
    <row r="518" s="81" customFormat="1" x14ac:dyDescent="0.25"/>
    <row r="519" s="81" customFormat="1" x14ac:dyDescent="0.25"/>
    <row r="520" s="81" customFormat="1" x14ac:dyDescent="0.25"/>
    <row r="521" s="81" customFormat="1" x14ac:dyDescent="0.25"/>
    <row r="522" s="81" customFormat="1" x14ac:dyDescent="0.25"/>
    <row r="523" s="81" customFormat="1" x14ac:dyDescent="0.25"/>
    <row r="524" s="81" customFormat="1" x14ac:dyDescent="0.25"/>
    <row r="525" s="81" customFormat="1" x14ac:dyDescent="0.25"/>
    <row r="526" s="81" customFormat="1" x14ac:dyDescent="0.25"/>
    <row r="527" s="81" customFormat="1" x14ac:dyDescent="0.25"/>
    <row r="528" s="81" customFormat="1" x14ac:dyDescent="0.25"/>
    <row r="529" s="81" customFormat="1" x14ac:dyDescent="0.25"/>
    <row r="530" s="81" customFormat="1" x14ac:dyDescent="0.25"/>
    <row r="531" s="81" customFormat="1" x14ac:dyDescent="0.25"/>
    <row r="532" s="81" customFormat="1" x14ac:dyDescent="0.25"/>
    <row r="533" s="81" customFormat="1" x14ac:dyDescent="0.25"/>
    <row r="534" s="81" customFormat="1" x14ac:dyDescent="0.25"/>
    <row r="535" s="81" customFormat="1" x14ac:dyDescent="0.25"/>
    <row r="536" s="81" customFormat="1" x14ac:dyDescent="0.25"/>
    <row r="537" s="81" customFormat="1" x14ac:dyDescent="0.25"/>
    <row r="538" s="81" customFormat="1" x14ac:dyDescent="0.25"/>
    <row r="539" s="81" customFormat="1" x14ac:dyDescent="0.25"/>
    <row r="540" s="81" customFormat="1" x14ac:dyDescent="0.25"/>
    <row r="541" s="81" customFormat="1" x14ac:dyDescent="0.25"/>
    <row r="542" s="81" customFormat="1" x14ac:dyDescent="0.25"/>
    <row r="543" s="81" customFormat="1" x14ac:dyDescent="0.25"/>
    <row r="544" s="81" customFormat="1" x14ac:dyDescent="0.25"/>
    <row r="545" s="81" customFormat="1" x14ac:dyDescent="0.25"/>
    <row r="546" s="81" customFormat="1" x14ac:dyDescent="0.25"/>
    <row r="547" s="81" customFormat="1" x14ac:dyDescent="0.25"/>
    <row r="548" s="81" customFormat="1" x14ac:dyDescent="0.25"/>
    <row r="549" s="81" customFormat="1" x14ac:dyDescent="0.25"/>
    <row r="550" s="81" customFormat="1" x14ac:dyDescent="0.25"/>
    <row r="551" s="81" customFormat="1" x14ac:dyDescent="0.25"/>
    <row r="552" s="81" customFormat="1" x14ac:dyDescent="0.25"/>
    <row r="553" s="81" customFormat="1" x14ac:dyDescent="0.25"/>
    <row r="554" s="81" customFormat="1" x14ac:dyDescent="0.25"/>
    <row r="555" s="81" customFormat="1" x14ac:dyDescent="0.25"/>
    <row r="556" s="81" customFormat="1" x14ac:dyDescent="0.25"/>
    <row r="557" s="81" customFormat="1" x14ac:dyDescent="0.25"/>
    <row r="558" s="81" customFormat="1" x14ac:dyDescent="0.25"/>
    <row r="559" s="81" customFormat="1" x14ac:dyDescent="0.25"/>
    <row r="560" s="81" customFormat="1" x14ac:dyDescent="0.25"/>
    <row r="561" s="81" customFormat="1" x14ac:dyDescent="0.25"/>
    <row r="562" s="81" customFormat="1" x14ac:dyDescent="0.25"/>
    <row r="563" s="81" customFormat="1" x14ac:dyDescent="0.25"/>
    <row r="564" s="81" customFormat="1" x14ac:dyDescent="0.25"/>
    <row r="565" s="81" customFormat="1" x14ac:dyDescent="0.25"/>
    <row r="566" s="81" customFormat="1" x14ac:dyDescent="0.25"/>
    <row r="567" s="81" customFormat="1" x14ac:dyDescent="0.25"/>
    <row r="568" s="81" customFormat="1" x14ac:dyDescent="0.25"/>
    <row r="569" s="81" customFormat="1" x14ac:dyDescent="0.25"/>
    <row r="570" s="81" customFormat="1" x14ac:dyDescent="0.25"/>
    <row r="571" s="81" customFormat="1" x14ac:dyDescent="0.25"/>
    <row r="572" s="81" customFormat="1" x14ac:dyDescent="0.25"/>
    <row r="573" s="81" customFormat="1" x14ac:dyDescent="0.25"/>
    <row r="574" s="81" customFormat="1" x14ac:dyDescent="0.25"/>
    <row r="575" s="81" customFormat="1" x14ac:dyDescent="0.25"/>
    <row r="576" s="81" customFormat="1" x14ac:dyDescent="0.25"/>
    <row r="577" s="81" customFormat="1" x14ac:dyDescent="0.25"/>
    <row r="578" s="81" customFormat="1" x14ac:dyDescent="0.25"/>
    <row r="579" s="81" customFormat="1" x14ac:dyDescent="0.25"/>
    <row r="580" s="81" customFormat="1" x14ac:dyDescent="0.25"/>
    <row r="581" s="81" customFormat="1" x14ac:dyDescent="0.25"/>
    <row r="582" s="81" customFormat="1" x14ac:dyDescent="0.25"/>
    <row r="583" s="81" customFormat="1" x14ac:dyDescent="0.25"/>
    <row r="584" s="81" customFormat="1" x14ac:dyDescent="0.25"/>
    <row r="585" s="81" customFormat="1" x14ac:dyDescent="0.25"/>
    <row r="586" s="81" customFormat="1" x14ac:dyDescent="0.25"/>
    <row r="587" s="81" customFormat="1" x14ac:dyDescent="0.25"/>
    <row r="588" s="81" customFormat="1" x14ac:dyDescent="0.25"/>
    <row r="589" s="81" customFormat="1" x14ac:dyDescent="0.25"/>
    <row r="590" s="81" customFormat="1" x14ac:dyDescent="0.25"/>
    <row r="591" s="81" customFormat="1" x14ac:dyDescent="0.25"/>
    <row r="592" s="81" customFormat="1" x14ac:dyDescent="0.25"/>
    <row r="593" s="81" customFormat="1" x14ac:dyDescent="0.25"/>
    <row r="594" s="81" customFormat="1" x14ac:dyDescent="0.25"/>
    <row r="595" s="81" customFormat="1" x14ac:dyDescent="0.25"/>
    <row r="596" s="81" customFormat="1" x14ac:dyDescent="0.25"/>
    <row r="597" s="81" customFormat="1" x14ac:dyDescent="0.25"/>
    <row r="598" s="81" customFormat="1" x14ac:dyDescent="0.25"/>
    <row r="599" s="81" customFormat="1" x14ac:dyDescent="0.25"/>
    <row r="600" s="81" customFormat="1" x14ac:dyDescent="0.25"/>
    <row r="601" s="81" customFormat="1" x14ac:dyDescent="0.25"/>
    <row r="602" s="81" customFormat="1" x14ac:dyDescent="0.25"/>
    <row r="603" s="81" customFormat="1" x14ac:dyDescent="0.25"/>
    <row r="604" s="81" customFormat="1" x14ac:dyDescent="0.25"/>
    <row r="605" s="81" customFormat="1" x14ac:dyDescent="0.25"/>
    <row r="606" s="81" customFormat="1" x14ac:dyDescent="0.25"/>
    <row r="607" s="81" customFormat="1" x14ac:dyDescent="0.25"/>
    <row r="608" s="81" customFormat="1" x14ac:dyDescent="0.25"/>
    <row r="609" s="81" customFormat="1" x14ac:dyDescent="0.25"/>
    <row r="610" s="81" customFormat="1" x14ac:dyDescent="0.25"/>
    <row r="611" s="81" customFormat="1" x14ac:dyDescent="0.25"/>
    <row r="612" s="81" customFormat="1" x14ac:dyDescent="0.25"/>
    <row r="613" s="81" customFormat="1" x14ac:dyDescent="0.25"/>
    <row r="614" s="81" customFormat="1" x14ac:dyDescent="0.25"/>
    <row r="615" s="81" customFormat="1" x14ac:dyDescent="0.25"/>
    <row r="616" s="81" customFormat="1" x14ac:dyDescent="0.25"/>
    <row r="617" s="81" customFormat="1" x14ac:dyDescent="0.25"/>
    <row r="618" s="81" customFormat="1" x14ac:dyDescent="0.25"/>
    <row r="619" s="81" customFormat="1" x14ac:dyDescent="0.25"/>
    <row r="620" s="81" customFormat="1" x14ac:dyDescent="0.25"/>
    <row r="621" s="81" customFormat="1" x14ac:dyDescent="0.25"/>
    <row r="622" s="81" customFormat="1" x14ac:dyDescent="0.25"/>
    <row r="623" s="81" customFormat="1" x14ac:dyDescent="0.25"/>
    <row r="624" s="81" customFormat="1" x14ac:dyDescent="0.25"/>
    <row r="625" s="81" customFormat="1" x14ac:dyDescent="0.25"/>
    <row r="626" s="81" customFormat="1" x14ac:dyDescent="0.25"/>
    <row r="627" s="81" customFormat="1" x14ac:dyDescent="0.25"/>
    <row r="628" s="81" customFormat="1" x14ac:dyDescent="0.25"/>
    <row r="629" s="81" customFormat="1" x14ac:dyDescent="0.25"/>
    <row r="630" s="81" customFormat="1" x14ac:dyDescent="0.25"/>
    <row r="631" s="81" customFormat="1" x14ac:dyDescent="0.25"/>
    <row r="632" s="81" customFormat="1" x14ac:dyDescent="0.25"/>
    <row r="633" s="81" customFormat="1" x14ac:dyDescent="0.25"/>
    <row r="634" s="81" customFormat="1" x14ac:dyDescent="0.25"/>
    <row r="635" s="81" customFormat="1" x14ac:dyDescent="0.25"/>
    <row r="636" s="81" customFormat="1" x14ac:dyDescent="0.25"/>
    <row r="637" s="81" customFormat="1" x14ac:dyDescent="0.25"/>
    <row r="638" s="81" customFormat="1" x14ac:dyDescent="0.25"/>
    <row r="639" s="81" customFormat="1" x14ac:dyDescent="0.25"/>
    <row r="640" s="81" customFormat="1" x14ac:dyDescent="0.25"/>
    <row r="641" s="81" customFormat="1" x14ac:dyDescent="0.25"/>
    <row r="642" s="81" customFormat="1" x14ac:dyDescent="0.25"/>
    <row r="643" s="81" customFormat="1" x14ac:dyDescent="0.25"/>
    <row r="644" s="81" customFormat="1" x14ac:dyDescent="0.25"/>
    <row r="645" s="81" customFormat="1" x14ac:dyDescent="0.25"/>
    <row r="646" s="81" customFormat="1" x14ac:dyDescent="0.25"/>
    <row r="647" s="81" customFormat="1" x14ac:dyDescent="0.25"/>
    <row r="648" s="81" customFormat="1" x14ac:dyDescent="0.25"/>
    <row r="649" s="81" customFormat="1" x14ac:dyDescent="0.25"/>
    <row r="650" s="81" customFormat="1" x14ac:dyDescent="0.25"/>
    <row r="651" s="81" customFormat="1" x14ac:dyDescent="0.25"/>
    <row r="652" s="81" customFormat="1" x14ac:dyDescent="0.25"/>
    <row r="653" s="81" customFormat="1" x14ac:dyDescent="0.25"/>
    <row r="654" s="81" customFormat="1" x14ac:dyDescent="0.25"/>
    <row r="655" s="81" customFormat="1" x14ac:dyDescent="0.25"/>
    <row r="656" s="81" customFormat="1" x14ac:dyDescent="0.25"/>
    <row r="657" s="81" customFormat="1" x14ac:dyDescent="0.25"/>
    <row r="658" s="81" customFormat="1" x14ac:dyDescent="0.25"/>
    <row r="659" s="81" customFormat="1" x14ac:dyDescent="0.25"/>
    <row r="660" s="81" customFormat="1" x14ac:dyDescent="0.25"/>
    <row r="661" s="81" customFormat="1" x14ac:dyDescent="0.25"/>
    <row r="662" s="81" customFormat="1" x14ac:dyDescent="0.25"/>
    <row r="663" s="81" customFormat="1" x14ac:dyDescent="0.25"/>
    <row r="664" s="81" customFormat="1" x14ac:dyDescent="0.25"/>
    <row r="665" s="81" customFormat="1" x14ac:dyDescent="0.25"/>
    <row r="666" s="81" customFormat="1" x14ac:dyDescent="0.25"/>
    <row r="667" s="81" customFormat="1" x14ac:dyDescent="0.25"/>
    <row r="668" s="81" customFormat="1" x14ac:dyDescent="0.25"/>
    <row r="669" s="81" customFormat="1" x14ac:dyDescent="0.25"/>
    <row r="670" s="81" customFormat="1" x14ac:dyDescent="0.25"/>
    <row r="671" s="81" customFormat="1" x14ac:dyDescent="0.25"/>
    <row r="672" s="81" customFormat="1" x14ac:dyDescent="0.25"/>
    <row r="673" s="81" customFormat="1" x14ac:dyDescent="0.25"/>
    <row r="674" s="81" customFormat="1" x14ac:dyDescent="0.25"/>
    <row r="675" s="81" customFormat="1" x14ac:dyDescent="0.25"/>
    <row r="676" s="81" customFormat="1" x14ac:dyDescent="0.25"/>
    <row r="677" s="81" customFormat="1" x14ac:dyDescent="0.25"/>
    <row r="678" s="81" customFormat="1" x14ac:dyDescent="0.25"/>
    <row r="679" s="81" customFormat="1" x14ac:dyDescent="0.25"/>
    <row r="680" s="81" customFormat="1" x14ac:dyDescent="0.25"/>
    <row r="681" s="81" customFormat="1" x14ac:dyDescent="0.25"/>
    <row r="682" s="81" customFormat="1" x14ac:dyDescent="0.25"/>
    <row r="683" s="81" customFormat="1" x14ac:dyDescent="0.25"/>
    <row r="684" s="81" customFormat="1" x14ac:dyDescent="0.25"/>
    <row r="685" s="81" customFormat="1" x14ac:dyDescent="0.25"/>
    <row r="686" s="81" customFormat="1" x14ac:dyDescent="0.25"/>
    <row r="687" s="81" customFormat="1" x14ac:dyDescent="0.25"/>
    <row r="688" s="81" customFormat="1" x14ac:dyDescent="0.25"/>
    <row r="689" s="81" customFormat="1" x14ac:dyDescent="0.25"/>
    <row r="690" s="81" customFormat="1" x14ac:dyDescent="0.25"/>
    <row r="691" s="81" customFormat="1" x14ac:dyDescent="0.25"/>
    <row r="692" s="81" customFormat="1" x14ac:dyDescent="0.25"/>
    <row r="693" s="81" customFormat="1" x14ac:dyDescent="0.25"/>
    <row r="694" s="81" customFormat="1" x14ac:dyDescent="0.25"/>
    <row r="695" s="81" customFormat="1" x14ac:dyDescent="0.25"/>
    <row r="696" s="81" customFormat="1" x14ac:dyDescent="0.25"/>
    <row r="697" s="81" customFormat="1" x14ac:dyDescent="0.25"/>
    <row r="698" s="81" customFormat="1" x14ac:dyDescent="0.25"/>
    <row r="699" s="81" customFormat="1" x14ac:dyDescent="0.25"/>
    <row r="700" s="81" customFormat="1" x14ac:dyDescent="0.25"/>
    <row r="701" s="81" customFormat="1" x14ac:dyDescent="0.25"/>
    <row r="702" s="81" customFormat="1" x14ac:dyDescent="0.25"/>
    <row r="703" s="81" customFormat="1" x14ac:dyDescent="0.25"/>
    <row r="704" s="81" customFormat="1" x14ac:dyDescent="0.25"/>
    <row r="705" s="81" customFormat="1" x14ac:dyDescent="0.25"/>
    <row r="706" s="81" customFormat="1" x14ac:dyDescent="0.25"/>
    <row r="707" s="81" customFormat="1" x14ac:dyDescent="0.25"/>
    <row r="708" s="81" customFormat="1" x14ac:dyDescent="0.25"/>
    <row r="709" s="81" customFormat="1" x14ac:dyDescent="0.25"/>
    <row r="710" s="81" customFormat="1" x14ac:dyDescent="0.25"/>
    <row r="711" s="81" customFormat="1" x14ac:dyDescent="0.25"/>
    <row r="712" s="81" customFormat="1" x14ac:dyDescent="0.25"/>
    <row r="713" s="81" customFormat="1" x14ac:dyDescent="0.25"/>
    <row r="714" s="81" customFormat="1" x14ac:dyDescent="0.25"/>
    <row r="715" s="81" customFormat="1" x14ac:dyDescent="0.25"/>
    <row r="716" s="81" customFormat="1" x14ac:dyDescent="0.25"/>
    <row r="717" s="81" customFormat="1" x14ac:dyDescent="0.25"/>
    <row r="718" s="81" customFormat="1" x14ac:dyDescent="0.25"/>
    <row r="719" s="81" customFormat="1" x14ac:dyDescent="0.25"/>
    <row r="720" s="81" customFormat="1" x14ac:dyDescent="0.25"/>
    <row r="721" s="81" customFormat="1" x14ac:dyDescent="0.25"/>
    <row r="722" s="81" customFormat="1" x14ac:dyDescent="0.25"/>
    <row r="723" s="81" customFormat="1" x14ac:dyDescent="0.25"/>
    <row r="724" s="81" customFormat="1" x14ac:dyDescent="0.25"/>
    <row r="725" s="81" customFormat="1" x14ac:dyDescent="0.25"/>
    <row r="726" s="81" customFormat="1" x14ac:dyDescent="0.25"/>
    <row r="727" s="81" customFormat="1" x14ac:dyDescent="0.25"/>
    <row r="728" s="81" customFormat="1" x14ac:dyDescent="0.25"/>
    <row r="729" s="81" customFormat="1" x14ac:dyDescent="0.25"/>
    <row r="730" s="81" customFormat="1" x14ac:dyDescent="0.25"/>
    <row r="731" s="81" customFormat="1" x14ac:dyDescent="0.25"/>
    <row r="732" s="81" customFormat="1" x14ac:dyDescent="0.25"/>
    <row r="733" s="81" customFormat="1" x14ac:dyDescent="0.25"/>
    <row r="734" s="81" customFormat="1" x14ac:dyDescent="0.25"/>
    <row r="735" s="81" customFormat="1" x14ac:dyDescent="0.25"/>
    <row r="736" s="81" customFormat="1" x14ac:dyDescent="0.25"/>
    <row r="737" s="81" customFormat="1" x14ac:dyDescent="0.25"/>
    <row r="738" s="81" customFormat="1" x14ac:dyDescent="0.25"/>
    <row r="739" s="81" customFormat="1" x14ac:dyDescent="0.25"/>
    <row r="740" s="81" customFormat="1" x14ac:dyDescent="0.25"/>
    <row r="741" s="81" customFormat="1" x14ac:dyDescent="0.25"/>
    <row r="742" s="81" customFormat="1" x14ac:dyDescent="0.25"/>
    <row r="743" s="81" customFormat="1" x14ac:dyDescent="0.25"/>
    <row r="744" s="81" customFormat="1" x14ac:dyDescent="0.25"/>
    <row r="745" s="81" customFormat="1" x14ac:dyDescent="0.25"/>
    <row r="746" s="81" customFormat="1" x14ac:dyDescent="0.25"/>
    <row r="747" s="81" customFormat="1" x14ac:dyDescent="0.25"/>
  </sheetData>
  <mergeCells count="13">
    <mergeCell ref="L5:L6"/>
    <mergeCell ref="M5:P5"/>
    <mergeCell ref="Q5:Q6"/>
    <mergeCell ref="B2:R2"/>
    <mergeCell ref="B3:B6"/>
    <mergeCell ref="C3:R3"/>
    <mergeCell ref="C4:G4"/>
    <mergeCell ref="H4:L4"/>
    <mergeCell ref="M4:Q4"/>
    <mergeCell ref="R4:R6"/>
    <mergeCell ref="C5:F5"/>
    <mergeCell ref="G5:G6"/>
    <mergeCell ref="H5:K5"/>
  </mergeCells>
  <printOptions horizontalCentered="1"/>
  <pageMargins left="0.7" right="0.7" top="0.75" bottom="0.75" header="0.3" footer="0.3"/>
  <pageSetup paperSize="9" scale="6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Q637"/>
  <sheetViews>
    <sheetView zoomScale="80" zoomScaleNormal="80" workbookViewId="0">
      <selection activeCell="H7" sqref="H7"/>
    </sheetView>
  </sheetViews>
  <sheetFormatPr baseColWidth="10" defaultColWidth="11.42578125" defaultRowHeight="15" x14ac:dyDescent="0.25"/>
  <cols>
    <col min="1" max="1" width="2.7109375" style="81" customWidth="1"/>
    <col min="2" max="2" width="15.7109375" style="63" customWidth="1"/>
    <col min="3" max="18" width="12.7109375" style="63" customWidth="1"/>
    <col min="19" max="173" width="11.42578125" style="81" customWidth="1"/>
    <col min="174" max="16384" width="11.42578125" style="63"/>
  </cols>
  <sheetData>
    <row r="1" spans="2:19" s="81" customFormat="1" ht="15.75" thickBot="1" x14ac:dyDescent="0.3"/>
    <row r="2" spans="2:19" ht="21.95" customHeight="1" thickTop="1" thickBot="1" x14ac:dyDescent="0.3">
      <c r="B2" s="269" t="s">
        <v>301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1"/>
    </row>
    <row r="3" spans="2:19" ht="21.95" customHeight="1" thickTop="1" thickBot="1" x14ac:dyDescent="0.3">
      <c r="B3" s="272" t="s">
        <v>249</v>
      </c>
      <c r="C3" s="341" t="s">
        <v>39</v>
      </c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2"/>
    </row>
    <row r="4" spans="2:19" ht="21.95" customHeight="1" thickTop="1" thickBot="1" x14ac:dyDescent="0.3">
      <c r="B4" s="308"/>
      <c r="C4" s="288" t="s">
        <v>98</v>
      </c>
      <c r="D4" s="283"/>
      <c r="E4" s="283"/>
      <c r="F4" s="283"/>
      <c r="G4" s="293"/>
      <c r="H4" s="288" t="s">
        <v>99</v>
      </c>
      <c r="I4" s="283"/>
      <c r="J4" s="283"/>
      <c r="K4" s="283"/>
      <c r="L4" s="293"/>
      <c r="M4" s="288" t="s">
        <v>42</v>
      </c>
      <c r="N4" s="283"/>
      <c r="O4" s="283"/>
      <c r="P4" s="283"/>
      <c r="Q4" s="293"/>
      <c r="R4" s="263" t="s">
        <v>31</v>
      </c>
    </row>
    <row r="5" spans="2:19" ht="21.95" customHeight="1" thickTop="1" thickBot="1" x14ac:dyDescent="0.3">
      <c r="B5" s="308"/>
      <c r="C5" s="288" t="s">
        <v>81</v>
      </c>
      <c r="D5" s="333"/>
      <c r="E5" s="333"/>
      <c r="F5" s="333"/>
      <c r="G5" s="272" t="s">
        <v>31</v>
      </c>
      <c r="H5" s="288" t="s">
        <v>81</v>
      </c>
      <c r="I5" s="333"/>
      <c r="J5" s="333"/>
      <c r="K5" s="333"/>
      <c r="L5" s="272" t="s">
        <v>31</v>
      </c>
      <c r="M5" s="288" t="s">
        <v>81</v>
      </c>
      <c r="N5" s="333"/>
      <c r="O5" s="333"/>
      <c r="P5" s="333"/>
      <c r="Q5" s="272" t="s">
        <v>31</v>
      </c>
      <c r="R5" s="264"/>
    </row>
    <row r="6" spans="2:19" ht="39.75" customHeight="1" thickTop="1" thickBot="1" x14ac:dyDescent="0.3">
      <c r="B6" s="309"/>
      <c r="C6" s="84" t="s">
        <v>33</v>
      </c>
      <c r="D6" s="86" t="s">
        <v>194</v>
      </c>
      <c r="E6" s="86" t="s">
        <v>195</v>
      </c>
      <c r="F6" s="145" t="s">
        <v>34</v>
      </c>
      <c r="G6" s="309"/>
      <c r="H6" s="84" t="s">
        <v>33</v>
      </c>
      <c r="I6" s="86" t="s">
        <v>194</v>
      </c>
      <c r="J6" s="86" t="s">
        <v>195</v>
      </c>
      <c r="K6" s="145" t="s">
        <v>34</v>
      </c>
      <c r="L6" s="309"/>
      <c r="M6" s="84" t="s">
        <v>33</v>
      </c>
      <c r="N6" s="86" t="s">
        <v>194</v>
      </c>
      <c r="O6" s="86" t="s">
        <v>195</v>
      </c>
      <c r="P6" s="145" t="s">
        <v>34</v>
      </c>
      <c r="Q6" s="309"/>
      <c r="R6" s="265"/>
    </row>
    <row r="7" spans="2:19" ht="21.95" customHeight="1" thickTop="1" x14ac:dyDescent="0.25">
      <c r="B7" s="173" t="s">
        <v>86</v>
      </c>
      <c r="C7" s="184">
        <v>7.3039742212674549E-2</v>
      </c>
      <c r="D7" s="185">
        <v>9.257950530035336E-2</v>
      </c>
      <c r="E7" s="185">
        <v>3.8461538461538464E-2</v>
      </c>
      <c r="F7" s="186">
        <v>0</v>
      </c>
      <c r="G7" s="204">
        <v>8.4317032040472181E-2</v>
      </c>
      <c r="H7" s="184">
        <v>8.2249560632688928E-2</v>
      </c>
      <c r="I7" s="185">
        <v>9.369356855118767E-2</v>
      </c>
      <c r="J7" s="185">
        <v>0.10474860335195531</v>
      </c>
      <c r="K7" s="186">
        <v>0.25</v>
      </c>
      <c r="L7" s="204">
        <v>8.9925168054792198E-2</v>
      </c>
      <c r="M7" s="184">
        <v>8.7244762662423758E-2</v>
      </c>
      <c r="N7" s="185">
        <v>9.8421679571173315E-2</v>
      </c>
      <c r="O7" s="185">
        <v>0.10622710622710622</v>
      </c>
      <c r="P7" s="186">
        <v>0</v>
      </c>
      <c r="Q7" s="205">
        <v>9.4979155338046045E-2</v>
      </c>
      <c r="R7" s="205">
        <v>9.107099490002428E-2</v>
      </c>
      <c r="S7" s="94"/>
    </row>
    <row r="8" spans="2:19" ht="21.95" customHeight="1" x14ac:dyDescent="0.25">
      <c r="B8" s="174" t="s">
        <v>87</v>
      </c>
      <c r="C8" s="184">
        <v>6.1224489795918366E-2</v>
      </c>
      <c r="D8" s="185">
        <v>6.289752650176679E-2</v>
      </c>
      <c r="E8" s="185">
        <v>7.6923076923076927E-2</v>
      </c>
      <c r="F8" s="186">
        <v>0</v>
      </c>
      <c r="G8" s="205">
        <v>6.2394603709949412E-2</v>
      </c>
      <c r="H8" s="184">
        <v>7.8968951376684235E-2</v>
      </c>
      <c r="I8" s="185">
        <v>7.9733296291151542E-2</v>
      </c>
      <c r="J8" s="185">
        <v>8.3798882681564241E-2</v>
      </c>
      <c r="K8" s="186">
        <v>0</v>
      </c>
      <c r="L8" s="205">
        <v>7.9567073944108571E-2</v>
      </c>
      <c r="M8" s="184">
        <v>7.4781225139220364E-2</v>
      </c>
      <c r="N8" s="185">
        <v>7.9809410363311489E-2</v>
      </c>
      <c r="O8" s="185">
        <v>8.9743589743589744E-2</v>
      </c>
      <c r="P8" s="186">
        <v>0</v>
      </c>
      <c r="Q8" s="205">
        <v>7.8575312669929315E-2</v>
      </c>
      <c r="R8" s="205">
        <v>7.8172643622331964E-2</v>
      </c>
      <c r="S8" s="94"/>
    </row>
    <row r="9" spans="2:19" ht="21.95" customHeight="1" x14ac:dyDescent="0.25">
      <c r="B9" s="174" t="s">
        <v>88</v>
      </c>
      <c r="C9" s="184">
        <v>7.1965628356605804E-2</v>
      </c>
      <c r="D9" s="185">
        <v>8.3392226148409895E-2</v>
      </c>
      <c r="E9" s="185">
        <v>0</v>
      </c>
      <c r="F9" s="186">
        <v>0</v>
      </c>
      <c r="G9" s="205">
        <v>7.7993254637436768E-2</v>
      </c>
      <c r="H9" s="184">
        <v>0.10626830697129466</v>
      </c>
      <c r="I9" s="185">
        <v>9.7513543547714965E-2</v>
      </c>
      <c r="J9" s="185">
        <v>0.10195530726256984</v>
      </c>
      <c r="K9" s="186">
        <v>0</v>
      </c>
      <c r="L9" s="205">
        <v>0.10079059738722361</v>
      </c>
      <c r="M9" s="184">
        <v>0.11031556616282154</v>
      </c>
      <c r="N9" s="185">
        <v>0.10035735556879094</v>
      </c>
      <c r="O9" s="185">
        <v>9.3406593406593408E-2</v>
      </c>
      <c r="P9" s="186">
        <v>0</v>
      </c>
      <c r="Q9" s="205">
        <v>0.10340764908464746</v>
      </c>
      <c r="R9" s="205">
        <v>0.10011063439380448</v>
      </c>
      <c r="S9" s="94"/>
    </row>
    <row r="10" spans="2:19" ht="21.95" customHeight="1" x14ac:dyDescent="0.25">
      <c r="B10" s="174" t="s">
        <v>89</v>
      </c>
      <c r="C10" s="184">
        <v>7.1965628356605804E-2</v>
      </c>
      <c r="D10" s="185">
        <v>7.1378091872791524E-2</v>
      </c>
      <c r="E10" s="185">
        <v>7.6923076923076927E-2</v>
      </c>
      <c r="F10" s="186">
        <v>0</v>
      </c>
      <c r="G10" s="205">
        <v>7.1669477234401355E-2</v>
      </c>
      <c r="H10" s="184">
        <v>7.2642062097246635E-2</v>
      </c>
      <c r="I10" s="185">
        <v>7.4940964022780943E-2</v>
      </c>
      <c r="J10" s="185">
        <v>7.4022346368715089E-2</v>
      </c>
      <c r="K10" s="186">
        <v>0</v>
      </c>
      <c r="L10" s="205">
        <v>7.4070942375174392E-2</v>
      </c>
      <c r="M10" s="184">
        <v>7.6637496685229387E-2</v>
      </c>
      <c r="N10" s="185">
        <v>7.846932698034545E-2</v>
      </c>
      <c r="O10" s="185">
        <v>5.6776556776556776E-2</v>
      </c>
      <c r="P10" s="186">
        <v>0</v>
      </c>
      <c r="Q10" s="205">
        <v>7.6762733369584918E-2</v>
      </c>
      <c r="R10" s="205">
        <v>7.471869181575326E-2</v>
      </c>
      <c r="S10" s="94"/>
    </row>
    <row r="11" spans="2:19" ht="21.95" customHeight="1" x14ac:dyDescent="0.25">
      <c r="B11" s="174" t="s">
        <v>90</v>
      </c>
      <c r="C11" s="184">
        <v>8.7003222341568209E-2</v>
      </c>
      <c r="D11" s="185">
        <v>6.5724381625441697E-2</v>
      </c>
      <c r="E11" s="185">
        <v>0.15384615384615385</v>
      </c>
      <c r="F11" s="186">
        <v>0</v>
      </c>
      <c r="G11" s="205">
        <v>7.5042158516020238E-2</v>
      </c>
      <c r="H11" s="184">
        <v>9.4317516110134739E-2</v>
      </c>
      <c r="I11" s="185">
        <v>9.1471037644117237E-2</v>
      </c>
      <c r="J11" s="185">
        <v>7.4022346368715089E-2</v>
      </c>
      <c r="K11" s="186">
        <v>0.25</v>
      </c>
      <c r="L11" s="205">
        <v>9.1996786876928929E-2</v>
      </c>
      <c r="M11" s="184">
        <v>9.2813577300450811E-2</v>
      </c>
      <c r="N11" s="185">
        <v>8.5467540202501482E-2</v>
      </c>
      <c r="O11" s="185">
        <v>8.608058608058608E-2</v>
      </c>
      <c r="P11" s="186">
        <v>0</v>
      </c>
      <c r="Q11" s="205">
        <v>8.8091353996737357E-2</v>
      </c>
      <c r="R11" s="205">
        <v>8.9748778974068383E-2</v>
      </c>
      <c r="S11" s="94"/>
    </row>
    <row r="12" spans="2:19" ht="21.95" customHeight="1" x14ac:dyDescent="0.25">
      <c r="B12" s="174" t="s">
        <v>91</v>
      </c>
      <c r="C12" s="184">
        <v>7.7336197636949516E-2</v>
      </c>
      <c r="D12" s="185">
        <v>8.4805653710247356E-2</v>
      </c>
      <c r="E12" s="185">
        <v>3.8461538461538464E-2</v>
      </c>
      <c r="F12" s="186">
        <v>0</v>
      </c>
      <c r="G12" s="205">
        <v>8.1365935919055651E-2</v>
      </c>
      <c r="H12" s="184">
        <v>0.1073227885178676</v>
      </c>
      <c r="I12" s="185">
        <v>9.0984859008195584E-2</v>
      </c>
      <c r="J12" s="185">
        <v>9.217877094972067E-2</v>
      </c>
      <c r="K12" s="186">
        <v>0</v>
      </c>
      <c r="L12" s="205">
        <v>9.690102735382404E-2</v>
      </c>
      <c r="M12" s="184">
        <v>0.11243701935826041</v>
      </c>
      <c r="N12" s="185">
        <v>8.4425253126861222E-2</v>
      </c>
      <c r="O12" s="185">
        <v>9.7069597069597072E-2</v>
      </c>
      <c r="P12" s="186">
        <v>0</v>
      </c>
      <c r="Q12" s="205">
        <v>9.461663947797716E-2</v>
      </c>
      <c r="R12" s="205">
        <v>9.5226530667314277E-2</v>
      </c>
      <c r="S12" s="94"/>
    </row>
    <row r="13" spans="2:19" ht="21.95" customHeight="1" x14ac:dyDescent="0.25">
      <c r="B13" s="174" t="s">
        <v>92</v>
      </c>
      <c r="C13" s="184">
        <v>0.13104189044038669</v>
      </c>
      <c r="D13" s="185">
        <v>0.11590106007067137</v>
      </c>
      <c r="E13" s="185">
        <v>0.11538461538461539</v>
      </c>
      <c r="F13" s="186">
        <v>0</v>
      </c>
      <c r="G13" s="205">
        <v>0.12183811129848229</v>
      </c>
      <c r="H13" s="184">
        <v>5.9050966608084357E-2</v>
      </c>
      <c r="I13" s="185">
        <v>6.3133768578969296E-2</v>
      </c>
      <c r="J13" s="185">
        <v>5.7262569832402237E-2</v>
      </c>
      <c r="K13" s="186">
        <v>0.25</v>
      </c>
      <c r="L13" s="205">
        <v>6.1514395636917095E-2</v>
      </c>
      <c r="M13" s="184">
        <v>5.3831874834261467E-2</v>
      </c>
      <c r="N13" s="185">
        <v>6.2388326384752828E-2</v>
      </c>
      <c r="O13" s="185">
        <v>5.128205128205128E-2</v>
      </c>
      <c r="P13" s="186">
        <v>0</v>
      </c>
      <c r="Q13" s="205">
        <v>5.8908827261192676E-2</v>
      </c>
      <c r="R13" s="205">
        <v>6.4599692382417223E-2</v>
      </c>
      <c r="S13" s="94"/>
    </row>
    <row r="14" spans="2:19" ht="21.95" customHeight="1" x14ac:dyDescent="0.25">
      <c r="B14" s="174" t="s">
        <v>93</v>
      </c>
      <c r="C14" s="184">
        <v>0.12996777658431793</v>
      </c>
      <c r="D14" s="185">
        <v>0.11519434628975266</v>
      </c>
      <c r="E14" s="185">
        <v>0</v>
      </c>
      <c r="F14" s="186">
        <v>0</v>
      </c>
      <c r="G14" s="205">
        <v>0.11973018549747048</v>
      </c>
      <c r="H14" s="184">
        <v>5.7410661980082017E-2</v>
      </c>
      <c r="I14" s="185">
        <v>6.4731212668426172E-2</v>
      </c>
      <c r="J14" s="185">
        <v>6.2849162011173187E-2</v>
      </c>
      <c r="K14" s="186">
        <v>0.25</v>
      </c>
      <c r="L14" s="205">
        <v>6.2064008793810507E-2</v>
      </c>
      <c r="M14" s="184">
        <v>5.3831874834261467E-2</v>
      </c>
      <c r="N14" s="185">
        <v>6.015485407980941E-2</v>
      </c>
      <c r="O14" s="185">
        <v>5.4945054945054944E-2</v>
      </c>
      <c r="P14" s="186">
        <v>0</v>
      </c>
      <c r="Q14" s="205">
        <v>5.773065071596882E-2</v>
      </c>
      <c r="R14" s="205">
        <v>6.4464772389972752E-2</v>
      </c>
      <c r="S14" s="94"/>
    </row>
    <row r="15" spans="2:19" ht="21.95" customHeight="1" x14ac:dyDescent="0.25">
      <c r="B15" s="174" t="s">
        <v>94</v>
      </c>
      <c r="C15" s="184">
        <v>7.7336197636949516E-2</v>
      </c>
      <c r="D15" s="185">
        <v>6.6431095406360427E-2</v>
      </c>
      <c r="E15" s="185">
        <v>0.15384615384615385</v>
      </c>
      <c r="F15" s="186">
        <v>0</v>
      </c>
      <c r="G15" s="205">
        <v>7.1669477234401355E-2</v>
      </c>
      <c r="H15" s="184">
        <v>8.8810779144698301E-2</v>
      </c>
      <c r="I15" s="185">
        <v>9.0012501736352266E-2</v>
      </c>
      <c r="J15" s="185">
        <v>9.4972067039106142E-2</v>
      </c>
      <c r="K15" s="186">
        <v>0</v>
      </c>
      <c r="L15" s="205">
        <v>8.9713778379063969E-2</v>
      </c>
      <c r="M15" s="184">
        <v>8.6714399363564038E-2</v>
      </c>
      <c r="N15" s="185">
        <v>9.0381179273377008E-2</v>
      </c>
      <c r="O15" s="185">
        <v>0.11355311355311355</v>
      </c>
      <c r="P15" s="186">
        <v>0</v>
      </c>
      <c r="Q15" s="205">
        <v>9.0266449157150624E-2</v>
      </c>
      <c r="R15" s="205">
        <v>8.8723387031490325E-2</v>
      </c>
      <c r="S15" s="94"/>
    </row>
    <row r="16" spans="2:19" ht="21.95" customHeight="1" x14ac:dyDescent="0.25">
      <c r="B16" s="174" t="s">
        <v>95</v>
      </c>
      <c r="C16" s="184">
        <v>8.2706766917293228E-2</v>
      </c>
      <c r="D16" s="185">
        <v>8.5512367491166072E-2</v>
      </c>
      <c r="E16" s="185">
        <v>0.11538461538461539</v>
      </c>
      <c r="F16" s="186">
        <v>0</v>
      </c>
      <c r="G16" s="205">
        <v>8.4738617200674535E-2</v>
      </c>
      <c r="H16" s="184">
        <v>9.9238429994141772E-2</v>
      </c>
      <c r="I16" s="185">
        <v>0.1009862480900125</v>
      </c>
      <c r="J16" s="185">
        <v>0.10335195530726257</v>
      </c>
      <c r="K16" s="186">
        <v>0</v>
      </c>
      <c r="L16" s="205">
        <v>0.10041009597091279</v>
      </c>
      <c r="M16" s="184">
        <v>9.175285070273137E-2</v>
      </c>
      <c r="N16" s="185">
        <v>0.10080405002977963</v>
      </c>
      <c r="O16" s="185">
        <v>0.10256410256410256</v>
      </c>
      <c r="P16" s="186">
        <v>0</v>
      </c>
      <c r="Q16" s="205">
        <v>9.7788653253579841E-2</v>
      </c>
      <c r="R16" s="205">
        <v>9.8626514476915186E-2</v>
      </c>
      <c r="S16" s="94"/>
    </row>
    <row r="17" spans="2:19" ht="21.95" customHeight="1" x14ac:dyDescent="0.25">
      <c r="B17" s="174" t="s">
        <v>96</v>
      </c>
      <c r="C17" s="184">
        <v>6.4446831364124602E-2</v>
      </c>
      <c r="D17" s="185">
        <v>7.6325088339222621E-2</v>
      </c>
      <c r="E17" s="185">
        <v>0.15384615384615385</v>
      </c>
      <c r="F17" s="186">
        <v>0</v>
      </c>
      <c r="G17" s="205">
        <v>7.2512647554806076E-2</v>
      </c>
      <c r="H17" s="184">
        <v>8.670181605155243E-2</v>
      </c>
      <c r="I17" s="185">
        <v>8.7164884011668289E-2</v>
      </c>
      <c r="J17" s="185">
        <v>9.4972067039106142E-2</v>
      </c>
      <c r="K17" s="186">
        <v>0</v>
      </c>
      <c r="L17" s="205">
        <v>8.7219380205470765E-2</v>
      </c>
      <c r="M17" s="184">
        <v>8.7509944311853619E-2</v>
      </c>
      <c r="N17" s="185">
        <v>9.2019058963668854E-2</v>
      </c>
      <c r="O17" s="185">
        <v>8.2417582417582416E-2</v>
      </c>
      <c r="P17" s="186">
        <v>1</v>
      </c>
      <c r="Q17" s="205">
        <v>8.9994562262098968E-2</v>
      </c>
      <c r="R17" s="205">
        <v>8.7104347122156561E-2</v>
      </c>
      <c r="S17" s="94"/>
    </row>
    <row r="18" spans="2:19" ht="21.95" customHeight="1" thickBot="1" x14ac:dyDescent="0.3">
      <c r="B18" s="174" t="s">
        <v>97</v>
      </c>
      <c r="C18" s="184">
        <v>7.1965628356605804E-2</v>
      </c>
      <c r="D18" s="185">
        <v>7.9858657243816258E-2</v>
      </c>
      <c r="E18" s="185">
        <v>7.6923076923076927E-2</v>
      </c>
      <c r="F18" s="186">
        <v>0</v>
      </c>
      <c r="G18" s="205">
        <v>7.672849915682968E-2</v>
      </c>
      <c r="H18" s="184">
        <v>6.7018160515524311E-2</v>
      </c>
      <c r="I18" s="185">
        <v>6.5634115849423524E-2</v>
      </c>
      <c r="J18" s="185">
        <v>5.5865921787709494E-2</v>
      </c>
      <c r="K18" s="186">
        <v>0</v>
      </c>
      <c r="L18" s="205">
        <v>6.5826745021773131E-2</v>
      </c>
      <c r="M18" s="184">
        <v>7.2129408644921775E-2</v>
      </c>
      <c r="N18" s="185">
        <v>6.7301965455628346E-2</v>
      </c>
      <c r="O18" s="185">
        <v>6.5934065934065936E-2</v>
      </c>
      <c r="P18" s="186">
        <v>0</v>
      </c>
      <c r="Q18" s="205">
        <v>6.8878013413086817E-2</v>
      </c>
      <c r="R18" s="205">
        <v>6.743301222375131E-2</v>
      </c>
      <c r="S18" s="94"/>
    </row>
    <row r="19" spans="2:19" ht="21.95" customHeight="1" thickTop="1" thickBot="1" x14ac:dyDescent="0.3">
      <c r="B19" s="99" t="s">
        <v>31</v>
      </c>
      <c r="C19" s="206">
        <v>1</v>
      </c>
      <c r="D19" s="207">
        <v>1</v>
      </c>
      <c r="E19" s="207">
        <v>1</v>
      </c>
      <c r="F19" s="208">
        <v>0</v>
      </c>
      <c r="G19" s="209">
        <v>1.0000000000000002</v>
      </c>
      <c r="H19" s="206">
        <v>1</v>
      </c>
      <c r="I19" s="207">
        <v>1</v>
      </c>
      <c r="J19" s="207">
        <v>1</v>
      </c>
      <c r="K19" s="208">
        <v>1</v>
      </c>
      <c r="L19" s="209">
        <v>0.99999999999999978</v>
      </c>
      <c r="M19" s="206">
        <v>1</v>
      </c>
      <c r="N19" s="207">
        <v>1</v>
      </c>
      <c r="O19" s="207">
        <v>1.0000000000000002</v>
      </c>
      <c r="P19" s="208">
        <v>1</v>
      </c>
      <c r="Q19" s="209">
        <v>1</v>
      </c>
      <c r="R19" s="209">
        <v>0.99999999999999989</v>
      </c>
      <c r="S19" s="105"/>
    </row>
    <row r="20" spans="2:19" s="81" customFormat="1" ht="21.95" customHeight="1" thickTop="1" thickBot="1" x14ac:dyDescent="0.3">
      <c r="B20" s="116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</row>
    <row r="21" spans="2:19" s="81" customFormat="1" ht="21.95" customHeight="1" thickTop="1" x14ac:dyDescent="0.25">
      <c r="B21" s="119" t="s">
        <v>217</v>
      </c>
      <c r="C21" s="120"/>
      <c r="D21" s="120"/>
      <c r="E21" s="121"/>
      <c r="F21" s="175"/>
      <c r="G21" s="122"/>
      <c r="H21" s="122"/>
      <c r="I21" s="122"/>
      <c r="J21" s="175"/>
      <c r="K21" s="122"/>
      <c r="L21" s="122"/>
    </row>
    <row r="22" spans="2:19" s="81" customFormat="1" ht="21.95" customHeight="1" thickBot="1" x14ac:dyDescent="0.3">
      <c r="B22" s="124" t="s">
        <v>250</v>
      </c>
      <c r="C22" s="125"/>
      <c r="D22" s="125"/>
      <c r="E22" s="126"/>
      <c r="F22" s="122"/>
      <c r="G22" s="122"/>
      <c r="H22" s="122"/>
      <c r="I22" s="122"/>
      <c r="J22" s="122"/>
      <c r="K22" s="122"/>
      <c r="L22" s="122"/>
    </row>
    <row r="23" spans="2:19" s="81" customFormat="1" ht="15.75" thickTop="1" x14ac:dyDescent="0.25"/>
    <row r="24" spans="2:19" s="81" customFormat="1" x14ac:dyDescent="0.25"/>
    <row r="25" spans="2:19" s="81" customFormat="1" x14ac:dyDescent="0.25"/>
    <row r="26" spans="2:19" s="81" customFormat="1" x14ac:dyDescent="0.25"/>
    <row r="27" spans="2:19" s="81" customFormat="1" x14ac:dyDescent="0.25"/>
    <row r="28" spans="2:19" s="81" customFormat="1" x14ac:dyDescent="0.25"/>
    <row r="29" spans="2:19" s="81" customFormat="1" x14ac:dyDescent="0.25"/>
    <row r="30" spans="2:19" s="81" customFormat="1" x14ac:dyDescent="0.25"/>
    <row r="31" spans="2:19" s="81" customFormat="1" x14ac:dyDescent="0.25"/>
    <row r="32" spans="2:19" s="81" customFormat="1" x14ac:dyDescent="0.25"/>
    <row r="33" s="81" customFormat="1" x14ac:dyDescent="0.25"/>
    <row r="34" s="81" customFormat="1" x14ac:dyDescent="0.25"/>
    <row r="35" s="81" customFormat="1" x14ac:dyDescent="0.25"/>
    <row r="36" s="81" customFormat="1" x14ac:dyDescent="0.25"/>
    <row r="37" s="81" customFormat="1" x14ac:dyDescent="0.25"/>
    <row r="38" s="81" customFormat="1" x14ac:dyDescent="0.25"/>
    <row r="39" s="81" customFormat="1" x14ac:dyDescent="0.25"/>
    <row r="40" s="81" customFormat="1" x14ac:dyDescent="0.25"/>
    <row r="41" s="81" customFormat="1" x14ac:dyDescent="0.25"/>
    <row r="42" s="81" customFormat="1" x14ac:dyDescent="0.25"/>
    <row r="43" s="81" customFormat="1" x14ac:dyDescent="0.25"/>
    <row r="44" s="81" customFormat="1" x14ac:dyDescent="0.25"/>
    <row r="45" s="81" customFormat="1" x14ac:dyDescent="0.25"/>
    <row r="46" s="81" customFormat="1" x14ac:dyDescent="0.25"/>
    <row r="47" s="81" customFormat="1" x14ac:dyDescent="0.25"/>
    <row r="48" s="81" customFormat="1" x14ac:dyDescent="0.25"/>
    <row r="49" s="81" customFormat="1" x14ac:dyDescent="0.25"/>
    <row r="50" s="81" customFormat="1" x14ac:dyDescent="0.25"/>
    <row r="51" s="81" customFormat="1" x14ac:dyDescent="0.25"/>
    <row r="52" s="81" customFormat="1" x14ac:dyDescent="0.25"/>
    <row r="53" s="81" customFormat="1" x14ac:dyDescent="0.25"/>
    <row r="54" s="81" customFormat="1" x14ac:dyDescent="0.25"/>
    <row r="55" s="81" customFormat="1" x14ac:dyDescent="0.25"/>
    <row r="56" s="81" customFormat="1" x14ac:dyDescent="0.25"/>
    <row r="57" s="81" customFormat="1" x14ac:dyDescent="0.25"/>
    <row r="58" s="81" customFormat="1" x14ac:dyDescent="0.25"/>
    <row r="59" s="81" customFormat="1" x14ac:dyDescent="0.25"/>
    <row r="60" s="81" customFormat="1" x14ac:dyDescent="0.25"/>
    <row r="61" s="81" customFormat="1" x14ac:dyDescent="0.25"/>
    <row r="62" s="81" customFormat="1" x14ac:dyDescent="0.25"/>
    <row r="63" s="81" customFormat="1" x14ac:dyDescent="0.25"/>
    <row r="64" s="81" customFormat="1" x14ac:dyDescent="0.25"/>
    <row r="65" s="81" customFormat="1" x14ac:dyDescent="0.25"/>
    <row r="66" s="81" customFormat="1" x14ac:dyDescent="0.25"/>
    <row r="67" s="81" customFormat="1" x14ac:dyDescent="0.25"/>
    <row r="68" s="81" customFormat="1" x14ac:dyDescent="0.25"/>
    <row r="69" s="81" customFormat="1" x14ac:dyDescent="0.25"/>
    <row r="70" s="81" customFormat="1" x14ac:dyDescent="0.25"/>
    <row r="71" s="81" customFormat="1" x14ac:dyDescent="0.25"/>
    <row r="72" s="81" customFormat="1" x14ac:dyDescent="0.25"/>
    <row r="73" s="81" customFormat="1" x14ac:dyDescent="0.25"/>
    <row r="74" s="81" customFormat="1" x14ac:dyDescent="0.25"/>
    <row r="75" s="81" customFormat="1" x14ac:dyDescent="0.25"/>
    <row r="76" s="81" customFormat="1" x14ac:dyDescent="0.25"/>
    <row r="77" s="81" customFormat="1" x14ac:dyDescent="0.25"/>
    <row r="78" s="81" customFormat="1" x14ac:dyDescent="0.25"/>
    <row r="79" s="81" customFormat="1" x14ac:dyDescent="0.25"/>
    <row r="80" s="81" customFormat="1" x14ac:dyDescent="0.25"/>
    <row r="81" s="81" customFormat="1" x14ac:dyDescent="0.25"/>
    <row r="82" s="81" customFormat="1" x14ac:dyDescent="0.25"/>
    <row r="83" s="81" customFormat="1" x14ac:dyDescent="0.25"/>
    <row r="84" s="81" customFormat="1" x14ac:dyDescent="0.25"/>
    <row r="85" s="81" customFormat="1" x14ac:dyDescent="0.25"/>
    <row r="86" s="81" customFormat="1" x14ac:dyDescent="0.25"/>
    <row r="87" s="81" customFormat="1" x14ac:dyDescent="0.25"/>
    <row r="88" s="81" customFormat="1" x14ac:dyDescent="0.25"/>
    <row r="89" s="81" customFormat="1" x14ac:dyDescent="0.25"/>
    <row r="90" s="81" customFormat="1" x14ac:dyDescent="0.25"/>
    <row r="91" s="81" customFormat="1" x14ac:dyDescent="0.25"/>
    <row r="92" s="81" customFormat="1" x14ac:dyDescent="0.25"/>
    <row r="93" s="81" customFormat="1" x14ac:dyDescent="0.25"/>
    <row r="94" s="81" customFormat="1" x14ac:dyDescent="0.25"/>
    <row r="95" s="81" customFormat="1" x14ac:dyDescent="0.25"/>
    <row r="96" s="81" customFormat="1" x14ac:dyDescent="0.25"/>
    <row r="97" s="81" customFormat="1" x14ac:dyDescent="0.25"/>
    <row r="98" s="81" customFormat="1" x14ac:dyDescent="0.25"/>
    <row r="99" s="81" customFormat="1" x14ac:dyDescent="0.25"/>
    <row r="100" s="81" customFormat="1" x14ac:dyDescent="0.25"/>
    <row r="101" s="81" customFormat="1" x14ac:dyDescent="0.25"/>
    <row r="102" s="81" customFormat="1" x14ac:dyDescent="0.25"/>
    <row r="103" s="81" customFormat="1" x14ac:dyDescent="0.25"/>
    <row r="104" s="81" customFormat="1" x14ac:dyDescent="0.25"/>
    <row r="105" s="81" customFormat="1" x14ac:dyDescent="0.25"/>
    <row r="106" s="81" customFormat="1" x14ac:dyDescent="0.25"/>
    <row r="107" s="81" customFormat="1" x14ac:dyDescent="0.25"/>
    <row r="108" s="81" customFormat="1" x14ac:dyDescent="0.25"/>
    <row r="109" s="81" customFormat="1" x14ac:dyDescent="0.25"/>
    <row r="110" s="81" customFormat="1" x14ac:dyDescent="0.25"/>
    <row r="111" s="81" customFormat="1" x14ac:dyDescent="0.25"/>
    <row r="112" s="81" customFormat="1" x14ac:dyDescent="0.25"/>
    <row r="113" s="81" customFormat="1" x14ac:dyDescent="0.25"/>
    <row r="114" s="81" customFormat="1" x14ac:dyDescent="0.25"/>
    <row r="115" s="81" customFormat="1" x14ac:dyDescent="0.25"/>
    <row r="116" s="81" customFormat="1" x14ac:dyDescent="0.25"/>
    <row r="117" s="81" customFormat="1" x14ac:dyDescent="0.25"/>
    <row r="118" s="81" customFormat="1" x14ac:dyDescent="0.25"/>
    <row r="119" s="81" customFormat="1" x14ac:dyDescent="0.25"/>
    <row r="120" s="81" customFormat="1" x14ac:dyDescent="0.25"/>
    <row r="121" s="81" customFormat="1" x14ac:dyDescent="0.25"/>
    <row r="122" s="81" customFormat="1" x14ac:dyDescent="0.25"/>
    <row r="123" s="81" customFormat="1" x14ac:dyDescent="0.25"/>
    <row r="124" s="81" customFormat="1" x14ac:dyDescent="0.25"/>
    <row r="125" s="81" customFormat="1" x14ac:dyDescent="0.25"/>
    <row r="126" s="81" customFormat="1" x14ac:dyDescent="0.25"/>
    <row r="127" s="81" customFormat="1" x14ac:dyDescent="0.25"/>
    <row r="128" s="81" customFormat="1" x14ac:dyDescent="0.25"/>
    <row r="129" s="81" customFormat="1" x14ac:dyDescent="0.25"/>
    <row r="130" s="81" customFormat="1" x14ac:dyDescent="0.25"/>
    <row r="131" s="81" customFormat="1" x14ac:dyDescent="0.25"/>
    <row r="132" s="81" customFormat="1" x14ac:dyDescent="0.25"/>
    <row r="133" s="81" customFormat="1" x14ac:dyDescent="0.25"/>
    <row r="134" s="81" customFormat="1" x14ac:dyDescent="0.25"/>
    <row r="135" s="81" customFormat="1" x14ac:dyDescent="0.25"/>
    <row r="136" s="81" customFormat="1" x14ac:dyDescent="0.25"/>
    <row r="137" s="81" customFormat="1" x14ac:dyDescent="0.25"/>
    <row r="138" s="81" customFormat="1" x14ac:dyDescent="0.25"/>
    <row r="139" s="81" customFormat="1" x14ac:dyDescent="0.25"/>
    <row r="140" s="81" customFormat="1" x14ac:dyDescent="0.25"/>
    <row r="141" s="81" customFormat="1" x14ac:dyDescent="0.25"/>
    <row r="142" s="81" customFormat="1" x14ac:dyDescent="0.25"/>
    <row r="143" s="81" customFormat="1" x14ac:dyDescent="0.25"/>
    <row r="144" s="81" customFormat="1" x14ac:dyDescent="0.25"/>
    <row r="145" s="81" customFormat="1" x14ac:dyDescent="0.25"/>
    <row r="146" s="81" customFormat="1" x14ac:dyDescent="0.25"/>
    <row r="147" s="81" customFormat="1" x14ac:dyDescent="0.25"/>
    <row r="148" s="81" customFormat="1" x14ac:dyDescent="0.25"/>
    <row r="149" s="81" customFormat="1" x14ac:dyDescent="0.25"/>
    <row r="150" s="81" customFormat="1" x14ac:dyDescent="0.25"/>
    <row r="151" s="81" customFormat="1" x14ac:dyDescent="0.25"/>
    <row r="152" s="81" customFormat="1" x14ac:dyDescent="0.25"/>
    <row r="153" s="81" customFormat="1" x14ac:dyDescent="0.25"/>
    <row r="154" s="81" customFormat="1" x14ac:dyDescent="0.25"/>
    <row r="155" s="81" customFormat="1" x14ac:dyDescent="0.25"/>
    <row r="156" s="81" customFormat="1" x14ac:dyDescent="0.25"/>
    <row r="157" s="81" customFormat="1" x14ac:dyDescent="0.25"/>
    <row r="158" s="81" customFormat="1" x14ac:dyDescent="0.25"/>
    <row r="159" s="81" customFormat="1" x14ac:dyDescent="0.25"/>
    <row r="160" s="81" customFormat="1" x14ac:dyDescent="0.25"/>
    <row r="161" s="81" customFormat="1" x14ac:dyDescent="0.25"/>
    <row r="162" s="81" customFormat="1" x14ac:dyDescent="0.25"/>
    <row r="163" s="81" customFormat="1" x14ac:dyDescent="0.25"/>
    <row r="164" s="81" customFormat="1" x14ac:dyDescent="0.25"/>
    <row r="165" s="81" customFormat="1" x14ac:dyDescent="0.25"/>
    <row r="166" s="81" customFormat="1" x14ac:dyDescent="0.25"/>
    <row r="167" s="81" customFormat="1" x14ac:dyDescent="0.25"/>
    <row r="168" s="81" customFormat="1" x14ac:dyDescent="0.25"/>
    <row r="169" s="81" customFormat="1" x14ac:dyDescent="0.25"/>
    <row r="170" s="81" customFormat="1" x14ac:dyDescent="0.25"/>
    <row r="171" s="81" customFormat="1" x14ac:dyDescent="0.25"/>
    <row r="172" s="81" customFormat="1" x14ac:dyDescent="0.25"/>
    <row r="173" s="81" customFormat="1" x14ac:dyDescent="0.25"/>
    <row r="174" s="81" customFormat="1" x14ac:dyDescent="0.25"/>
    <row r="175" s="81" customFormat="1" x14ac:dyDescent="0.25"/>
    <row r="176" s="81" customFormat="1" x14ac:dyDescent="0.25"/>
    <row r="177" s="81" customFormat="1" x14ac:dyDescent="0.25"/>
    <row r="178" s="81" customFormat="1" x14ac:dyDescent="0.25"/>
    <row r="179" s="81" customFormat="1" x14ac:dyDescent="0.25"/>
    <row r="180" s="81" customFormat="1" x14ac:dyDescent="0.25"/>
    <row r="181" s="81" customFormat="1" x14ac:dyDescent="0.25"/>
    <row r="182" s="81" customFormat="1" x14ac:dyDescent="0.25"/>
    <row r="183" s="81" customFormat="1" x14ac:dyDescent="0.25"/>
    <row r="184" s="81" customFormat="1" x14ac:dyDescent="0.25"/>
    <row r="185" s="81" customFormat="1" x14ac:dyDescent="0.25"/>
    <row r="186" s="81" customFormat="1" x14ac:dyDescent="0.25"/>
    <row r="187" s="81" customFormat="1" x14ac:dyDescent="0.25"/>
    <row r="188" s="81" customFormat="1" x14ac:dyDescent="0.25"/>
    <row r="189" s="81" customFormat="1" x14ac:dyDescent="0.25"/>
    <row r="190" s="81" customFormat="1" x14ac:dyDescent="0.25"/>
    <row r="191" s="81" customFormat="1" x14ac:dyDescent="0.25"/>
    <row r="192" s="81" customFormat="1" x14ac:dyDescent="0.25"/>
    <row r="193" s="81" customFormat="1" x14ac:dyDescent="0.25"/>
    <row r="194" s="81" customFormat="1" x14ac:dyDescent="0.25"/>
    <row r="195" s="81" customFormat="1" x14ac:dyDescent="0.25"/>
    <row r="196" s="81" customFormat="1" x14ac:dyDescent="0.25"/>
    <row r="197" s="81" customFormat="1" x14ac:dyDescent="0.25"/>
    <row r="198" s="81" customFormat="1" x14ac:dyDescent="0.25"/>
    <row r="199" s="81" customFormat="1" x14ac:dyDescent="0.25"/>
    <row r="200" s="81" customFormat="1" x14ac:dyDescent="0.25"/>
    <row r="201" s="81" customFormat="1" x14ac:dyDescent="0.25"/>
    <row r="202" s="81" customFormat="1" x14ac:dyDescent="0.25"/>
    <row r="203" s="81" customFormat="1" x14ac:dyDescent="0.25"/>
    <row r="204" s="81" customFormat="1" x14ac:dyDescent="0.25"/>
    <row r="205" s="81" customFormat="1" x14ac:dyDescent="0.25"/>
    <row r="206" s="81" customFormat="1" x14ac:dyDescent="0.25"/>
    <row r="207" s="81" customFormat="1" x14ac:dyDescent="0.25"/>
    <row r="208" s="81" customFormat="1" x14ac:dyDescent="0.25"/>
    <row r="209" s="81" customFormat="1" x14ac:dyDescent="0.25"/>
    <row r="210" s="81" customFormat="1" x14ac:dyDescent="0.25"/>
    <row r="211" s="81" customFormat="1" x14ac:dyDescent="0.25"/>
    <row r="212" s="81" customFormat="1" x14ac:dyDescent="0.25"/>
    <row r="213" s="81" customFormat="1" x14ac:dyDescent="0.25"/>
    <row r="214" s="81" customFormat="1" x14ac:dyDescent="0.25"/>
    <row r="215" s="81" customFormat="1" x14ac:dyDescent="0.25"/>
    <row r="216" s="81" customFormat="1" x14ac:dyDescent="0.25"/>
    <row r="217" s="81" customFormat="1" x14ac:dyDescent="0.25"/>
    <row r="218" s="81" customFormat="1" x14ac:dyDescent="0.25"/>
    <row r="219" s="81" customFormat="1" x14ac:dyDescent="0.25"/>
    <row r="220" s="81" customFormat="1" x14ac:dyDescent="0.25"/>
    <row r="221" s="81" customFormat="1" x14ac:dyDescent="0.25"/>
    <row r="222" s="81" customFormat="1" x14ac:dyDescent="0.25"/>
    <row r="223" s="81" customFormat="1" x14ac:dyDescent="0.25"/>
    <row r="224" s="81" customFormat="1" x14ac:dyDescent="0.25"/>
    <row r="225" s="81" customFormat="1" x14ac:dyDescent="0.25"/>
    <row r="226" s="81" customFormat="1" x14ac:dyDescent="0.25"/>
    <row r="227" s="81" customFormat="1" x14ac:dyDescent="0.25"/>
    <row r="228" s="81" customFormat="1" x14ac:dyDescent="0.25"/>
    <row r="229" s="81" customFormat="1" x14ac:dyDescent="0.25"/>
    <row r="230" s="81" customFormat="1" x14ac:dyDescent="0.25"/>
    <row r="231" s="81" customFormat="1" x14ac:dyDescent="0.25"/>
    <row r="232" s="81" customFormat="1" x14ac:dyDescent="0.25"/>
    <row r="233" s="81" customFormat="1" x14ac:dyDescent="0.25"/>
    <row r="234" s="81" customFormat="1" x14ac:dyDescent="0.25"/>
    <row r="235" s="81" customFormat="1" x14ac:dyDescent="0.25"/>
    <row r="236" s="81" customFormat="1" x14ac:dyDescent="0.25"/>
    <row r="237" s="81" customFormat="1" x14ac:dyDescent="0.25"/>
    <row r="238" s="81" customFormat="1" x14ac:dyDescent="0.25"/>
    <row r="239" s="81" customFormat="1" x14ac:dyDescent="0.25"/>
    <row r="240" s="81" customFormat="1" x14ac:dyDescent="0.25"/>
    <row r="241" s="81" customFormat="1" x14ac:dyDescent="0.25"/>
    <row r="242" s="81" customFormat="1" x14ac:dyDescent="0.25"/>
    <row r="243" s="81" customFormat="1" x14ac:dyDescent="0.25"/>
    <row r="244" s="81" customFormat="1" x14ac:dyDescent="0.25"/>
    <row r="245" s="81" customFormat="1" x14ac:dyDescent="0.25"/>
    <row r="246" s="81" customFormat="1" x14ac:dyDescent="0.25"/>
    <row r="247" s="81" customFormat="1" x14ac:dyDescent="0.25"/>
    <row r="248" s="81" customFormat="1" x14ac:dyDescent="0.25"/>
    <row r="249" s="81" customFormat="1" x14ac:dyDescent="0.25"/>
    <row r="250" s="81" customFormat="1" x14ac:dyDescent="0.25"/>
    <row r="251" s="81" customFormat="1" x14ac:dyDescent="0.25"/>
    <row r="252" s="81" customFormat="1" x14ac:dyDescent="0.25"/>
    <row r="253" s="81" customFormat="1" x14ac:dyDescent="0.25"/>
    <row r="254" s="81" customFormat="1" x14ac:dyDescent="0.25"/>
    <row r="255" s="81" customFormat="1" x14ac:dyDescent="0.25"/>
    <row r="256" s="81" customFormat="1" x14ac:dyDescent="0.25"/>
    <row r="257" s="81" customFormat="1" x14ac:dyDescent="0.25"/>
    <row r="258" s="81" customFormat="1" x14ac:dyDescent="0.25"/>
    <row r="259" s="81" customFormat="1" x14ac:dyDescent="0.25"/>
    <row r="260" s="81" customFormat="1" x14ac:dyDescent="0.25"/>
    <row r="261" s="81" customFormat="1" x14ac:dyDescent="0.25"/>
    <row r="262" s="81" customFormat="1" x14ac:dyDescent="0.25"/>
    <row r="263" s="81" customFormat="1" x14ac:dyDescent="0.25"/>
    <row r="264" s="81" customFormat="1" x14ac:dyDescent="0.25"/>
    <row r="265" s="81" customFormat="1" x14ac:dyDescent="0.25"/>
    <row r="266" s="81" customFormat="1" x14ac:dyDescent="0.25"/>
    <row r="267" s="81" customFormat="1" x14ac:dyDescent="0.25"/>
    <row r="268" s="81" customFormat="1" x14ac:dyDescent="0.25"/>
    <row r="269" s="81" customFormat="1" x14ac:dyDescent="0.25"/>
    <row r="270" s="81" customFormat="1" x14ac:dyDescent="0.25"/>
    <row r="271" s="81" customFormat="1" x14ac:dyDescent="0.25"/>
    <row r="272" s="81" customFormat="1" x14ac:dyDescent="0.25"/>
    <row r="273" s="81" customFormat="1" x14ac:dyDescent="0.25"/>
    <row r="274" s="81" customFormat="1" x14ac:dyDescent="0.25"/>
    <row r="275" s="81" customFormat="1" x14ac:dyDescent="0.25"/>
    <row r="276" s="81" customFormat="1" x14ac:dyDescent="0.25"/>
    <row r="277" s="81" customFormat="1" x14ac:dyDescent="0.25"/>
    <row r="278" s="81" customFormat="1" x14ac:dyDescent="0.25"/>
    <row r="279" s="81" customFormat="1" x14ac:dyDescent="0.25"/>
    <row r="280" s="81" customFormat="1" x14ac:dyDescent="0.25"/>
    <row r="281" s="81" customFormat="1" x14ac:dyDescent="0.25"/>
    <row r="282" s="81" customFormat="1" x14ac:dyDescent="0.25"/>
    <row r="283" s="81" customFormat="1" x14ac:dyDescent="0.25"/>
    <row r="284" s="81" customFormat="1" x14ac:dyDescent="0.25"/>
    <row r="285" s="81" customFormat="1" x14ac:dyDescent="0.25"/>
    <row r="286" s="81" customFormat="1" x14ac:dyDescent="0.25"/>
    <row r="287" s="81" customFormat="1" x14ac:dyDescent="0.25"/>
    <row r="288" s="81" customFormat="1" x14ac:dyDescent="0.25"/>
    <row r="289" s="81" customFormat="1" x14ac:dyDescent="0.25"/>
    <row r="290" s="81" customFormat="1" x14ac:dyDescent="0.25"/>
    <row r="291" s="81" customFormat="1" x14ac:dyDescent="0.25"/>
    <row r="292" s="81" customFormat="1" x14ac:dyDescent="0.25"/>
    <row r="293" s="81" customFormat="1" x14ac:dyDescent="0.25"/>
    <row r="294" s="81" customFormat="1" x14ac:dyDescent="0.25"/>
    <row r="295" s="81" customFormat="1" x14ac:dyDescent="0.25"/>
    <row r="296" s="81" customFormat="1" x14ac:dyDescent="0.25"/>
    <row r="297" s="81" customFormat="1" x14ac:dyDescent="0.25"/>
    <row r="298" s="81" customFormat="1" x14ac:dyDescent="0.25"/>
    <row r="299" s="81" customFormat="1" x14ac:dyDescent="0.25"/>
    <row r="300" s="81" customFormat="1" x14ac:dyDescent="0.25"/>
    <row r="301" s="81" customFormat="1" x14ac:dyDescent="0.25"/>
    <row r="302" s="81" customFormat="1" x14ac:dyDescent="0.25"/>
    <row r="303" s="81" customFormat="1" x14ac:dyDescent="0.25"/>
    <row r="304" s="81" customFormat="1" x14ac:dyDescent="0.25"/>
    <row r="305" s="81" customFormat="1" x14ac:dyDescent="0.25"/>
    <row r="306" s="81" customFormat="1" x14ac:dyDescent="0.25"/>
    <row r="307" s="81" customFormat="1" x14ac:dyDescent="0.25"/>
    <row r="308" s="81" customFormat="1" x14ac:dyDescent="0.25"/>
    <row r="309" s="81" customFormat="1" x14ac:dyDescent="0.25"/>
    <row r="310" s="81" customFormat="1" x14ac:dyDescent="0.25"/>
    <row r="311" s="81" customFormat="1" x14ac:dyDescent="0.25"/>
    <row r="312" s="81" customFormat="1" x14ac:dyDescent="0.25"/>
    <row r="313" s="81" customFormat="1" x14ac:dyDescent="0.25"/>
    <row r="314" s="81" customFormat="1" x14ac:dyDescent="0.25"/>
    <row r="315" s="81" customFormat="1" x14ac:dyDescent="0.25"/>
    <row r="316" s="81" customFormat="1" x14ac:dyDescent="0.25"/>
    <row r="317" s="81" customFormat="1" x14ac:dyDescent="0.25"/>
    <row r="318" s="81" customFormat="1" x14ac:dyDescent="0.25"/>
    <row r="319" s="81" customFormat="1" x14ac:dyDescent="0.25"/>
    <row r="320" s="81" customFormat="1" x14ac:dyDescent="0.25"/>
    <row r="321" s="81" customFormat="1" x14ac:dyDescent="0.25"/>
    <row r="322" s="81" customFormat="1" x14ac:dyDescent="0.25"/>
    <row r="323" s="81" customFormat="1" x14ac:dyDescent="0.25"/>
    <row r="324" s="81" customFormat="1" x14ac:dyDescent="0.25"/>
    <row r="325" s="81" customFormat="1" x14ac:dyDescent="0.25"/>
    <row r="326" s="81" customFormat="1" x14ac:dyDescent="0.25"/>
    <row r="327" s="81" customFormat="1" x14ac:dyDescent="0.25"/>
    <row r="328" s="81" customFormat="1" x14ac:dyDescent="0.25"/>
    <row r="329" s="81" customFormat="1" x14ac:dyDescent="0.25"/>
    <row r="330" s="81" customFormat="1" x14ac:dyDescent="0.25"/>
    <row r="331" s="81" customFormat="1" x14ac:dyDescent="0.25"/>
    <row r="332" s="81" customFormat="1" x14ac:dyDescent="0.25"/>
    <row r="333" s="81" customFormat="1" x14ac:dyDescent="0.25"/>
    <row r="334" s="81" customFormat="1" x14ac:dyDescent="0.25"/>
    <row r="335" s="81" customFormat="1" x14ac:dyDescent="0.25"/>
    <row r="336" s="81" customFormat="1" x14ac:dyDescent="0.25"/>
    <row r="337" s="81" customFormat="1" x14ac:dyDescent="0.25"/>
    <row r="338" s="81" customFormat="1" x14ac:dyDescent="0.25"/>
    <row r="339" s="81" customFormat="1" x14ac:dyDescent="0.25"/>
    <row r="340" s="81" customFormat="1" x14ac:dyDescent="0.25"/>
    <row r="341" s="81" customFormat="1" x14ac:dyDescent="0.25"/>
    <row r="342" s="81" customFormat="1" x14ac:dyDescent="0.25"/>
    <row r="343" s="81" customFormat="1" x14ac:dyDescent="0.25"/>
    <row r="344" s="81" customFormat="1" x14ac:dyDescent="0.25"/>
    <row r="345" s="81" customFormat="1" x14ac:dyDescent="0.25"/>
    <row r="346" s="81" customFormat="1" x14ac:dyDescent="0.25"/>
    <row r="347" s="81" customFormat="1" x14ac:dyDescent="0.25"/>
    <row r="348" s="81" customFormat="1" x14ac:dyDescent="0.25"/>
    <row r="349" s="81" customFormat="1" x14ac:dyDescent="0.25"/>
    <row r="350" s="81" customFormat="1" x14ac:dyDescent="0.25"/>
    <row r="351" s="81" customFormat="1" x14ac:dyDescent="0.25"/>
    <row r="352" s="81" customFormat="1" x14ac:dyDescent="0.25"/>
    <row r="353" s="81" customFormat="1" x14ac:dyDescent="0.25"/>
    <row r="354" s="81" customFormat="1" x14ac:dyDescent="0.25"/>
    <row r="355" s="81" customFormat="1" x14ac:dyDescent="0.25"/>
    <row r="356" s="81" customFormat="1" x14ac:dyDescent="0.25"/>
    <row r="357" s="81" customFormat="1" x14ac:dyDescent="0.25"/>
    <row r="358" s="81" customFormat="1" x14ac:dyDescent="0.25"/>
    <row r="359" s="81" customFormat="1" x14ac:dyDescent="0.25"/>
    <row r="360" s="81" customFormat="1" x14ac:dyDescent="0.25"/>
    <row r="361" s="81" customFormat="1" x14ac:dyDescent="0.25"/>
    <row r="362" s="81" customFormat="1" x14ac:dyDescent="0.25"/>
    <row r="363" s="81" customFormat="1" x14ac:dyDescent="0.25"/>
    <row r="364" s="81" customFormat="1" x14ac:dyDescent="0.25"/>
    <row r="365" s="81" customFormat="1" x14ac:dyDescent="0.25"/>
    <row r="366" s="81" customFormat="1" x14ac:dyDescent="0.25"/>
    <row r="367" s="81" customFormat="1" x14ac:dyDescent="0.25"/>
    <row r="368" s="81" customFormat="1" x14ac:dyDescent="0.25"/>
    <row r="369" s="81" customFormat="1" x14ac:dyDescent="0.25"/>
    <row r="370" s="81" customFormat="1" x14ac:dyDescent="0.25"/>
    <row r="371" s="81" customFormat="1" x14ac:dyDescent="0.25"/>
    <row r="372" s="81" customFormat="1" x14ac:dyDescent="0.25"/>
    <row r="373" s="81" customFormat="1" x14ac:dyDescent="0.25"/>
    <row r="374" s="81" customFormat="1" x14ac:dyDescent="0.25"/>
    <row r="375" s="81" customFormat="1" x14ac:dyDescent="0.25"/>
    <row r="376" s="81" customFormat="1" x14ac:dyDescent="0.25"/>
    <row r="377" s="81" customFormat="1" x14ac:dyDescent="0.25"/>
    <row r="378" s="81" customFormat="1" x14ac:dyDescent="0.25"/>
    <row r="379" s="81" customFormat="1" x14ac:dyDescent="0.25"/>
    <row r="380" s="81" customFormat="1" x14ac:dyDescent="0.25"/>
    <row r="381" s="81" customFormat="1" x14ac:dyDescent="0.25"/>
    <row r="382" s="81" customFormat="1" x14ac:dyDescent="0.25"/>
    <row r="383" s="81" customFormat="1" x14ac:dyDescent="0.25"/>
    <row r="384" s="81" customFormat="1" x14ac:dyDescent="0.25"/>
    <row r="385" s="81" customFormat="1" x14ac:dyDescent="0.25"/>
    <row r="386" s="81" customFormat="1" x14ac:dyDescent="0.25"/>
    <row r="387" s="81" customFormat="1" x14ac:dyDescent="0.25"/>
    <row r="388" s="81" customFormat="1" x14ac:dyDescent="0.25"/>
    <row r="389" s="81" customFormat="1" x14ac:dyDescent="0.25"/>
    <row r="390" s="81" customFormat="1" x14ac:dyDescent="0.25"/>
    <row r="391" s="81" customFormat="1" x14ac:dyDescent="0.25"/>
    <row r="392" s="81" customFormat="1" x14ac:dyDescent="0.25"/>
    <row r="393" s="81" customFormat="1" x14ac:dyDescent="0.25"/>
    <row r="394" s="81" customFormat="1" x14ac:dyDescent="0.25"/>
    <row r="395" s="81" customFormat="1" x14ac:dyDescent="0.25"/>
    <row r="396" s="81" customFormat="1" x14ac:dyDescent="0.25"/>
    <row r="397" s="81" customFormat="1" x14ac:dyDescent="0.25"/>
    <row r="398" s="81" customFormat="1" x14ac:dyDescent="0.25"/>
    <row r="399" s="81" customFormat="1" x14ac:dyDescent="0.25"/>
    <row r="400" s="81" customFormat="1" x14ac:dyDescent="0.25"/>
    <row r="401" s="81" customFormat="1" x14ac:dyDescent="0.25"/>
    <row r="402" s="81" customFormat="1" x14ac:dyDescent="0.25"/>
    <row r="403" s="81" customFormat="1" x14ac:dyDescent="0.25"/>
    <row r="404" s="81" customFormat="1" x14ac:dyDescent="0.25"/>
    <row r="405" s="81" customFormat="1" x14ac:dyDescent="0.25"/>
    <row r="406" s="81" customFormat="1" x14ac:dyDescent="0.25"/>
    <row r="407" s="81" customFormat="1" x14ac:dyDescent="0.25"/>
    <row r="408" s="81" customFormat="1" x14ac:dyDescent="0.25"/>
    <row r="409" s="81" customFormat="1" x14ac:dyDescent="0.25"/>
    <row r="410" s="81" customFormat="1" x14ac:dyDescent="0.25"/>
    <row r="411" s="81" customFormat="1" x14ac:dyDescent="0.25"/>
    <row r="412" s="81" customFormat="1" x14ac:dyDescent="0.25"/>
    <row r="413" s="81" customFormat="1" x14ac:dyDescent="0.25"/>
    <row r="414" s="81" customFormat="1" x14ac:dyDescent="0.25"/>
    <row r="415" s="81" customFormat="1" x14ac:dyDescent="0.25"/>
    <row r="416" s="81" customFormat="1" x14ac:dyDescent="0.25"/>
    <row r="417" s="81" customFormat="1" x14ac:dyDescent="0.25"/>
    <row r="418" s="81" customFormat="1" x14ac:dyDescent="0.25"/>
    <row r="419" s="81" customFormat="1" x14ac:dyDescent="0.25"/>
    <row r="420" s="81" customFormat="1" x14ac:dyDescent="0.25"/>
    <row r="421" s="81" customFormat="1" x14ac:dyDescent="0.25"/>
    <row r="422" s="81" customFormat="1" x14ac:dyDescent="0.25"/>
    <row r="423" s="81" customFormat="1" x14ac:dyDescent="0.25"/>
    <row r="424" s="81" customFormat="1" x14ac:dyDescent="0.25"/>
    <row r="425" s="81" customFormat="1" x14ac:dyDescent="0.25"/>
    <row r="426" s="81" customFormat="1" x14ac:dyDescent="0.25"/>
    <row r="427" s="81" customFormat="1" x14ac:dyDescent="0.25"/>
    <row r="428" s="81" customFormat="1" x14ac:dyDescent="0.25"/>
    <row r="429" s="81" customFormat="1" x14ac:dyDescent="0.25"/>
    <row r="430" s="81" customFormat="1" x14ac:dyDescent="0.25"/>
    <row r="431" s="81" customFormat="1" x14ac:dyDescent="0.25"/>
    <row r="432" s="81" customFormat="1" x14ac:dyDescent="0.25"/>
    <row r="433" s="81" customFormat="1" x14ac:dyDescent="0.25"/>
    <row r="434" s="81" customFormat="1" x14ac:dyDescent="0.25"/>
    <row r="435" s="81" customFormat="1" x14ac:dyDescent="0.25"/>
    <row r="436" s="81" customFormat="1" x14ac:dyDescent="0.25"/>
    <row r="437" s="81" customFormat="1" x14ac:dyDescent="0.25"/>
    <row r="438" s="81" customFormat="1" x14ac:dyDescent="0.25"/>
    <row r="439" s="81" customFormat="1" x14ac:dyDescent="0.25"/>
    <row r="440" s="81" customFormat="1" x14ac:dyDescent="0.25"/>
    <row r="441" s="81" customFormat="1" x14ac:dyDescent="0.25"/>
    <row r="442" s="81" customFormat="1" x14ac:dyDescent="0.25"/>
    <row r="443" s="81" customFormat="1" x14ac:dyDescent="0.25"/>
    <row r="444" s="81" customFormat="1" x14ac:dyDescent="0.25"/>
    <row r="445" s="81" customFormat="1" x14ac:dyDescent="0.25"/>
    <row r="446" s="81" customFormat="1" x14ac:dyDescent="0.25"/>
    <row r="447" s="81" customFormat="1" x14ac:dyDescent="0.25"/>
    <row r="448" s="81" customFormat="1" x14ac:dyDescent="0.25"/>
    <row r="449" s="81" customFormat="1" x14ac:dyDescent="0.25"/>
    <row r="450" s="81" customFormat="1" x14ac:dyDescent="0.25"/>
    <row r="451" s="81" customFormat="1" x14ac:dyDescent="0.25"/>
    <row r="452" s="81" customFormat="1" x14ac:dyDescent="0.25"/>
    <row r="453" s="81" customFormat="1" x14ac:dyDescent="0.25"/>
    <row r="454" s="81" customFormat="1" x14ac:dyDescent="0.25"/>
    <row r="455" s="81" customFormat="1" x14ac:dyDescent="0.25"/>
    <row r="456" s="81" customFormat="1" x14ac:dyDescent="0.25"/>
    <row r="457" s="81" customFormat="1" x14ac:dyDescent="0.25"/>
    <row r="458" s="81" customFormat="1" x14ac:dyDescent="0.25"/>
    <row r="459" s="81" customFormat="1" x14ac:dyDescent="0.25"/>
    <row r="460" s="81" customFormat="1" x14ac:dyDescent="0.25"/>
    <row r="461" s="81" customFormat="1" x14ac:dyDescent="0.25"/>
    <row r="462" s="81" customFormat="1" x14ac:dyDescent="0.25"/>
    <row r="463" s="81" customFormat="1" x14ac:dyDescent="0.25"/>
    <row r="464" s="81" customFormat="1" x14ac:dyDescent="0.25"/>
    <row r="465" s="81" customFormat="1" x14ac:dyDescent="0.25"/>
    <row r="466" s="81" customFormat="1" x14ac:dyDescent="0.25"/>
    <row r="467" s="81" customFormat="1" x14ac:dyDescent="0.25"/>
    <row r="468" s="81" customFormat="1" x14ac:dyDescent="0.25"/>
    <row r="469" s="81" customFormat="1" x14ac:dyDescent="0.25"/>
    <row r="470" s="81" customFormat="1" x14ac:dyDescent="0.25"/>
    <row r="471" s="81" customFormat="1" x14ac:dyDescent="0.25"/>
    <row r="472" s="81" customFormat="1" x14ac:dyDescent="0.25"/>
    <row r="473" s="81" customFormat="1" x14ac:dyDescent="0.25"/>
    <row r="474" s="81" customFormat="1" x14ac:dyDescent="0.25"/>
    <row r="475" s="81" customFormat="1" x14ac:dyDescent="0.25"/>
    <row r="476" s="81" customFormat="1" x14ac:dyDescent="0.25"/>
    <row r="477" s="81" customFormat="1" x14ac:dyDescent="0.25"/>
    <row r="478" s="81" customFormat="1" x14ac:dyDescent="0.25"/>
    <row r="479" s="81" customFormat="1" x14ac:dyDescent="0.25"/>
    <row r="480" s="81" customFormat="1" x14ac:dyDescent="0.25"/>
    <row r="481" s="81" customFormat="1" x14ac:dyDescent="0.25"/>
    <row r="482" s="81" customFormat="1" x14ac:dyDescent="0.25"/>
    <row r="483" s="81" customFormat="1" x14ac:dyDescent="0.25"/>
    <row r="484" s="81" customFormat="1" x14ac:dyDescent="0.25"/>
    <row r="485" s="81" customFormat="1" x14ac:dyDescent="0.25"/>
    <row r="486" s="81" customFormat="1" x14ac:dyDescent="0.25"/>
    <row r="487" s="81" customFormat="1" x14ac:dyDescent="0.25"/>
    <row r="488" s="81" customFormat="1" x14ac:dyDescent="0.25"/>
    <row r="489" s="81" customFormat="1" x14ac:dyDescent="0.25"/>
    <row r="490" s="81" customFormat="1" x14ac:dyDescent="0.25"/>
    <row r="491" s="81" customFormat="1" x14ac:dyDescent="0.25"/>
    <row r="492" s="81" customFormat="1" x14ac:dyDescent="0.25"/>
    <row r="493" s="81" customFormat="1" x14ac:dyDescent="0.25"/>
    <row r="494" s="81" customFormat="1" x14ac:dyDescent="0.25"/>
    <row r="495" s="81" customFormat="1" x14ac:dyDescent="0.25"/>
    <row r="496" s="81" customFormat="1" x14ac:dyDescent="0.25"/>
    <row r="497" s="81" customFormat="1" x14ac:dyDescent="0.25"/>
    <row r="498" s="81" customFormat="1" x14ac:dyDescent="0.25"/>
    <row r="499" s="81" customFormat="1" x14ac:dyDescent="0.25"/>
    <row r="500" s="81" customFormat="1" x14ac:dyDescent="0.25"/>
    <row r="501" s="81" customFormat="1" x14ac:dyDescent="0.25"/>
    <row r="502" s="81" customFormat="1" x14ac:dyDescent="0.25"/>
    <row r="503" s="81" customFormat="1" x14ac:dyDescent="0.25"/>
    <row r="504" s="81" customFormat="1" x14ac:dyDescent="0.25"/>
    <row r="505" s="81" customFormat="1" x14ac:dyDescent="0.25"/>
    <row r="506" s="81" customFormat="1" x14ac:dyDescent="0.25"/>
    <row r="507" s="81" customFormat="1" x14ac:dyDescent="0.25"/>
    <row r="508" s="81" customFormat="1" x14ac:dyDescent="0.25"/>
    <row r="509" s="81" customFormat="1" x14ac:dyDescent="0.25"/>
    <row r="510" s="81" customFormat="1" x14ac:dyDescent="0.25"/>
    <row r="511" s="81" customFormat="1" x14ac:dyDescent="0.25"/>
    <row r="512" s="81" customFormat="1" x14ac:dyDescent="0.25"/>
    <row r="513" s="81" customFormat="1" x14ac:dyDescent="0.25"/>
    <row r="514" s="81" customFormat="1" x14ac:dyDescent="0.25"/>
    <row r="515" s="81" customFormat="1" x14ac:dyDescent="0.25"/>
    <row r="516" s="81" customFormat="1" x14ac:dyDescent="0.25"/>
    <row r="517" s="81" customFormat="1" x14ac:dyDescent="0.25"/>
    <row r="518" s="81" customFormat="1" x14ac:dyDescent="0.25"/>
    <row r="519" s="81" customFormat="1" x14ac:dyDescent="0.25"/>
    <row r="520" s="81" customFormat="1" x14ac:dyDescent="0.25"/>
    <row r="521" s="81" customFormat="1" x14ac:dyDescent="0.25"/>
    <row r="522" s="81" customFormat="1" x14ac:dyDescent="0.25"/>
    <row r="523" s="81" customFormat="1" x14ac:dyDescent="0.25"/>
    <row r="524" s="81" customFormat="1" x14ac:dyDescent="0.25"/>
    <row r="525" s="81" customFormat="1" x14ac:dyDescent="0.25"/>
    <row r="526" s="81" customFormat="1" x14ac:dyDescent="0.25"/>
    <row r="527" s="81" customFormat="1" x14ac:dyDescent="0.25"/>
    <row r="528" s="81" customFormat="1" x14ac:dyDescent="0.25"/>
    <row r="529" s="81" customFormat="1" x14ac:dyDescent="0.25"/>
    <row r="530" s="81" customFormat="1" x14ac:dyDescent="0.25"/>
    <row r="531" s="81" customFormat="1" x14ac:dyDescent="0.25"/>
    <row r="532" s="81" customFormat="1" x14ac:dyDescent="0.25"/>
    <row r="533" s="81" customFormat="1" x14ac:dyDescent="0.25"/>
    <row r="534" s="81" customFormat="1" x14ac:dyDescent="0.25"/>
    <row r="535" s="81" customFormat="1" x14ac:dyDescent="0.25"/>
    <row r="536" s="81" customFormat="1" x14ac:dyDescent="0.25"/>
    <row r="537" s="81" customFormat="1" x14ac:dyDescent="0.25"/>
    <row r="538" s="81" customFormat="1" x14ac:dyDescent="0.25"/>
    <row r="539" s="81" customFormat="1" x14ac:dyDescent="0.25"/>
    <row r="540" s="81" customFormat="1" x14ac:dyDescent="0.25"/>
    <row r="541" s="81" customFormat="1" x14ac:dyDescent="0.25"/>
    <row r="542" s="81" customFormat="1" x14ac:dyDescent="0.25"/>
    <row r="543" s="81" customFormat="1" x14ac:dyDescent="0.25"/>
    <row r="544" s="81" customFormat="1" x14ac:dyDescent="0.25"/>
    <row r="545" s="81" customFormat="1" x14ac:dyDescent="0.25"/>
    <row r="546" s="81" customFormat="1" x14ac:dyDescent="0.25"/>
    <row r="547" s="81" customFormat="1" x14ac:dyDescent="0.25"/>
    <row r="548" s="81" customFormat="1" x14ac:dyDescent="0.25"/>
    <row r="549" s="81" customFormat="1" x14ac:dyDescent="0.25"/>
    <row r="550" s="81" customFormat="1" x14ac:dyDescent="0.25"/>
    <row r="551" s="81" customFormat="1" x14ac:dyDescent="0.25"/>
    <row r="552" s="81" customFormat="1" x14ac:dyDescent="0.25"/>
    <row r="553" s="81" customFormat="1" x14ac:dyDescent="0.25"/>
    <row r="554" s="81" customFormat="1" x14ac:dyDescent="0.25"/>
    <row r="555" s="81" customFormat="1" x14ac:dyDescent="0.25"/>
    <row r="556" s="81" customFormat="1" x14ac:dyDescent="0.25"/>
    <row r="557" s="81" customFormat="1" x14ac:dyDescent="0.25"/>
    <row r="558" s="81" customFormat="1" x14ac:dyDescent="0.25"/>
    <row r="559" s="81" customFormat="1" x14ac:dyDescent="0.25"/>
    <row r="560" s="81" customFormat="1" x14ac:dyDescent="0.25"/>
    <row r="561" s="81" customFormat="1" x14ac:dyDescent="0.25"/>
    <row r="562" s="81" customFormat="1" x14ac:dyDescent="0.25"/>
    <row r="563" s="81" customFormat="1" x14ac:dyDescent="0.25"/>
    <row r="564" s="81" customFormat="1" x14ac:dyDescent="0.25"/>
    <row r="565" s="81" customFormat="1" x14ac:dyDescent="0.25"/>
    <row r="566" s="81" customFormat="1" x14ac:dyDescent="0.25"/>
    <row r="567" s="81" customFormat="1" x14ac:dyDescent="0.25"/>
    <row r="568" s="81" customFormat="1" x14ac:dyDescent="0.25"/>
    <row r="569" s="81" customFormat="1" x14ac:dyDescent="0.25"/>
    <row r="570" s="81" customFormat="1" x14ac:dyDescent="0.25"/>
    <row r="571" s="81" customFormat="1" x14ac:dyDescent="0.25"/>
    <row r="572" s="81" customFormat="1" x14ac:dyDescent="0.25"/>
    <row r="573" s="81" customFormat="1" x14ac:dyDescent="0.25"/>
    <row r="574" s="81" customFormat="1" x14ac:dyDescent="0.25"/>
    <row r="575" s="81" customFormat="1" x14ac:dyDescent="0.25"/>
    <row r="576" s="81" customFormat="1" x14ac:dyDescent="0.25"/>
    <row r="577" s="81" customFormat="1" x14ac:dyDescent="0.25"/>
    <row r="578" s="81" customFormat="1" x14ac:dyDescent="0.25"/>
    <row r="579" s="81" customFormat="1" x14ac:dyDescent="0.25"/>
    <row r="580" s="81" customFormat="1" x14ac:dyDescent="0.25"/>
    <row r="581" s="81" customFormat="1" x14ac:dyDescent="0.25"/>
    <row r="582" s="81" customFormat="1" x14ac:dyDescent="0.25"/>
    <row r="583" s="81" customFormat="1" x14ac:dyDescent="0.25"/>
    <row r="584" s="81" customFormat="1" x14ac:dyDescent="0.25"/>
    <row r="585" s="81" customFormat="1" x14ac:dyDescent="0.25"/>
    <row r="586" s="81" customFormat="1" x14ac:dyDescent="0.25"/>
    <row r="587" s="81" customFormat="1" x14ac:dyDescent="0.25"/>
    <row r="588" s="81" customFormat="1" x14ac:dyDescent="0.25"/>
    <row r="589" s="81" customFormat="1" x14ac:dyDescent="0.25"/>
    <row r="590" s="81" customFormat="1" x14ac:dyDescent="0.25"/>
    <row r="591" s="81" customFormat="1" x14ac:dyDescent="0.25"/>
    <row r="592" s="81" customFormat="1" x14ac:dyDescent="0.25"/>
    <row r="593" s="81" customFormat="1" x14ac:dyDescent="0.25"/>
    <row r="594" s="81" customFormat="1" x14ac:dyDescent="0.25"/>
    <row r="595" s="81" customFormat="1" x14ac:dyDescent="0.25"/>
    <row r="596" s="81" customFormat="1" x14ac:dyDescent="0.25"/>
    <row r="597" s="81" customFormat="1" x14ac:dyDescent="0.25"/>
    <row r="598" s="81" customFormat="1" x14ac:dyDescent="0.25"/>
    <row r="599" s="81" customFormat="1" x14ac:dyDescent="0.25"/>
    <row r="600" s="81" customFormat="1" x14ac:dyDescent="0.25"/>
    <row r="601" s="81" customFormat="1" x14ac:dyDescent="0.25"/>
    <row r="602" s="81" customFormat="1" x14ac:dyDescent="0.25"/>
    <row r="603" s="81" customFormat="1" x14ac:dyDescent="0.25"/>
    <row r="604" s="81" customFormat="1" x14ac:dyDescent="0.25"/>
    <row r="605" s="81" customFormat="1" x14ac:dyDescent="0.25"/>
    <row r="606" s="81" customFormat="1" x14ac:dyDescent="0.25"/>
    <row r="607" s="81" customFormat="1" x14ac:dyDescent="0.25"/>
    <row r="608" s="81" customFormat="1" x14ac:dyDescent="0.25"/>
    <row r="609" s="81" customFormat="1" x14ac:dyDescent="0.25"/>
    <row r="610" s="81" customFormat="1" x14ac:dyDescent="0.25"/>
    <row r="611" s="81" customFormat="1" x14ac:dyDescent="0.25"/>
    <row r="612" s="81" customFormat="1" x14ac:dyDescent="0.25"/>
    <row r="613" s="81" customFormat="1" x14ac:dyDescent="0.25"/>
    <row r="614" s="81" customFormat="1" x14ac:dyDescent="0.25"/>
    <row r="615" s="81" customFormat="1" x14ac:dyDescent="0.25"/>
    <row r="616" s="81" customFormat="1" x14ac:dyDescent="0.25"/>
    <row r="617" s="81" customFormat="1" x14ac:dyDescent="0.25"/>
    <row r="618" s="81" customFormat="1" x14ac:dyDescent="0.25"/>
    <row r="619" s="81" customFormat="1" x14ac:dyDescent="0.25"/>
    <row r="620" s="81" customFormat="1" x14ac:dyDescent="0.25"/>
    <row r="621" s="81" customFormat="1" x14ac:dyDescent="0.25"/>
    <row r="622" s="81" customFormat="1" x14ac:dyDescent="0.25"/>
    <row r="623" s="81" customFormat="1" x14ac:dyDescent="0.25"/>
    <row r="624" s="81" customFormat="1" x14ac:dyDescent="0.25"/>
    <row r="625" s="81" customFormat="1" x14ac:dyDescent="0.25"/>
    <row r="626" s="81" customFormat="1" x14ac:dyDescent="0.25"/>
    <row r="627" s="81" customFormat="1" x14ac:dyDescent="0.25"/>
    <row r="628" s="81" customFormat="1" x14ac:dyDescent="0.25"/>
    <row r="629" s="81" customFormat="1" x14ac:dyDescent="0.25"/>
    <row r="630" s="81" customFormat="1" x14ac:dyDescent="0.25"/>
    <row r="631" s="81" customFormat="1" x14ac:dyDescent="0.25"/>
    <row r="632" s="81" customFormat="1" x14ac:dyDescent="0.25"/>
    <row r="633" s="81" customFormat="1" x14ac:dyDescent="0.25"/>
    <row r="634" s="81" customFormat="1" x14ac:dyDescent="0.25"/>
    <row r="635" s="81" customFormat="1" x14ac:dyDescent="0.25"/>
    <row r="636" s="81" customFormat="1" x14ac:dyDescent="0.25"/>
    <row r="637" s="81" customFormat="1" x14ac:dyDescent="0.25"/>
  </sheetData>
  <mergeCells count="13">
    <mergeCell ref="L5:L6"/>
    <mergeCell ref="M5:P5"/>
    <mergeCell ref="Q5:Q6"/>
    <mergeCell ref="B2:R2"/>
    <mergeCell ref="B3:B6"/>
    <mergeCell ref="C3:R3"/>
    <mergeCell ref="C4:G4"/>
    <mergeCell ref="H4:L4"/>
    <mergeCell ref="M4:Q4"/>
    <mergeCell ref="R4:R6"/>
    <mergeCell ref="C5:F5"/>
    <mergeCell ref="G5:G6"/>
    <mergeCell ref="H5:K5"/>
  </mergeCells>
  <printOptions horizontalCentered="1"/>
  <pageMargins left="0.7" right="0.7" top="0.75" bottom="0.75" header="0.3" footer="0.3"/>
  <pageSetup paperSize="9" scale="6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N672"/>
  <sheetViews>
    <sheetView zoomScale="80" zoomScaleNormal="80" workbookViewId="0">
      <selection activeCell="C8" sqref="C8"/>
    </sheetView>
  </sheetViews>
  <sheetFormatPr baseColWidth="10" defaultColWidth="11.42578125" defaultRowHeight="15" x14ac:dyDescent="0.25"/>
  <cols>
    <col min="1" max="1" width="2.7109375" style="81" customWidth="1"/>
    <col min="2" max="2" width="15.7109375" style="63" customWidth="1"/>
    <col min="3" max="16" width="12.7109375" style="63" customWidth="1"/>
    <col min="17" max="118" width="11.42578125" style="81" customWidth="1"/>
    <col min="119" max="16384" width="11.42578125" style="63"/>
  </cols>
  <sheetData>
    <row r="1" spans="2:17" s="81" customFormat="1" ht="15.75" thickBot="1" x14ac:dyDescent="0.3"/>
    <row r="2" spans="2:17" ht="21.95" customHeight="1" thickTop="1" thickBot="1" x14ac:dyDescent="0.3">
      <c r="B2" s="269" t="s">
        <v>302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1"/>
    </row>
    <row r="3" spans="2:17" ht="21.95" customHeight="1" thickTop="1" thickBot="1" x14ac:dyDescent="0.3">
      <c r="B3" s="272" t="s">
        <v>249</v>
      </c>
      <c r="C3" s="283" t="s">
        <v>197</v>
      </c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93"/>
    </row>
    <row r="4" spans="2:17" ht="21.95" customHeight="1" thickTop="1" thickBot="1" x14ac:dyDescent="0.3">
      <c r="B4" s="308"/>
      <c r="C4" s="288" t="s">
        <v>198</v>
      </c>
      <c r="D4" s="289"/>
      <c r="E4" s="290" t="s">
        <v>199</v>
      </c>
      <c r="F4" s="289"/>
      <c r="G4" s="290" t="s">
        <v>200</v>
      </c>
      <c r="H4" s="289"/>
      <c r="I4" s="290" t="s">
        <v>201</v>
      </c>
      <c r="J4" s="289"/>
      <c r="K4" s="290" t="s">
        <v>202</v>
      </c>
      <c r="L4" s="289"/>
      <c r="M4" s="283" t="s">
        <v>203</v>
      </c>
      <c r="N4" s="283"/>
      <c r="O4" s="343" t="s">
        <v>31</v>
      </c>
      <c r="P4" s="344"/>
    </row>
    <row r="5" spans="2:17" ht="21.95" customHeight="1" thickTop="1" thickBot="1" x14ac:dyDescent="0.3">
      <c r="B5" s="309"/>
      <c r="C5" s="84" t="s">
        <v>4</v>
      </c>
      <c r="D5" s="168" t="s">
        <v>5</v>
      </c>
      <c r="E5" s="86" t="s">
        <v>4</v>
      </c>
      <c r="F5" s="168" t="s">
        <v>5</v>
      </c>
      <c r="G5" s="86" t="s">
        <v>4</v>
      </c>
      <c r="H5" s="168" t="s">
        <v>5</v>
      </c>
      <c r="I5" s="86" t="s">
        <v>4</v>
      </c>
      <c r="J5" s="168" t="s">
        <v>5</v>
      </c>
      <c r="K5" s="86" t="s">
        <v>4</v>
      </c>
      <c r="L5" s="168" t="s">
        <v>5</v>
      </c>
      <c r="M5" s="86" t="s">
        <v>4</v>
      </c>
      <c r="N5" s="144" t="s">
        <v>5</v>
      </c>
      <c r="O5" s="84" t="s">
        <v>4</v>
      </c>
      <c r="P5" s="145" t="s">
        <v>5</v>
      </c>
      <c r="Q5" s="94"/>
    </row>
    <row r="6" spans="2:17" ht="21.95" customHeight="1" thickTop="1" x14ac:dyDescent="0.25">
      <c r="B6" s="174" t="s">
        <v>86</v>
      </c>
      <c r="C6" s="89">
        <v>187</v>
      </c>
      <c r="D6" s="135">
        <v>9.3453273363318337E-2</v>
      </c>
      <c r="E6" s="91">
        <v>1720</v>
      </c>
      <c r="F6" s="135">
        <v>9.3118943208272423E-2</v>
      </c>
      <c r="G6" s="91">
        <v>550</v>
      </c>
      <c r="H6" s="135">
        <v>9.1422872340425537E-2</v>
      </c>
      <c r="I6" s="91">
        <v>560</v>
      </c>
      <c r="J6" s="135">
        <v>9.3364454818272755E-2</v>
      </c>
      <c r="K6" s="91">
        <v>10</v>
      </c>
      <c r="L6" s="135">
        <v>0.10752688172043011</v>
      </c>
      <c r="M6" s="91">
        <v>348</v>
      </c>
      <c r="N6" s="133">
        <v>7.767857142857143E-2</v>
      </c>
      <c r="O6" s="89">
        <v>3375</v>
      </c>
      <c r="P6" s="136">
        <v>9.107099490002428E-2</v>
      </c>
      <c r="Q6" s="94"/>
    </row>
    <row r="7" spans="2:17" ht="21.95" customHeight="1" x14ac:dyDescent="0.25">
      <c r="B7" s="174" t="s">
        <v>87</v>
      </c>
      <c r="C7" s="89">
        <v>142</v>
      </c>
      <c r="D7" s="135">
        <v>7.096451774112944E-2</v>
      </c>
      <c r="E7" s="91">
        <v>1487</v>
      </c>
      <c r="F7" s="135">
        <v>8.0504574738779713E-2</v>
      </c>
      <c r="G7" s="91">
        <v>477</v>
      </c>
      <c r="H7" s="135">
        <v>7.9288563829787231E-2</v>
      </c>
      <c r="I7" s="91">
        <v>489</v>
      </c>
      <c r="J7" s="135">
        <v>8.1527175725241749E-2</v>
      </c>
      <c r="K7" s="91">
        <v>5</v>
      </c>
      <c r="L7" s="135">
        <v>5.3763440860215055E-2</v>
      </c>
      <c r="M7" s="91">
        <v>297</v>
      </c>
      <c r="N7" s="133">
        <v>6.6294642857142858E-2</v>
      </c>
      <c r="O7" s="89">
        <v>2897</v>
      </c>
      <c r="P7" s="136">
        <v>7.8172643622331964E-2</v>
      </c>
      <c r="Q7" s="94"/>
    </row>
    <row r="8" spans="2:17" ht="21.95" customHeight="1" x14ac:dyDescent="0.25">
      <c r="B8" s="174" t="s">
        <v>88</v>
      </c>
      <c r="C8" s="89">
        <v>204</v>
      </c>
      <c r="D8" s="135">
        <v>0.10194902548725637</v>
      </c>
      <c r="E8" s="91">
        <v>1956</v>
      </c>
      <c r="F8" s="135">
        <v>0.10589572843917493</v>
      </c>
      <c r="G8" s="91">
        <v>546</v>
      </c>
      <c r="H8" s="135">
        <v>9.0757978723404256E-2</v>
      </c>
      <c r="I8" s="91">
        <v>556</v>
      </c>
      <c r="J8" s="135">
        <v>9.2697565855285088E-2</v>
      </c>
      <c r="K8" s="91">
        <v>12</v>
      </c>
      <c r="L8" s="135">
        <v>0.12903225806451613</v>
      </c>
      <c r="M8" s="91">
        <v>436</v>
      </c>
      <c r="N8" s="133">
        <v>9.7321428571428573E-2</v>
      </c>
      <c r="O8" s="89">
        <v>3710</v>
      </c>
      <c r="P8" s="136">
        <v>0.10011063439380448</v>
      </c>
      <c r="Q8" s="94"/>
    </row>
    <row r="9" spans="2:17" ht="21.95" customHeight="1" x14ac:dyDescent="0.25">
      <c r="B9" s="174" t="s">
        <v>89</v>
      </c>
      <c r="C9" s="89">
        <v>158</v>
      </c>
      <c r="D9" s="135">
        <v>7.8960519740129936E-2</v>
      </c>
      <c r="E9" s="91">
        <v>1324</v>
      </c>
      <c r="F9" s="135">
        <v>7.1679930702181802E-2</v>
      </c>
      <c r="G9" s="91">
        <v>468</v>
      </c>
      <c r="H9" s="135">
        <v>7.7792553191489366E-2</v>
      </c>
      <c r="I9" s="91">
        <v>458</v>
      </c>
      <c r="J9" s="135">
        <v>7.6358786262087364E-2</v>
      </c>
      <c r="K9" s="91">
        <v>5</v>
      </c>
      <c r="L9" s="135">
        <v>5.3763440860215055E-2</v>
      </c>
      <c r="M9" s="91">
        <v>356</v>
      </c>
      <c r="N9" s="133">
        <v>7.946428571428571E-2</v>
      </c>
      <c r="O9" s="89">
        <v>2769</v>
      </c>
      <c r="P9" s="136">
        <v>7.471869181575326E-2</v>
      </c>
      <c r="Q9" s="94"/>
    </row>
    <row r="10" spans="2:17" ht="21.95" customHeight="1" x14ac:dyDescent="0.25">
      <c r="B10" s="174" t="s">
        <v>90</v>
      </c>
      <c r="C10" s="89">
        <v>199</v>
      </c>
      <c r="D10" s="135">
        <v>9.9450274862568716E-2</v>
      </c>
      <c r="E10" s="91">
        <v>1723</v>
      </c>
      <c r="F10" s="135">
        <v>9.3281359969682204E-2</v>
      </c>
      <c r="G10" s="91">
        <v>497</v>
      </c>
      <c r="H10" s="135">
        <v>8.2613031914893623E-2</v>
      </c>
      <c r="I10" s="91">
        <v>514</v>
      </c>
      <c r="J10" s="135">
        <v>8.5695231743914635E-2</v>
      </c>
      <c r="K10" s="91">
        <v>10</v>
      </c>
      <c r="L10" s="135">
        <v>0.10752688172043011</v>
      </c>
      <c r="M10" s="91">
        <v>383</v>
      </c>
      <c r="N10" s="133">
        <v>8.549107142857143E-2</v>
      </c>
      <c r="O10" s="89">
        <v>3326</v>
      </c>
      <c r="P10" s="136">
        <v>8.9748778974068383E-2</v>
      </c>
      <c r="Q10" s="94"/>
    </row>
    <row r="11" spans="2:17" ht="21.95" customHeight="1" x14ac:dyDescent="0.25">
      <c r="B11" s="174" t="s">
        <v>91</v>
      </c>
      <c r="C11" s="89">
        <v>172</v>
      </c>
      <c r="D11" s="135">
        <v>8.5957021489255367E-2</v>
      </c>
      <c r="E11" s="91">
        <v>1781</v>
      </c>
      <c r="F11" s="135">
        <v>9.6421417356937905E-2</v>
      </c>
      <c r="G11" s="91">
        <v>567</v>
      </c>
      <c r="H11" s="135">
        <v>9.4248670212765964E-2</v>
      </c>
      <c r="I11" s="91">
        <v>598</v>
      </c>
      <c r="J11" s="135">
        <v>9.9699899966655556E-2</v>
      </c>
      <c r="K11" s="91">
        <v>11</v>
      </c>
      <c r="L11" s="135">
        <v>0.11827956989247312</v>
      </c>
      <c r="M11" s="91">
        <v>400</v>
      </c>
      <c r="N11" s="133">
        <v>8.9285714285714288E-2</v>
      </c>
      <c r="O11" s="89">
        <v>3529</v>
      </c>
      <c r="P11" s="136">
        <v>9.5226530667314277E-2</v>
      </c>
      <c r="Q11" s="94"/>
    </row>
    <row r="12" spans="2:17" ht="21.95" customHeight="1" x14ac:dyDescent="0.25">
      <c r="B12" s="174" t="s">
        <v>92</v>
      </c>
      <c r="C12" s="89">
        <v>150</v>
      </c>
      <c r="D12" s="135">
        <v>7.4962518740629688E-2</v>
      </c>
      <c r="E12" s="91">
        <v>901</v>
      </c>
      <c r="F12" s="135">
        <v>4.8779167343403172E-2</v>
      </c>
      <c r="G12" s="91">
        <v>515</v>
      </c>
      <c r="H12" s="135">
        <v>8.5605053191489366E-2</v>
      </c>
      <c r="I12" s="91">
        <v>418</v>
      </c>
      <c r="J12" s="135">
        <v>6.9689896632210743E-2</v>
      </c>
      <c r="K12" s="91">
        <v>10</v>
      </c>
      <c r="L12" s="135">
        <v>0.10752688172043011</v>
      </c>
      <c r="M12" s="91">
        <v>400</v>
      </c>
      <c r="N12" s="133">
        <v>8.9285714285714288E-2</v>
      </c>
      <c r="O12" s="89">
        <v>2394</v>
      </c>
      <c r="P12" s="136">
        <v>6.4599692382417223E-2</v>
      </c>
      <c r="Q12" s="94"/>
    </row>
    <row r="13" spans="2:17" ht="21.95" customHeight="1" x14ac:dyDescent="0.25">
      <c r="B13" s="174" t="s">
        <v>93</v>
      </c>
      <c r="C13" s="89">
        <v>146</v>
      </c>
      <c r="D13" s="135">
        <v>7.2963518240879557E-2</v>
      </c>
      <c r="E13" s="91">
        <v>980</v>
      </c>
      <c r="F13" s="135">
        <v>5.3056142060527313E-2</v>
      </c>
      <c r="G13" s="91">
        <v>488</v>
      </c>
      <c r="H13" s="135">
        <v>8.1117021276595744E-2</v>
      </c>
      <c r="I13" s="91">
        <v>423</v>
      </c>
      <c r="J13" s="135">
        <v>7.0523507835945312E-2</v>
      </c>
      <c r="K13" s="91">
        <v>5</v>
      </c>
      <c r="L13" s="135">
        <v>5.3763440860215055E-2</v>
      </c>
      <c r="M13" s="91">
        <v>347</v>
      </c>
      <c r="N13" s="133">
        <v>7.7455357142857145E-2</v>
      </c>
      <c r="O13" s="89">
        <v>2389</v>
      </c>
      <c r="P13" s="136">
        <v>6.4464772389972752E-2</v>
      </c>
      <c r="Q13" s="94"/>
    </row>
    <row r="14" spans="2:17" ht="21.95" customHeight="1" x14ac:dyDescent="0.25">
      <c r="B14" s="174" t="s">
        <v>94</v>
      </c>
      <c r="C14" s="89">
        <v>181</v>
      </c>
      <c r="D14" s="135">
        <v>9.0454772613693155E-2</v>
      </c>
      <c r="E14" s="91">
        <v>1698</v>
      </c>
      <c r="F14" s="135">
        <v>9.1927886957934066E-2</v>
      </c>
      <c r="G14" s="91">
        <v>496</v>
      </c>
      <c r="H14" s="135">
        <v>8.2446808510638292E-2</v>
      </c>
      <c r="I14" s="91">
        <v>520</v>
      </c>
      <c r="J14" s="135">
        <v>8.6695565188396134E-2</v>
      </c>
      <c r="K14" s="91">
        <v>6</v>
      </c>
      <c r="L14" s="135">
        <v>6.4516129032258063E-2</v>
      </c>
      <c r="M14" s="91">
        <v>387</v>
      </c>
      <c r="N14" s="133">
        <v>8.638392857142857E-2</v>
      </c>
      <c r="O14" s="89">
        <v>3288</v>
      </c>
      <c r="P14" s="136">
        <v>8.8723387031490325E-2</v>
      </c>
      <c r="Q14" s="94"/>
    </row>
    <row r="15" spans="2:17" ht="21.95" customHeight="1" x14ac:dyDescent="0.25">
      <c r="B15" s="174" t="s">
        <v>95</v>
      </c>
      <c r="C15" s="89">
        <v>173</v>
      </c>
      <c r="D15" s="135">
        <v>8.6456771614192907E-2</v>
      </c>
      <c r="E15" s="91">
        <v>1887</v>
      </c>
      <c r="F15" s="135">
        <v>0.10216014292675005</v>
      </c>
      <c r="G15" s="91">
        <v>574</v>
      </c>
      <c r="H15" s="135">
        <v>9.5412234042553196E-2</v>
      </c>
      <c r="I15" s="91">
        <v>572</v>
      </c>
      <c r="J15" s="135">
        <v>9.5365121707235739E-2</v>
      </c>
      <c r="K15" s="91">
        <v>6</v>
      </c>
      <c r="L15" s="135">
        <v>6.4516129032258063E-2</v>
      </c>
      <c r="M15" s="91">
        <v>443</v>
      </c>
      <c r="N15" s="133">
        <v>9.8883928571428567E-2</v>
      </c>
      <c r="O15" s="89">
        <v>3655</v>
      </c>
      <c r="P15" s="136">
        <v>9.8626514476915186E-2</v>
      </c>
      <c r="Q15" s="94"/>
    </row>
    <row r="16" spans="2:17" ht="21.95" customHeight="1" x14ac:dyDescent="0.25">
      <c r="B16" s="174" t="s">
        <v>96</v>
      </c>
      <c r="C16" s="89">
        <v>160</v>
      </c>
      <c r="D16" s="135">
        <v>7.9960019990005002E-2</v>
      </c>
      <c r="E16" s="91">
        <v>1773</v>
      </c>
      <c r="F16" s="135">
        <v>9.5988305993178494E-2</v>
      </c>
      <c r="G16" s="91">
        <v>462</v>
      </c>
      <c r="H16" s="135">
        <v>7.6795212765957452E-2</v>
      </c>
      <c r="I16" s="91">
        <v>462</v>
      </c>
      <c r="J16" s="135">
        <v>7.702567522507503E-2</v>
      </c>
      <c r="K16" s="91">
        <v>5</v>
      </c>
      <c r="L16" s="135">
        <v>5.3763440860215055E-2</v>
      </c>
      <c r="M16" s="91">
        <v>366</v>
      </c>
      <c r="N16" s="133">
        <v>8.1696428571428573E-2</v>
      </c>
      <c r="O16" s="89">
        <v>3228</v>
      </c>
      <c r="P16" s="136">
        <v>8.7104347122156561E-2</v>
      </c>
      <c r="Q16" s="105"/>
    </row>
    <row r="17" spans="2:16" ht="21.95" customHeight="1" thickBot="1" x14ac:dyDescent="0.3">
      <c r="B17" s="174" t="s">
        <v>97</v>
      </c>
      <c r="C17" s="89">
        <v>129</v>
      </c>
      <c r="D17" s="135">
        <v>6.4467766116941536E-2</v>
      </c>
      <c r="E17" s="91">
        <v>1241</v>
      </c>
      <c r="F17" s="135">
        <v>6.7186400303177948E-2</v>
      </c>
      <c r="G17" s="91">
        <v>376</v>
      </c>
      <c r="H17" s="135">
        <v>6.25E-2</v>
      </c>
      <c r="I17" s="91">
        <v>428</v>
      </c>
      <c r="J17" s="135">
        <v>7.1357119039679895E-2</v>
      </c>
      <c r="K17" s="91">
        <v>8</v>
      </c>
      <c r="L17" s="135">
        <v>8.6021505376344093E-2</v>
      </c>
      <c r="M17" s="91">
        <v>317</v>
      </c>
      <c r="N17" s="133">
        <v>7.075892857142857E-2</v>
      </c>
      <c r="O17" s="89">
        <v>2499</v>
      </c>
      <c r="P17" s="136">
        <v>6.743301222375131E-2</v>
      </c>
    </row>
    <row r="18" spans="2:16" ht="21.95" customHeight="1" thickTop="1" thickBot="1" x14ac:dyDescent="0.3">
      <c r="B18" s="99" t="s">
        <v>31</v>
      </c>
      <c r="C18" s="100">
        <v>2001</v>
      </c>
      <c r="D18" s="139">
        <v>1</v>
      </c>
      <c r="E18" s="102">
        <v>18471</v>
      </c>
      <c r="F18" s="139">
        <v>1</v>
      </c>
      <c r="G18" s="102">
        <v>6016</v>
      </c>
      <c r="H18" s="139">
        <v>1</v>
      </c>
      <c r="I18" s="102">
        <v>5998</v>
      </c>
      <c r="J18" s="139">
        <v>0.99999999999999989</v>
      </c>
      <c r="K18" s="102">
        <v>93</v>
      </c>
      <c r="L18" s="139">
        <v>0.99999999999999989</v>
      </c>
      <c r="M18" s="102">
        <v>4480</v>
      </c>
      <c r="N18" s="140">
        <v>1</v>
      </c>
      <c r="O18" s="100">
        <v>37059</v>
      </c>
      <c r="P18" s="141">
        <v>0.99999999999999989</v>
      </c>
    </row>
    <row r="19" spans="2:16" s="81" customFormat="1" ht="15.75" thickTop="1" x14ac:dyDescent="0.25">
      <c r="B19" s="116"/>
      <c r="C19" s="117"/>
      <c r="D19" s="142"/>
      <c r="E19" s="117"/>
      <c r="F19" s="142"/>
      <c r="G19" s="117"/>
      <c r="H19" s="142"/>
      <c r="I19" s="117"/>
      <c r="J19" s="142"/>
      <c r="K19" s="117"/>
      <c r="L19" s="142"/>
      <c r="M19" s="117"/>
      <c r="N19" s="142"/>
      <c r="O19" s="117"/>
      <c r="P19" s="142"/>
    </row>
    <row r="20" spans="2:16" s="81" customFormat="1" x14ac:dyDescent="0.25">
      <c r="C20" s="194"/>
      <c r="D20" s="194"/>
      <c r="E20" s="194"/>
      <c r="F20" s="194"/>
      <c r="G20" s="194"/>
      <c r="H20" s="194"/>
      <c r="I20" s="194"/>
      <c r="J20" s="194"/>
      <c r="K20" s="195"/>
      <c r="L20" s="194"/>
      <c r="M20" s="194"/>
      <c r="N20" s="194"/>
      <c r="O20" s="212"/>
      <c r="P20" s="194"/>
    </row>
    <row r="21" spans="2:16" s="81" customFormat="1" x14ac:dyDescent="0.25">
      <c r="C21" s="194"/>
      <c r="D21" s="194"/>
      <c r="E21" s="194"/>
      <c r="F21" s="194"/>
      <c r="G21" s="194"/>
      <c r="H21" s="194"/>
      <c r="I21" s="194"/>
      <c r="J21" s="194"/>
      <c r="K21" s="195"/>
      <c r="L21" s="194"/>
      <c r="M21" s="194"/>
      <c r="N21" s="194"/>
      <c r="O21" s="194"/>
      <c r="P21" s="194"/>
    </row>
    <row r="22" spans="2:16" s="81" customFormat="1" x14ac:dyDescent="0.25">
      <c r="B22" s="122"/>
      <c r="C22" s="196"/>
      <c r="D22" s="196"/>
      <c r="E22" s="196"/>
      <c r="F22" s="196"/>
      <c r="G22" s="196"/>
      <c r="H22" s="196"/>
      <c r="I22" s="196"/>
      <c r="J22" s="196"/>
      <c r="K22" s="197"/>
      <c r="L22" s="196"/>
      <c r="M22" s="196"/>
      <c r="N22" s="122"/>
      <c r="O22" s="122"/>
      <c r="P22" s="122"/>
    </row>
    <row r="23" spans="2:16" s="81" customFormat="1" x14ac:dyDescent="0.25"/>
    <row r="24" spans="2:16" s="81" customFormat="1" x14ac:dyDescent="0.25"/>
    <row r="25" spans="2:16" s="81" customFormat="1" x14ac:dyDescent="0.25"/>
    <row r="26" spans="2:16" s="81" customFormat="1" x14ac:dyDescent="0.25"/>
    <row r="27" spans="2:16" s="81" customFormat="1" x14ac:dyDescent="0.25"/>
    <row r="28" spans="2:16" s="81" customFormat="1" x14ac:dyDescent="0.25"/>
    <row r="29" spans="2:16" s="81" customFormat="1" x14ac:dyDescent="0.25"/>
    <row r="30" spans="2:16" s="81" customFormat="1" x14ac:dyDescent="0.25"/>
    <row r="31" spans="2:16" s="81" customFormat="1" x14ac:dyDescent="0.25"/>
    <row r="32" spans="2:16" s="81" customFormat="1" x14ac:dyDescent="0.25"/>
    <row r="33" s="81" customFormat="1" x14ac:dyDescent="0.25"/>
    <row r="34" s="81" customFormat="1" x14ac:dyDescent="0.25"/>
    <row r="35" s="81" customFormat="1" x14ac:dyDescent="0.25"/>
    <row r="36" s="81" customFormat="1" x14ac:dyDescent="0.25"/>
    <row r="37" s="81" customFormat="1" x14ac:dyDescent="0.25"/>
    <row r="38" s="81" customFormat="1" x14ac:dyDescent="0.25"/>
    <row r="39" s="81" customFormat="1" x14ac:dyDescent="0.25"/>
    <row r="40" s="81" customFormat="1" x14ac:dyDescent="0.25"/>
    <row r="41" s="81" customFormat="1" x14ac:dyDescent="0.25"/>
    <row r="42" s="81" customFormat="1" x14ac:dyDescent="0.25"/>
    <row r="43" s="81" customFormat="1" x14ac:dyDescent="0.25"/>
    <row r="44" s="81" customFormat="1" x14ac:dyDescent="0.25"/>
    <row r="45" s="81" customFormat="1" x14ac:dyDescent="0.25"/>
    <row r="46" s="81" customFormat="1" x14ac:dyDescent="0.25"/>
    <row r="47" s="81" customFormat="1" x14ac:dyDescent="0.25"/>
    <row r="48" s="81" customFormat="1" x14ac:dyDescent="0.25"/>
    <row r="49" s="81" customFormat="1" x14ac:dyDescent="0.25"/>
    <row r="50" s="81" customFormat="1" x14ac:dyDescent="0.25"/>
    <row r="51" s="81" customFormat="1" x14ac:dyDescent="0.25"/>
    <row r="52" s="81" customFormat="1" x14ac:dyDescent="0.25"/>
    <row r="53" s="81" customFormat="1" x14ac:dyDescent="0.25"/>
    <row r="54" s="81" customFormat="1" x14ac:dyDescent="0.25"/>
    <row r="55" s="81" customFormat="1" x14ac:dyDescent="0.25"/>
    <row r="56" s="81" customFormat="1" x14ac:dyDescent="0.25"/>
    <row r="57" s="81" customFormat="1" x14ac:dyDescent="0.25"/>
    <row r="58" s="81" customFormat="1" x14ac:dyDescent="0.25"/>
    <row r="59" s="81" customFormat="1" x14ac:dyDescent="0.25"/>
    <row r="60" s="81" customFormat="1" x14ac:dyDescent="0.25"/>
    <row r="61" s="81" customFormat="1" x14ac:dyDescent="0.25"/>
    <row r="62" s="81" customFormat="1" x14ac:dyDescent="0.25"/>
    <row r="63" s="81" customFormat="1" x14ac:dyDescent="0.25"/>
    <row r="64" s="81" customFormat="1" x14ac:dyDescent="0.25"/>
    <row r="65" s="81" customFormat="1" x14ac:dyDescent="0.25"/>
    <row r="66" s="81" customFormat="1" x14ac:dyDescent="0.25"/>
    <row r="67" s="81" customFormat="1" x14ac:dyDescent="0.25"/>
    <row r="68" s="81" customFormat="1" x14ac:dyDescent="0.25"/>
    <row r="69" s="81" customFormat="1" x14ac:dyDescent="0.25"/>
    <row r="70" s="81" customFormat="1" x14ac:dyDescent="0.25"/>
    <row r="71" s="81" customFormat="1" x14ac:dyDescent="0.25"/>
    <row r="72" s="81" customFormat="1" x14ac:dyDescent="0.25"/>
    <row r="73" s="81" customFormat="1" x14ac:dyDescent="0.25"/>
    <row r="74" s="81" customFormat="1" x14ac:dyDescent="0.25"/>
    <row r="75" s="81" customFormat="1" x14ac:dyDescent="0.25"/>
    <row r="76" s="81" customFormat="1" x14ac:dyDescent="0.25"/>
    <row r="77" s="81" customFormat="1" x14ac:dyDescent="0.25"/>
    <row r="78" s="81" customFormat="1" x14ac:dyDescent="0.25"/>
    <row r="79" s="81" customFormat="1" x14ac:dyDescent="0.25"/>
    <row r="80" s="81" customFormat="1" x14ac:dyDescent="0.25"/>
    <row r="81" s="81" customFormat="1" x14ac:dyDescent="0.25"/>
    <row r="82" s="81" customFormat="1" x14ac:dyDescent="0.25"/>
    <row r="83" s="81" customFormat="1" x14ac:dyDescent="0.25"/>
    <row r="84" s="81" customFormat="1" x14ac:dyDescent="0.25"/>
    <row r="85" s="81" customFormat="1" x14ac:dyDescent="0.25"/>
    <row r="86" s="81" customFormat="1" x14ac:dyDescent="0.25"/>
    <row r="87" s="81" customFormat="1" x14ac:dyDescent="0.25"/>
    <row r="88" s="81" customFormat="1" x14ac:dyDescent="0.25"/>
    <row r="89" s="81" customFormat="1" x14ac:dyDescent="0.25"/>
    <row r="90" s="81" customFormat="1" x14ac:dyDescent="0.25"/>
    <row r="91" s="81" customFormat="1" x14ac:dyDescent="0.25"/>
    <row r="92" s="81" customFormat="1" x14ac:dyDescent="0.25"/>
    <row r="93" s="81" customFormat="1" x14ac:dyDescent="0.25"/>
    <row r="94" s="81" customFormat="1" x14ac:dyDescent="0.25"/>
    <row r="95" s="81" customFormat="1" x14ac:dyDescent="0.25"/>
    <row r="96" s="81" customFormat="1" x14ac:dyDescent="0.25"/>
    <row r="97" s="81" customFormat="1" x14ac:dyDescent="0.25"/>
    <row r="98" s="81" customFormat="1" x14ac:dyDescent="0.25"/>
    <row r="99" s="81" customFormat="1" x14ac:dyDescent="0.25"/>
    <row r="100" s="81" customFormat="1" x14ac:dyDescent="0.25"/>
    <row r="101" s="81" customFormat="1" x14ac:dyDescent="0.25"/>
    <row r="102" s="81" customFormat="1" x14ac:dyDescent="0.25"/>
    <row r="103" s="81" customFormat="1" x14ac:dyDescent="0.25"/>
    <row r="104" s="81" customFormat="1" x14ac:dyDescent="0.25"/>
    <row r="105" s="81" customFormat="1" x14ac:dyDescent="0.25"/>
    <row r="106" s="81" customFormat="1" x14ac:dyDescent="0.25"/>
    <row r="107" s="81" customFormat="1" x14ac:dyDescent="0.25"/>
    <row r="108" s="81" customFormat="1" x14ac:dyDescent="0.25"/>
    <row r="109" s="81" customFormat="1" x14ac:dyDescent="0.25"/>
    <row r="110" s="81" customFormat="1" x14ac:dyDescent="0.25"/>
    <row r="111" s="81" customFormat="1" x14ac:dyDescent="0.25"/>
    <row r="112" s="81" customFormat="1" x14ac:dyDescent="0.25"/>
    <row r="113" s="81" customFormat="1" x14ac:dyDescent="0.25"/>
    <row r="114" s="81" customFormat="1" x14ac:dyDescent="0.25"/>
    <row r="115" s="81" customFormat="1" x14ac:dyDescent="0.25"/>
    <row r="116" s="81" customFormat="1" x14ac:dyDescent="0.25"/>
    <row r="117" s="81" customFormat="1" x14ac:dyDescent="0.25"/>
    <row r="118" s="81" customFormat="1" x14ac:dyDescent="0.25"/>
    <row r="119" s="81" customFormat="1" x14ac:dyDescent="0.25"/>
    <row r="120" s="81" customFormat="1" x14ac:dyDescent="0.25"/>
    <row r="121" s="81" customFormat="1" x14ac:dyDescent="0.25"/>
    <row r="122" s="81" customFormat="1" x14ac:dyDescent="0.25"/>
    <row r="123" s="81" customFormat="1" x14ac:dyDescent="0.25"/>
    <row r="124" s="81" customFormat="1" x14ac:dyDescent="0.25"/>
    <row r="125" s="81" customFormat="1" x14ac:dyDescent="0.25"/>
    <row r="126" s="81" customFormat="1" x14ac:dyDescent="0.25"/>
    <row r="127" s="81" customFormat="1" x14ac:dyDescent="0.25"/>
    <row r="128" s="81" customFormat="1" x14ac:dyDescent="0.25"/>
    <row r="129" s="81" customFormat="1" x14ac:dyDescent="0.25"/>
    <row r="130" s="81" customFormat="1" x14ac:dyDescent="0.25"/>
    <row r="131" s="81" customFormat="1" x14ac:dyDescent="0.25"/>
    <row r="132" s="81" customFormat="1" x14ac:dyDescent="0.25"/>
    <row r="133" s="81" customFormat="1" x14ac:dyDescent="0.25"/>
    <row r="134" s="81" customFormat="1" x14ac:dyDescent="0.25"/>
    <row r="135" s="81" customFormat="1" x14ac:dyDescent="0.25"/>
    <row r="136" s="81" customFormat="1" x14ac:dyDescent="0.25"/>
    <row r="137" s="81" customFormat="1" x14ac:dyDescent="0.25"/>
    <row r="138" s="81" customFormat="1" x14ac:dyDescent="0.25"/>
    <row r="139" s="81" customFormat="1" x14ac:dyDescent="0.25"/>
    <row r="140" s="81" customFormat="1" x14ac:dyDescent="0.25"/>
    <row r="141" s="81" customFormat="1" x14ac:dyDescent="0.25"/>
    <row r="142" s="81" customFormat="1" x14ac:dyDescent="0.25"/>
    <row r="143" s="81" customFormat="1" x14ac:dyDescent="0.25"/>
    <row r="144" s="81" customFormat="1" x14ac:dyDescent="0.25"/>
    <row r="145" s="81" customFormat="1" x14ac:dyDescent="0.25"/>
    <row r="146" s="81" customFormat="1" x14ac:dyDescent="0.25"/>
    <row r="147" s="81" customFormat="1" x14ac:dyDescent="0.25"/>
    <row r="148" s="81" customFormat="1" x14ac:dyDescent="0.25"/>
    <row r="149" s="81" customFormat="1" x14ac:dyDescent="0.25"/>
    <row r="150" s="81" customFormat="1" x14ac:dyDescent="0.25"/>
    <row r="151" s="81" customFormat="1" x14ac:dyDescent="0.25"/>
    <row r="152" s="81" customFormat="1" x14ac:dyDescent="0.25"/>
    <row r="153" s="81" customFormat="1" x14ac:dyDescent="0.25"/>
    <row r="154" s="81" customFormat="1" x14ac:dyDescent="0.25"/>
    <row r="155" s="81" customFormat="1" x14ac:dyDescent="0.25"/>
    <row r="156" s="81" customFormat="1" x14ac:dyDescent="0.25"/>
    <row r="157" s="81" customFormat="1" x14ac:dyDescent="0.25"/>
    <row r="158" s="81" customFormat="1" x14ac:dyDescent="0.25"/>
    <row r="159" s="81" customFormat="1" x14ac:dyDescent="0.25"/>
    <row r="160" s="81" customFormat="1" x14ac:dyDescent="0.25"/>
    <row r="161" s="81" customFormat="1" x14ac:dyDescent="0.25"/>
    <row r="162" s="81" customFormat="1" x14ac:dyDescent="0.25"/>
    <row r="163" s="81" customFormat="1" x14ac:dyDescent="0.25"/>
    <row r="164" s="81" customFormat="1" x14ac:dyDescent="0.25"/>
    <row r="165" s="81" customFormat="1" x14ac:dyDescent="0.25"/>
    <row r="166" s="81" customFormat="1" x14ac:dyDescent="0.25"/>
    <row r="167" s="81" customFormat="1" x14ac:dyDescent="0.25"/>
    <row r="168" s="81" customFormat="1" x14ac:dyDescent="0.25"/>
    <row r="169" s="81" customFormat="1" x14ac:dyDescent="0.25"/>
    <row r="170" s="81" customFormat="1" x14ac:dyDescent="0.25"/>
    <row r="171" s="81" customFormat="1" x14ac:dyDescent="0.25"/>
    <row r="172" s="81" customFormat="1" x14ac:dyDescent="0.25"/>
    <row r="173" s="81" customFormat="1" x14ac:dyDescent="0.25"/>
    <row r="174" s="81" customFormat="1" x14ac:dyDescent="0.25"/>
    <row r="175" s="81" customFormat="1" x14ac:dyDescent="0.25"/>
    <row r="176" s="81" customFormat="1" x14ac:dyDescent="0.25"/>
    <row r="177" s="81" customFormat="1" x14ac:dyDescent="0.25"/>
    <row r="178" s="81" customFormat="1" x14ac:dyDescent="0.25"/>
    <row r="179" s="81" customFormat="1" x14ac:dyDescent="0.25"/>
    <row r="180" s="81" customFormat="1" x14ac:dyDescent="0.25"/>
    <row r="181" s="81" customFormat="1" x14ac:dyDescent="0.25"/>
    <row r="182" s="81" customFormat="1" x14ac:dyDescent="0.25"/>
    <row r="183" s="81" customFormat="1" x14ac:dyDescent="0.25"/>
    <row r="184" s="81" customFormat="1" x14ac:dyDescent="0.25"/>
    <row r="185" s="81" customFormat="1" x14ac:dyDescent="0.25"/>
    <row r="186" s="81" customFormat="1" x14ac:dyDescent="0.25"/>
    <row r="187" s="81" customFormat="1" x14ac:dyDescent="0.25"/>
    <row r="188" s="81" customFormat="1" x14ac:dyDescent="0.25"/>
    <row r="189" s="81" customFormat="1" x14ac:dyDescent="0.25"/>
    <row r="190" s="81" customFormat="1" x14ac:dyDescent="0.25"/>
    <row r="191" s="81" customFormat="1" x14ac:dyDescent="0.25"/>
    <row r="192" s="81" customFormat="1" x14ac:dyDescent="0.25"/>
    <row r="193" s="81" customFormat="1" x14ac:dyDescent="0.25"/>
    <row r="194" s="81" customFormat="1" x14ac:dyDescent="0.25"/>
    <row r="195" s="81" customFormat="1" x14ac:dyDescent="0.25"/>
    <row r="196" s="81" customFormat="1" x14ac:dyDescent="0.25"/>
    <row r="197" s="81" customFormat="1" x14ac:dyDescent="0.25"/>
    <row r="198" s="81" customFormat="1" x14ac:dyDescent="0.25"/>
    <row r="199" s="81" customFormat="1" x14ac:dyDescent="0.25"/>
    <row r="200" s="81" customFormat="1" x14ac:dyDescent="0.25"/>
    <row r="201" s="81" customFormat="1" x14ac:dyDescent="0.25"/>
    <row r="202" s="81" customFormat="1" x14ac:dyDescent="0.25"/>
    <row r="203" s="81" customFormat="1" x14ac:dyDescent="0.25"/>
    <row r="204" s="81" customFormat="1" x14ac:dyDescent="0.25"/>
    <row r="205" s="81" customFormat="1" x14ac:dyDescent="0.25"/>
    <row r="206" s="81" customFormat="1" x14ac:dyDescent="0.25"/>
    <row r="207" s="81" customFormat="1" x14ac:dyDescent="0.25"/>
    <row r="208" s="81" customFormat="1" x14ac:dyDescent="0.25"/>
    <row r="209" s="81" customFormat="1" x14ac:dyDescent="0.25"/>
    <row r="210" s="81" customFormat="1" x14ac:dyDescent="0.25"/>
    <row r="211" s="81" customFormat="1" x14ac:dyDescent="0.25"/>
    <row r="212" s="81" customFormat="1" x14ac:dyDescent="0.25"/>
    <row r="213" s="81" customFormat="1" x14ac:dyDescent="0.25"/>
    <row r="214" s="81" customFormat="1" x14ac:dyDescent="0.25"/>
    <row r="215" s="81" customFormat="1" x14ac:dyDescent="0.25"/>
    <row r="216" s="81" customFormat="1" x14ac:dyDescent="0.25"/>
    <row r="217" s="81" customFormat="1" x14ac:dyDescent="0.25"/>
    <row r="218" s="81" customFormat="1" x14ac:dyDescent="0.25"/>
    <row r="219" s="81" customFormat="1" x14ac:dyDescent="0.25"/>
    <row r="220" s="81" customFormat="1" x14ac:dyDescent="0.25"/>
    <row r="221" s="81" customFormat="1" x14ac:dyDescent="0.25"/>
    <row r="222" s="81" customFormat="1" x14ac:dyDescent="0.25"/>
    <row r="223" s="81" customFormat="1" x14ac:dyDescent="0.25"/>
    <row r="224" s="81" customFormat="1" x14ac:dyDescent="0.25"/>
    <row r="225" s="81" customFormat="1" x14ac:dyDescent="0.25"/>
    <row r="226" s="81" customFormat="1" x14ac:dyDescent="0.25"/>
    <row r="227" s="81" customFormat="1" x14ac:dyDescent="0.25"/>
    <row r="228" s="81" customFormat="1" x14ac:dyDescent="0.25"/>
    <row r="229" s="81" customFormat="1" x14ac:dyDescent="0.25"/>
    <row r="230" s="81" customFormat="1" x14ac:dyDescent="0.25"/>
    <row r="231" s="81" customFormat="1" x14ac:dyDescent="0.25"/>
    <row r="232" s="81" customFormat="1" x14ac:dyDescent="0.25"/>
    <row r="233" s="81" customFormat="1" x14ac:dyDescent="0.25"/>
    <row r="234" s="81" customFormat="1" x14ac:dyDescent="0.25"/>
    <row r="235" s="81" customFormat="1" x14ac:dyDescent="0.25"/>
    <row r="236" s="81" customFormat="1" x14ac:dyDescent="0.25"/>
    <row r="237" s="81" customFormat="1" x14ac:dyDescent="0.25"/>
    <row r="238" s="81" customFormat="1" x14ac:dyDescent="0.25"/>
    <row r="239" s="81" customFormat="1" x14ac:dyDescent="0.25"/>
    <row r="240" s="81" customFormat="1" x14ac:dyDescent="0.25"/>
    <row r="241" s="81" customFormat="1" x14ac:dyDescent="0.25"/>
    <row r="242" s="81" customFormat="1" x14ac:dyDescent="0.25"/>
    <row r="243" s="81" customFormat="1" x14ac:dyDescent="0.25"/>
    <row r="244" s="81" customFormat="1" x14ac:dyDescent="0.25"/>
    <row r="245" s="81" customFormat="1" x14ac:dyDescent="0.25"/>
    <row r="246" s="81" customFormat="1" x14ac:dyDescent="0.25"/>
    <row r="247" s="81" customFormat="1" x14ac:dyDescent="0.25"/>
    <row r="248" s="81" customFormat="1" x14ac:dyDescent="0.25"/>
    <row r="249" s="81" customFormat="1" x14ac:dyDescent="0.25"/>
    <row r="250" s="81" customFormat="1" x14ac:dyDescent="0.25"/>
    <row r="251" s="81" customFormat="1" x14ac:dyDescent="0.25"/>
    <row r="252" s="81" customFormat="1" x14ac:dyDescent="0.25"/>
    <row r="253" s="81" customFormat="1" x14ac:dyDescent="0.25"/>
    <row r="254" s="81" customFormat="1" x14ac:dyDescent="0.25"/>
    <row r="255" s="81" customFormat="1" x14ac:dyDescent="0.25"/>
    <row r="256" s="81" customFormat="1" x14ac:dyDescent="0.25"/>
    <row r="257" s="81" customFormat="1" x14ac:dyDescent="0.25"/>
    <row r="258" s="81" customFormat="1" x14ac:dyDescent="0.25"/>
    <row r="259" s="81" customFormat="1" x14ac:dyDescent="0.25"/>
    <row r="260" s="81" customFormat="1" x14ac:dyDescent="0.25"/>
    <row r="261" s="81" customFormat="1" x14ac:dyDescent="0.25"/>
    <row r="262" s="81" customFormat="1" x14ac:dyDescent="0.25"/>
    <row r="263" s="81" customFormat="1" x14ac:dyDescent="0.25"/>
    <row r="264" s="81" customFormat="1" x14ac:dyDescent="0.25"/>
    <row r="265" s="81" customFormat="1" x14ac:dyDescent="0.25"/>
    <row r="266" s="81" customFormat="1" x14ac:dyDescent="0.25"/>
    <row r="267" s="81" customFormat="1" x14ac:dyDescent="0.25"/>
    <row r="268" s="81" customFormat="1" x14ac:dyDescent="0.25"/>
    <row r="269" s="81" customFormat="1" x14ac:dyDescent="0.25"/>
    <row r="270" s="81" customFormat="1" x14ac:dyDescent="0.25"/>
    <row r="271" s="81" customFormat="1" x14ac:dyDescent="0.25"/>
    <row r="272" s="81" customFormat="1" x14ac:dyDescent="0.25"/>
    <row r="273" s="81" customFormat="1" x14ac:dyDescent="0.25"/>
    <row r="274" s="81" customFormat="1" x14ac:dyDescent="0.25"/>
    <row r="275" s="81" customFormat="1" x14ac:dyDescent="0.25"/>
    <row r="276" s="81" customFormat="1" x14ac:dyDescent="0.25"/>
    <row r="277" s="81" customFormat="1" x14ac:dyDescent="0.25"/>
    <row r="278" s="81" customFormat="1" x14ac:dyDescent="0.25"/>
    <row r="279" s="81" customFormat="1" x14ac:dyDescent="0.25"/>
    <row r="280" s="81" customFormat="1" x14ac:dyDescent="0.25"/>
    <row r="281" s="81" customFormat="1" x14ac:dyDescent="0.25"/>
    <row r="282" s="81" customFormat="1" x14ac:dyDescent="0.25"/>
    <row r="283" s="81" customFormat="1" x14ac:dyDescent="0.25"/>
    <row r="284" s="81" customFormat="1" x14ac:dyDescent="0.25"/>
    <row r="285" s="81" customFormat="1" x14ac:dyDescent="0.25"/>
    <row r="286" s="81" customFormat="1" x14ac:dyDescent="0.25"/>
    <row r="287" s="81" customFormat="1" x14ac:dyDescent="0.25"/>
    <row r="288" s="81" customFormat="1" x14ac:dyDescent="0.25"/>
    <row r="289" s="81" customFormat="1" x14ac:dyDescent="0.25"/>
    <row r="290" s="81" customFormat="1" x14ac:dyDescent="0.25"/>
    <row r="291" s="81" customFormat="1" x14ac:dyDescent="0.25"/>
    <row r="292" s="81" customFormat="1" x14ac:dyDescent="0.25"/>
    <row r="293" s="81" customFormat="1" x14ac:dyDescent="0.25"/>
    <row r="294" s="81" customFormat="1" x14ac:dyDescent="0.25"/>
    <row r="295" s="81" customFormat="1" x14ac:dyDescent="0.25"/>
    <row r="296" s="81" customFormat="1" x14ac:dyDescent="0.25"/>
    <row r="297" s="81" customFormat="1" x14ac:dyDescent="0.25"/>
    <row r="298" s="81" customFormat="1" x14ac:dyDescent="0.25"/>
    <row r="299" s="81" customFormat="1" x14ac:dyDescent="0.25"/>
    <row r="300" s="81" customFormat="1" x14ac:dyDescent="0.25"/>
    <row r="301" s="81" customFormat="1" x14ac:dyDescent="0.25"/>
    <row r="302" s="81" customFormat="1" x14ac:dyDescent="0.25"/>
    <row r="303" s="81" customFormat="1" x14ac:dyDescent="0.25"/>
    <row r="304" s="81" customFormat="1" x14ac:dyDescent="0.25"/>
    <row r="305" s="81" customFormat="1" x14ac:dyDescent="0.25"/>
    <row r="306" s="81" customFormat="1" x14ac:dyDescent="0.25"/>
    <row r="307" s="81" customFormat="1" x14ac:dyDescent="0.25"/>
    <row r="308" s="81" customFormat="1" x14ac:dyDescent="0.25"/>
    <row r="309" s="81" customFormat="1" x14ac:dyDescent="0.25"/>
    <row r="310" s="81" customFormat="1" x14ac:dyDescent="0.25"/>
    <row r="311" s="81" customFormat="1" x14ac:dyDescent="0.25"/>
    <row r="312" s="81" customFormat="1" x14ac:dyDescent="0.25"/>
    <row r="313" s="81" customFormat="1" x14ac:dyDescent="0.25"/>
    <row r="314" s="81" customFormat="1" x14ac:dyDescent="0.25"/>
    <row r="315" s="81" customFormat="1" x14ac:dyDescent="0.25"/>
    <row r="316" s="81" customFormat="1" x14ac:dyDescent="0.25"/>
    <row r="317" s="81" customFormat="1" x14ac:dyDescent="0.25"/>
    <row r="318" s="81" customFormat="1" x14ac:dyDescent="0.25"/>
    <row r="319" s="81" customFormat="1" x14ac:dyDescent="0.25"/>
    <row r="320" s="81" customFormat="1" x14ac:dyDescent="0.25"/>
    <row r="321" s="81" customFormat="1" x14ac:dyDescent="0.25"/>
    <row r="322" s="81" customFormat="1" x14ac:dyDescent="0.25"/>
    <row r="323" s="81" customFormat="1" x14ac:dyDescent="0.25"/>
    <row r="324" s="81" customFormat="1" x14ac:dyDescent="0.25"/>
    <row r="325" s="81" customFormat="1" x14ac:dyDescent="0.25"/>
    <row r="326" s="81" customFormat="1" x14ac:dyDescent="0.25"/>
    <row r="327" s="81" customFormat="1" x14ac:dyDescent="0.25"/>
    <row r="328" s="81" customFormat="1" x14ac:dyDescent="0.25"/>
    <row r="329" s="81" customFormat="1" x14ac:dyDescent="0.25"/>
    <row r="330" s="81" customFormat="1" x14ac:dyDescent="0.25"/>
    <row r="331" s="81" customFormat="1" x14ac:dyDescent="0.25"/>
    <row r="332" s="81" customFormat="1" x14ac:dyDescent="0.25"/>
    <row r="333" s="81" customFormat="1" x14ac:dyDescent="0.25"/>
    <row r="334" s="81" customFormat="1" x14ac:dyDescent="0.25"/>
    <row r="335" s="81" customFormat="1" x14ac:dyDescent="0.25"/>
    <row r="336" s="81" customFormat="1" x14ac:dyDescent="0.25"/>
    <row r="337" s="81" customFormat="1" x14ac:dyDescent="0.25"/>
    <row r="338" s="81" customFormat="1" x14ac:dyDescent="0.25"/>
    <row r="339" s="81" customFormat="1" x14ac:dyDescent="0.25"/>
    <row r="340" s="81" customFormat="1" x14ac:dyDescent="0.25"/>
    <row r="341" s="81" customFormat="1" x14ac:dyDescent="0.25"/>
    <row r="342" s="81" customFormat="1" x14ac:dyDescent="0.25"/>
    <row r="343" s="81" customFormat="1" x14ac:dyDescent="0.25"/>
    <row r="344" s="81" customFormat="1" x14ac:dyDescent="0.25"/>
    <row r="345" s="81" customFormat="1" x14ac:dyDescent="0.25"/>
    <row r="346" s="81" customFormat="1" x14ac:dyDescent="0.25"/>
    <row r="347" s="81" customFormat="1" x14ac:dyDescent="0.25"/>
    <row r="348" s="81" customFormat="1" x14ac:dyDescent="0.25"/>
    <row r="349" s="81" customFormat="1" x14ac:dyDescent="0.25"/>
    <row r="350" s="81" customFormat="1" x14ac:dyDescent="0.25"/>
    <row r="351" s="81" customFormat="1" x14ac:dyDescent="0.25"/>
    <row r="352" s="81" customFormat="1" x14ac:dyDescent="0.25"/>
    <row r="353" s="81" customFormat="1" x14ac:dyDescent="0.25"/>
    <row r="354" s="81" customFormat="1" x14ac:dyDescent="0.25"/>
    <row r="355" s="81" customFormat="1" x14ac:dyDescent="0.25"/>
    <row r="356" s="81" customFormat="1" x14ac:dyDescent="0.25"/>
    <row r="357" s="81" customFormat="1" x14ac:dyDescent="0.25"/>
    <row r="358" s="81" customFormat="1" x14ac:dyDescent="0.25"/>
    <row r="359" s="81" customFormat="1" x14ac:dyDescent="0.25"/>
    <row r="360" s="81" customFormat="1" x14ac:dyDescent="0.25"/>
    <row r="361" s="81" customFormat="1" x14ac:dyDescent="0.25"/>
    <row r="362" s="81" customFormat="1" x14ac:dyDescent="0.25"/>
    <row r="363" s="81" customFormat="1" x14ac:dyDescent="0.25"/>
    <row r="364" s="81" customFormat="1" x14ac:dyDescent="0.25"/>
    <row r="365" s="81" customFormat="1" x14ac:dyDescent="0.25"/>
    <row r="366" s="81" customFormat="1" x14ac:dyDescent="0.25"/>
    <row r="367" s="81" customFormat="1" x14ac:dyDescent="0.25"/>
    <row r="368" s="81" customFormat="1" x14ac:dyDescent="0.25"/>
    <row r="369" s="81" customFormat="1" x14ac:dyDescent="0.25"/>
    <row r="370" s="81" customFormat="1" x14ac:dyDescent="0.25"/>
    <row r="371" s="81" customFormat="1" x14ac:dyDescent="0.25"/>
    <row r="372" s="81" customFormat="1" x14ac:dyDescent="0.25"/>
    <row r="373" s="81" customFormat="1" x14ac:dyDescent="0.25"/>
    <row r="374" s="81" customFormat="1" x14ac:dyDescent="0.25"/>
    <row r="375" s="81" customFormat="1" x14ac:dyDescent="0.25"/>
    <row r="376" s="81" customFormat="1" x14ac:dyDescent="0.25"/>
    <row r="377" s="81" customFormat="1" x14ac:dyDescent="0.25"/>
    <row r="378" s="81" customFormat="1" x14ac:dyDescent="0.25"/>
    <row r="379" s="81" customFormat="1" x14ac:dyDescent="0.25"/>
    <row r="380" s="81" customFormat="1" x14ac:dyDescent="0.25"/>
    <row r="381" s="81" customFormat="1" x14ac:dyDescent="0.25"/>
    <row r="382" s="81" customFormat="1" x14ac:dyDescent="0.25"/>
    <row r="383" s="81" customFormat="1" x14ac:dyDescent="0.25"/>
    <row r="384" s="81" customFormat="1" x14ac:dyDescent="0.25"/>
    <row r="385" s="81" customFormat="1" x14ac:dyDescent="0.25"/>
    <row r="386" s="81" customFormat="1" x14ac:dyDescent="0.25"/>
    <row r="387" s="81" customFormat="1" x14ac:dyDescent="0.25"/>
    <row r="388" s="81" customFormat="1" x14ac:dyDescent="0.25"/>
    <row r="389" s="81" customFormat="1" x14ac:dyDescent="0.25"/>
    <row r="390" s="81" customFormat="1" x14ac:dyDescent="0.25"/>
    <row r="391" s="81" customFormat="1" x14ac:dyDescent="0.25"/>
    <row r="392" s="81" customFormat="1" x14ac:dyDescent="0.25"/>
    <row r="393" s="81" customFormat="1" x14ac:dyDescent="0.25"/>
    <row r="394" s="81" customFormat="1" x14ac:dyDescent="0.25"/>
    <row r="395" s="81" customFormat="1" x14ac:dyDescent="0.25"/>
    <row r="396" s="81" customFormat="1" x14ac:dyDescent="0.25"/>
    <row r="397" s="81" customFormat="1" x14ac:dyDescent="0.25"/>
    <row r="398" s="81" customFormat="1" x14ac:dyDescent="0.25"/>
    <row r="399" s="81" customFormat="1" x14ac:dyDescent="0.25"/>
    <row r="400" s="81" customFormat="1" x14ac:dyDescent="0.25"/>
    <row r="401" s="81" customFormat="1" x14ac:dyDescent="0.25"/>
    <row r="402" s="81" customFormat="1" x14ac:dyDescent="0.25"/>
    <row r="403" s="81" customFormat="1" x14ac:dyDescent="0.25"/>
    <row r="404" s="81" customFormat="1" x14ac:dyDescent="0.25"/>
    <row r="405" s="81" customFormat="1" x14ac:dyDescent="0.25"/>
    <row r="406" s="81" customFormat="1" x14ac:dyDescent="0.25"/>
    <row r="407" s="81" customFormat="1" x14ac:dyDescent="0.25"/>
    <row r="408" s="81" customFormat="1" x14ac:dyDescent="0.25"/>
    <row r="409" s="81" customFormat="1" x14ac:dyDescent="0.25"/>
    <row r="410" s="81" customFormat="1" x14ac:dyDescent="0.25"/>
    <row r="411" s="81" customFormat="1" x14ac:dyDescent="0.25"/>
    <row r="412" s="81" customFormat="1" x14ac:dyDescent="0.25"/>
    <row r="413" s="81" customFormat="1" x14ac:dyDescent="0.25"/>
    <row r="414" s="81" customFormat="1" x14ac:dyDescent="0.25"/>
    <row r="415" s="81" customFormat="1" x14ac:dyDescent="0.25"/>
    <row r="416" s="81" customFormat="1" x14ac:dyDescent="0.25"/>
    <row r="417" s="81" customFormat="1" x14ac:dyDescent="0.25"/>
    <row r="418" s="81" customFormat="1" x14ac:dyDescent="0.25"/>
    <row r="419" s="81" customFormat="1" x14ac:dyDescent="0.25"/>
    <row r="420" s="81" customFormat="1" x14ac:dyDescent="0.25"/>
    <row r="421" s="81" customFormat="1" x14ac:dyDescent="0.25"/>
    <row r="422" s="81" customFormat="1" x14ac:dyDescent="0.25"/>
    <row r="423" s="81" customFormat="1" x14ac:dyDescent="0.25"/>
    <row r="424" s="81" customFormat="1" x14ac:dyDescent="0.25"/>
    <row r="425" s="81" customFormat="1" x14ac:dyDescent="0.25"/>
    <row r="426" s="81" customFormat="1" x14ac:dyDescent="0.25"/>
    <row r="427" s="81" customFormat="1" x14ac:dyDescent="0.25"/>
    <row r="428" s="81" customFormat="1" x14ac:dyDescent="0.25"/>
    <row r="429" s="81" customFormat="1" x14ac:dyDescent="0.25"/>
    <row r="430" s="81" customFormat="1" x14ac:dyDescent="0.25"/>
    <row r="431" s="81" customFormat="1" x14ac:dyDescent="0.25"/>
    <row r="432" s="81" customFormat="1" x14ac:dyDescent="0.25"/>
    <row r="433" s="81" customFormat="1" x14ac:dyDescent="0.25"/>
    <row r="434" s="81" customFormat="1" x14ac:dyDescent="0.25"/>
    <row r="435" s="81" customFormat="1" x14ac:dyDescent="0.25"/>
    <row r="436" s="81" customFormat="1" x14ac:dyDescent="0.25"/>
    <row r="437" s="81" customFormat="1" x14ac:dyDescent="0.25"/>
    <row r="438" s="81" customFormat="1" x14ac:dyDescent="0.25"/>
    <row r="439" s="81" customFormat="1" x14ac:dyDescent="0.25"/>
    <row r="440" s="81" customFormat="1" x14ac:dyDescent="0.25"/>
    <row r="441" s="81" customFormat="1" x14ac:dyDescent="0.25"/>
    <row r="442" s="81" customFormat="1" x14ac:dyDescent="0.25"/>
    <row r="443" s="81" customFormat="1" x14ac:dyDescent="0.25"/>
    <row r="444" s="81" customFormat="1" x14ac:dyDescent="0.25"/>
    <row r="445" s="81" customFormat="1" x14ac:dyDescent="0.25"/>
    <row r="446" s="81" customFormat="1" x14ac:dyDescent="0.25"/>
    <row r="447" s="81" customFormat="1" x14ac:dyDescent="0.25"/>
    <row r="448" s="81" customFormat="1" x14ac:dyDescent="0.25"/>
    <row r="449" s="81" customFormat="1" x14ac:dyDescent="0.25"/>
    <row r="450" s="81" customFormat="1" x14ac:dyDescent="0.25"/>
    <row r="451" s="81" customFormat="1" x14ac:dyDescent="0.25"/>
    <row r="452" s="81" customFormat="1" x14ac:dyDescent="0.25"/>
    <row r="453" s="81" customFormat="1" x14ac:dyDescent="0.25"/>
    <row r="454" s="81" customFormat="1" x14ac:dyDescent="0.25"/>
    <row r="455" s="81" customFormat="1" x14ac:dyDescent="0.25"/>
    <row r="456" s="81" customFormat="1" x14ac:dyDescent="0.25"/>
    <row r="457" s="81" customFormat="1" x14ac:dyDescent="0.25"/>
    <row r="458" s="81" customFormat="1" x14ac:dyDescent="0.25"/>
    <row r="459" s="81" customFormat="1" x14ac:dyDescent="0.25"/>
    <row r="460" s="81" customFormat="1" x14ac:dyDescent="0.25"/>
    <row r="461" s="81" customFormat="1" x14ac:dyDescent="0.25"/>
    <row r="462" s="81" customFormat="1" x14ac:dyDescent="0.25"/>
    <row r="463" s="81" customFormat="1" x14ac:dyDescent="0.25"/>
    <row r="464" s="81" customFormat="1" x14ac:dyDescent="0.25"/>
    <row r="465" s="81" customFormat="1" x14ac:dyDescent="0.25"/>
    <row r="466" s="81" customFormat="1" x14ac:dyDescent="0.25"/>
    <row r="467" s="81" customFormat="1" x14ac:dyDescent="0.25"/>
    <row r="468" s="81" customFormat="1" x14ac:dyDescent="0.25"/>
    <row r="469" s="81" customFormat="1" x14ac:dyDescent="0.25"/>
    <row r="470" s="81" customFormat="1" x14ac:dyDescent="0.25"/>
    <row r="471" s="81" customFormat="1" x14ac:dyDescent="0.25"/>
    <row r="472" s="81" customFormat="1" x14ac:dyDescent="0.25"/>
    <row r="473" s="81" customFormat="1" x14ac:dyDescent="0.25"/>
    <row r="474" s="81" customFormat="1" x14ac:dyDescent="0.25"/>
    <row r="475" s="81" customFormat="1" x14ac:dyDescent="0.25"/>
    <row r="476" s="81" customFormat="1" x14ac:dyDescent="0.25"/>
    <row r="477" s="81" customFormat="1" x14ac:dyDescent="0.25"/>
    <row r="478" s="81" customFormat="1" x14ac:dyDescent="0.25"/>
    <row r="479" s="81" customFormat="1" x14ac:dyDescent="0.25"/>
    <row r="480" s="81" customFormat="1" x14ac:dyDescent="0.25"/>
    <row r="481" s="81" customFormat="1" x14ac:dyDescent="0.25"/>
    <row r="482" s="81" customFormat="1" x14ac:dyDescent="0.25"/>
    <row r="483" s="81" customFormat="1" x14ac:dyDescent="0.25"/>
    <row r="484" s="81" customFormat="1" x14ac:dyDescent="0.25"/>
    <row r="485" s="81" customFormat="1" x14ac:dyDescent="0.25"/>
    <row r="486" s="81" customFormat="1" x14ac:dyDescent="0.25"/>
    <row r="487" s="81" customFormat="1" x14ac:dyDescent="0.25"/>
    <row r="488" s="81" customFormat="1" x14ac:dyDescent="0.25"/>
    <row r="489" s="81" customFormat="1" x14ac:dyDescent="0.25"/>
    <row r="490" s="81" customFormat="1" x14ac:dyDescent="0.25"/>
    <row r="491" s="81" customFormat="1" x14ac:dyDescent="0.25"/>
    <row r="492" s="81" customFormat="1" x14ac:dyDescent="0.25"/>
    <row r="493" s="81" customFormat="1" x14ac:dyDescent="0.25"/>
    <row r="494" s="81" customFormat="1" x14ac:dyDescent="0.25"/>
    <row r="495" s="81" customFormat="1" x14ac:dyDescent="0.25"/>
    <row r="496" s="81" customFormat="1" x14ac:dyDescent="0.25"/>
    <row r="497" s="81" customFormat="1" x14ac:dyDescent="0.25"/>
    <row r="498" s="81" customFormat="1" x14ac:dyDescent="0.25"/>
    <row r="499" s="81" customFormat="1" x14ac:dyDescent="0.25"/>
    <row r="500" s="81" customFormat="1" x14ac:dyDescent="0.25"/>
    <row r="501" s="81" customFormat="1" x14ac:dyDescent="0.25"/>
    <row r="502" s="81" customFormat="1" x14ac:dyDescent="0.25"/>
    <row r="503" s="81" customFormat="1" x14ac:dyDescent="0.25"/>
    <row r="504" s="81" customFormat="1" x14ac:dyDescent="0.25"/>
    <row r="505" s="81" customFormat="1" x14ac:dyDescent="0.25"/>
    <row r="506" s="81" customFormat="1" x14ac:dyDescent="0.25"/>
    <row r="507" s="81" customFormat="1" x14ac:dyDescent="0.25"/>
    <row r="508" s="81" customFormat="1" x14ac:dyDescent="0.25"/>
    <row r="509" s="81" customFormat="1" x14ac:dyDescent="0.25"/>
    <row r="510" s="81" customFormat="1" x14ac:dyDescent="0.25"/>
    <row r="511" s="81" customFormat="1" x14ac:dyDescent="0.25"/>
    <row r="512" s="81" customFormat="1" x14ac:dyDescent="0.25"/>
    <row r="513" s="81" customFormat="1" x14ac:dyDescent="0.25"/>
    <row r="514" s="81" customFormat="1" x14ac:dyDescent="0.25"/>
    <row r="515" s="81" customFormat="1" x14ac:dyDescent="0.25"/>
    <row r="516" s="81" customFormat="1" x14ac:dyDescent="0.25"/>
    <row r="517" s="81" customFormat="1" x14ac:dyDescent="0.25"/>
    <row r="518" s="81" customFormat="1" x14ac:dyDescent="0.25"/>
    <row r="519" s="81" customFormat="1" x14ac:dyDescent="0.25"/>
    <row r="520" s="81" customFormat="1" x14ac:dyDescent="0.25"/>
    <row r="521" s="81" customFormat="1" x14ac:dyDescent="0.25"/>
    <row r="522" s="81" customFormat="1" x14ac:dyDescent="0.25"/>
    <row r="523" s="81" customFormat="1" x14ac:dyDescent="0.25"/>
    <row r="524" s="81" customFormat="1" x14ac:dyDescent="0.25"/>
    <row r="525" s="81" customFormat="1" x14ac:dyDescent="0.25"/>
    <row r="526" s="81" customFormat="1" x14ac:dyDescent="0.25"/>
    <row r="527" s="81" customFormat="1" x14ac:dyDescent="0.25"/>
    <row r="528" s="81" customFormat="1" x14ac:dyDescent="0.25"/>
    <row r="529" s="81" customFormat="1" x14ac:dyDescent="0.25"/>
    <row r="530" s="81" customFormat="1" x14ac:dyDescent="0.25"/>
    <row r="531" s="81" customFormat="1" x14ac:dyDescent="0.25"/>
    <row r="532" s="81" customFormat="1" x14ac:dyDescent="0.25"/>
    <row r="533" s="81" customFormat="1" x14ac:dyDescent="0.25"/>
    <row r="534" s="81" customFormat="1" x14ac:dyDescent="0.25"/>
    <row r="535" s="81" customFormat="1" x14ac:dyDescent="0.25"/>
    <row r="536" s="81" customFormat="1" x14ac:dyDescent="0.25"/>
    <row r="537" s="81" customFormat="1" x14ac:dyDescent="0.25"/>
    <row r="538" s="81" customFormat="1" x14ac:dyDescent="0.25"/>
    <row r="539" s="81" customFormat="1" x14ac:dyDescent="0.25"/>
    <row r="540" s="81" customFormat="1" x14ac:dyDescent="0.25"/>
    <row r="541" s="81" customFormat="1" x14ac:dyDescent="0.25"/>
    <row r="542" s="81" customFormat="1" x14ac:dyDescent="0.25"/>
    <row r="543" s="81" customFormat="1" x14ac:dyDescent="0.25"/>
    <row r="544" s="81" customFormat="1" x14ac:dyDescent="0.25"/>
    <row r="545" s="81" customFormat="1" x14ac:dyDescent="0.25"/>
    <row r="546" s="81" customFormat="1" x14ac:dyDescent="0.25"/>
    <row r="547" s="81" customFormat="1" x14ac:dyDescent="0.25"/>
    <row r="548" s="81" customFormat="1" x14ac:dyDescent="0.25"/>
    <row r="549" s="81" customFormat="1" x14ac:dyDescent="0.25"/>
    <row r="550" s="81" customFormat="1" x14ac:dyDescent="0.25"/>
    <row r="551" s="81" customFormat="1" x14ac:dyDescent="0.25"/>
    <row r="552" s="81" customFormat="1" x14ac:dyDescent="0.25"/>
    <row r="553" s="81" customFormat="1" x14ac:dyDescent="0.25"/>
    <row r="554" s="81" customFormat="1" x14ac:dyDescent="0.25"/>
    <row r="555" s="81" customFormat="1" x14ac:dyDescent="0.25"/>
    <row r="556" s="81" customFormat="1" x14ac:dyDescent="0.25"/>
    <row r="557" s="81" customFormat="1" x14ac:dyDescent="0.25"/>
    <row r="558" s="81" customFormat="1" x14ac:dyDescent="0.25"/>
    <row r="559" s="81" customFormat="1" x14ac:dyDescent="0.25"/>
    <row r="560" s="81" customFormat="1" x14ac:dyDescent="0.25"/>
    <row r="561" s="81" customFormat="1" x14ac:dyDescent="0.25"/>
    <row r="562" s="81" customFormat="1" x14ac:dyDescent="0.25"/>
    <row r="563" s="81" customFormat="1" x14ac:dyDescent="0.25"/>
    <row r="564" s="81" customFormat="1" x14ac:dyDescent="0.25"/>
    <row r="565" s="81" customFormat="1" x14ac:dyDescent="0.25"/>
    <row r="566" s="81" customFormat="1" x14ac:dyDescent="0.25"/>
    <row r="567" s="81" customFormat="1" x14ac:dyDescent="0.25"/>
    <row r="568" s="81" customFormat="1" x14ac:dyDescent="0.25"/>
    <row r="569" s="81" customFormat="1" x14ac:dyDescent="0.25"/>
    <row r="570" s="81" customFormat="1" x14ac:dyDescent="0.25"/>
    <row r="571" s="81" customFormat="1" x14ac:dyDescent="0.25"/>
    <row r="572" s="81" customFormat="1" x14ac:dyDescent="0.25"/>
    <row r="573" s="81" customFormat="1" x14ac:dyDescent="0.25"/>
    <row r="574" s="81" customFormat="1" x14ac:dyDescent="0.25"/>
    <row r="575" s="81" customFormat="1" x14ac:dyDescent="0.25"/>
    <row r="576" s="81" customFormat="1" x14ac:dyDescent="0.25"/>
    <row r="577" s="81" customFormat="1" x14ac:dyDescent="0.25"/>
    <row r="578" s="81" customFormat="1" x14ac:dyDescent="0.25"/>
    <row r="579" s="81" customFormat="1" x14ac:dyDescent="0.25"/>
    <row r="580" s="81" customFormat="1" x14ac:dyDescent="0.25"/>
    <row r="581" s="81" customFormat="1" x14ac:dyDescent="0.25"/>
    <row r="582" s="81" customFormat="1" x14ac:dyDescent="0.25"/>
    <row r="583" s="81" customFormat="1" x14ac:dyDescent="0.25"/>
    <row r="584" s="81" customFormat="1" x14ac:dyDescent="0.25"/>
    <row r="585" s="81" customFormat="1" x14ac:dyDescent="0.25"/>
    <row r="586" s="81" customFormat="1" x14ac:dyDescent="0.25"/>
    <row r="587" s="81" customFormat="1" x14ac:dyDescent="0.25"/>
    <row r="588" s="81" customFormat="1" x14ac:dyDescent="0.25"/>
    <row r="589" s="81" customFormat="1" x14ac:dyDescent="0.25"/>
    <row r="590" s="81" customFormat="1" x14ac:dyDescent="0.25"/>
    <row r="591" s="81" customFormat="1" x14ac:dyDescent="0.25"/>
    <row r="592" s="81" customFormat="1" x14ac:dyDescent="0.25"/>
    <row r="593" s="81" customFormat="1" x14ac:dyDescent="0.25"/>
    <row r="594" s="81" customFormat="1" x14ac:dyDescent="0.25"/>
    <row r="595" s="81" customFormat="1" x14ac:dyDescent="0.25"/>
    <row r="596" s="81" customFormat="1" x14ac:dyDescent="0.25"/>
    <row r="597" s="81" customFormat="1" x14ac:dyDescent="0.25"/>
    <row r="598" s="81" customFormat="1" x14ac:dyDescent="0.25"/>
    <row r="599" s="81" customFormat="1" x14ac:dyDescent="0.25"/>
    <row r="600" s="81" customFormat="1" x14ac:dyDescent="0.25"/>
    <row r="601" s="81" customFormat="1" x14ac:dyDescent="0.25"/>
    <row r="602" s="81" customFormat="1" x14ac:dyDescent="0.25"/>
    <row r="603" s="81" customFormat="1" x14ac:dyDescent="0.25"/>
    <row r="604" s="81" customFormat="1" x14ac:dyDescent="0.25"/>
    <row r="605" s="81" customFormat="1" x14ac:dyDescent="0.25"/>
    <row r="606" s="81" customFormat="1" x14ac:dyDescent="0.25"/>
    <row r="607" s="81" customFormat="1" x14ac:dyDescent="0.25"/>
    <row r="608" s="81" customFormat="1" x14ac:dyDescent="0.25"/>
    <row r="609" s="81" customFormat="1" x14ac:dyDescent="0.25"/>
    <row r="610" s="81" customFormat="1" x14ac:dyDescent="0.25"/>
    <row r="611" s="81" customFormat="1" x14ac:dyDescent="0.25"/>
    <row r="612" s="81" customFormat="1" x14ac:dyDescent="0.25"/>
    <row r="613" s="81" customFormat="1" x14ac:dyDescent="0.25"/>
    <row r="614" s="81" customFormat="1" x14ac:dyDescent="0.25"/>
    <row r="615" s="81" customFormat="1" x14ac:dyDescent="0.25"/>
    <row r="616" s="81" customFormat="1" x14ac:dyDescent="0.25"/>
    <row r="617" s="81" customFormat="1" x14ac:dyDescent="0.25"/>
    <row r="618" s="81" customFormat="1" x14ac:dyDescent="0.25"/>
    <row r="619" s="81" customFormat="1" x14ac:dyDescent="0.25"/>
    <row r="620" s="81" customFormat="1" x14ac:dyDescent="0.25"/>
    <row r="621" s="81" customFormat="1" x14ac:dyDescent="0.25"/>
    <row r="622" s="81" customFormat="1" x14ac:dyDescent="0.25"/>
    <row r="623" s="81" customFormat="1" x14ac:dyDescent="0.25"/>
    <row r="624" s="81" customFormat="1" x14ac:dyDescent="0.25"/>
    <row r="625" s="81" customFormat="1" x14ac:dyDescent="0.25"/>
    <row r="626" s="81" customFormat="1" x14ac:dyDescent="0.25"/>
    <row r="627" s="81" customFormat="1" x14ac:dyDescent="0.25"/>
    <row r="628" s="81" customFormat="1" x14ac:dyDescent="0.25"/>
    <row r="629" s="81" customFormat="1" x14ac:dyDescent="0.25"/>
    <row r="630" s="81" customFormat="1" x14ac:dyDescent="0.25"/>
    <row r="631" s="81" customFormat="1" x14ac:dyDescent="0.25"/>
    <row r="632" s="81" customFormat="1" x14ac:dyDescent="0.25"/>
    <row r="633" s="81" customFormat="1" x14ac:dyDescent="0.25"/>
    <row r="634" s="81" customFormat="1" x14ac:dyDescent="0.25"/>
    <row r="635" s="81" customFormat="1" x14ac:dyDescent="0.25"/>
    <row r="636" s="81" customFormat="1" x14ac:dyDescent="0.25"/>
    <row r="637" s="81" customFormat="1" x14ac:dyDescent="0.25"/>
    <row r="638" s="81" customFormat="1" x14ac:dyDescent="0.25"/>
    <row r="639" s="81" customFormat="1" x14ac:dyDescent="0.25"/>
    <row r="640" s="81" customFormat="1" x14ac:dyDescent="0.25"/>
    <row r="641" s="81" customFormat="1" x14ac:dyDescent="0.25"/>
    <row r="642" s="81" customFormat="1" x14ac:dyDescent="0.25"/>
    <row r="643" s="81" customFormat="1" x14ac:dyDescent="0.25"/>
    <row r="644" s="81" customFormat="1" x14ac:dyDescent="0.25"/>
    <row r="645" s="81" customFormat="1" x14ac:dyDescent="0.25"/>
    <row r="646" s="81" customFormat="1" x14ac:dyDescent="0.25"/>
    <row r="647" s="81" customFormat="1" x14ac:dyDescent="0.25"/>
    <row r="648" s="81" customFormat="1" x14ac:dyDescent="0.25"/>
    <row r="649" s="81" customFormat="1" x14ac:dyDescent="0.25"/>
    <row r="650" s="81" customFormat="1" x14ac:dyDescent="0.25"/>
    <row r="651" s="81" customFormat="1" x14ac:dyDescent="0.25"/>
    <row r="652" s="81" customFormat="1" x14ac:dyDescent="0.25"/>
    <row r="653" s="81" customFormat="1" x14ac:dyDescent="0.25"/>
    <row r="654" s="81" customFormat="1" x14ac:dyDescent="0.25"/>
    <row r="655" s="81" customFormat="1" x14ac:dyDescent="0.25"/>
    <row r="656" s="81" customFormat="1" x14ac:dyDescent="0.25"/>
    <row r="657" s="81" customFormat="1" x14ac:dyDescent="0.25"/>
    <row r="658" s="81" customFormat="1" x14ac:dyDescent="0.25"/>
    <row r="659" s="81" customFormat="1" x14ac:dyDescent="0.25"/>
    <row r="660" s="81" customFormat="1" x14ac:dyDescent="0.25"/>
    <row r="661" s="81" customFormat="1" x14ac:dyDescent="0.25"/>
    <row r="662" s="81" customFormat="1" x14ac:dyDescent="0.25"/>
    <row r="663" s="81" customFormat="1" x14ac:dyDescent="0.25"/>
    <row r="664" s="81" customFormat="1" x14ac:dyDescent="0.25"/>
    <row r="665" s="81" customFormat="1" x14ac:dyDescent="0.25"/>
    <row r="666" s="81" customFormat="1" x14ac:dyDescent="0.25"/>
    <row r="667" s="81" customFormat="1" x14ac:dyDescent="0.25"/>
    <row r="668" s="81" customFormat="1" x14ac:dyDescent="0.25"/>
    <row r="669" s="81" customFormat="1" x14ac:dyDescent="0.25"/>
    <row r="670" s="81" customFormat="1" x14ac:dyDescent="0.25"/>
    <row r="671" s="81" customFormat="1" x14ac:dyDescent="0.25"/>
    <row r="672" s="81" customFormat="1" x14ac:dyDescent="0.25"/>
  </sheetData>
  <mergeCells count="10">
    <mergeCell ref="B2:P2"/>
    <mergeCell ref="B3:B5"/>
    <mergeCell ref="C3:P3"/>
    <mergeCell ref="C4:D4"/>
    <mergeCell ref="E4:F4"/>
    <mergeCell ref="G4:H4"/>
    <mergeCell ref="I4:J4"/>
    <mergeCell ref="K4:L4"/>
    <mergeCell ref="M4:N4"/>
    <mergeCell ref="O4:P4"/>
  </mergeCells>
  <printOptions horizontalCentered="1"/>
  <pageMargins left="0.7" right="0.7" top="0.75" bottom="0.75" header="0.3" footer="0.3"/>
  <pageSetup paperSize="9" scale="5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U840"/>
  <sheetViews>
    <sheetView topLeftCell="A2" zoomScale="80" zoomScaleNormal="80" workbookViewId="0">
      <selection activeCell="C10" sqref="C10"/>
    </sheetView>
  </sheetViews>
  <sheetFormatPr baseColWidth="10" defaultColWidth="11.42578125" defaultRowHeight="15" x14ac:dyDescent="0.25"/>
  <cols>
    <col min="1" max="1" width="2.7109375" style="81" customWidth="1"/>
    <col min="2" max="2" width="15.7109375" style="63" customWidth="1"/>
    <col min="3" max="20" width="11.7109375" style="63" customWidth="1"/>
    <col min="21" max="135" width="11.42578125" style="81" customWidth="1"/>
    <col min="136" max="16384" width="11.42578125" style="63"/>
  </cols>
  <sheetData>
    <row r="1" spans="2:21" s="81" customFormat="1" ht="15.75" thickBot="1" x14ac:dyDescent="0.3"/>
    <row r="2" spans="2:21" ht="21.95" customHeight="1" thickTop="1" thickBot="1" x14ac:dyDescent="0.3">
      <c r="B2" s="269" t="s">
        <v>303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312"/>
      <c r="P2" s="312"/>
      <c r="Q2" s="312"/>
      <c r="R2" s="312"/>
      <c r="S2" s="312"/>
      <c r="T2" s="313"/>
    </row>
    <row r="3" spans="2:21" ht="21.95" customHeight="1" thickTop="1" thickBot="1" x14ac:dyDescent="0.3">
      <c r="B3" s="272" t="s">
        <v>249</v>
      </c>
      <c r="C3" s="283" t="s">
        <v>82</v>
      </c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298"/>
    </row>
    <row r="4" spans="2:21" ht="21.95" customHeight="1" thickTop="1" thickBot="1" x14ac:dyDescent="0.3">
      <c r="B4" s="308"/>
      <c r="C4" s="288" t="s">
        <v>44</v>
      </c>
      <c r="D4" s="289"/>
      <c r="E4" s="290" t="s">
        <v>45</v>
      </c>
      <c r="F4" s="289"/>
      <c r="G4" s="290" t="s">
        <v>46</v>
      </c>
      <c r="H4" s="289"/>
      <c r="I4" s="290" t="s">
        <v>47</v>
      </c>
      <c r="J4" s="289"/>
      <c r="K4" s="283" t="s">
        <v>48</v>
      </c>
      <c r="L4" s="289"/>
      <c r="M4" s="283" t="s">
        <v>49</v>
      </c>
      <c r="N4" s="289"/>
      <c r="O4" s="283" t="s">
        <v>50</v>
      </c>
      <c r="P4" s="289"/>
      <c r="Q4" s="283" t="s">
        <v>51</v>
      </c>
      <c r="R4" s="283"/>
      <c r="S4" s="284" t="s">
        <v>31</v>
      </c>
      <c r="T4" s="285"/>
    </row>
    <row r="5" spans="2:21" ht="21.95" customHeight="1" thickTop="1" thickBot="1" x14ac:dyDescent="0.3">
      <c r="B5" s="309"/>
      <c r="C5" s="108" t="s">
        <v>4</v>
      </c>
      <c r="D5" s="109" t="s">
        <v>5</v>
      </c>
      <c r="E5" s="110" t="s">
        <v>4</v>
      </c>
      <c r="F5" s="109" t="s">
        <v>5</v>
      </c>
      <c r="G5" s="110" t="s">
        <v>4</v>
      </c>
      <c r="H5" s="109" t="s">
        <v>5</v>
      </c>
      <c r="I5" s="110" t="s">
        <v>4</v>
      </c>
      <c r="J5" s="109" t="s">
        <v>5</v>
      </c>
      <c r="K5" s="110" t="s">
        <v>4</v>
      </c>
      <c r="L5" s="109" t="s">
        <v>5</v>
      </c>
      <c r="M5" s="110" t="s">
        <v>4</v>
      </c>
      <c r="N5" s="109" t="s">
        <v>5</v>
      </c>
      <c r="O5" s="110" t="s">
        <v>4</v>
      </c>
      <c r="P5" s="109" t="s">
        <v>5</v>
      </c>
      <c r="Q5" s="110" t="s">
        <v>4</v>
      </c>
      <c r="R5" s="111" t="s">
        <v>5</v>
      </c>
      <c r="S5" s="108" t="s">
        <v>4</v>
      </c>
      <c r="T5" s="112" t="s">
        <v>5</v>
      </c>
    </row>
    <row r="6" spans="2:21" ht="21.95" customHeight="1" thickTop="1" x14ac:dyDescent="0.25">
      <c r="B6" s="173" t="s">
        <v>86</v>
      </c>
      <c r="C6" s="147">
        <v>1237</v>
      </c>
      <c r="D6" s="90">
        <v>8.3830306316074812E-2</v>
      </c>
      <c r="E6" s="148">
        <v>380</v>
      </c>
      <c r="F6" s="90">
        <v>8.6265607264472188E-2</v>
      </c>
      <c r="G6" s="148">
        <v>429</v>
      </c>
      <c r="H6" s="90">
        <v>0.10221586847748391</v>
      </c>
      <c r="I6" s="148">
        <v>442</v>
      </c>
      <c r="J6" s="90">
        <v>9.5733160060645445E-2</v>
      </c>
      <c r="K6" s="148">
        <v>281</v>
      </c>
      <c r="L6" s="90">
        <v>9.6696490020646939E-2</v>
      </c>
      <c r="M6" s="148">
        <v>340</v>
      </c>
      <c r="N6" s="90">
        <v>9.5158130422614048E-2</v>
      </c>
      <c r="O6" s="148">
        <v>134</v>
      </c>
      <c r="P6" s="90">
        <v>0.10128495842781557</v>
      </c>
      <c r="Q6" s="148">
        <v>132</v>
      </c>
      <c r="R6" s="92">
        <v>0.10296411856474259</v>
      </c>
      <c r="S6" s="147">
        <v>3375</v>
      </c>
      <c r="T6" s="114">
        <v>9.107099490002428E-2</v>
      </c>
      <c r="U6" s="94"/>
    </row>
    <row r="7" spans="2:21" ht="21.95" customHeight="1" x14ac:dyDescent="0.25">
      <c r="B7" s="174" t="s">
        <v>87</v>
      </c>
      <c r="C7" s="147">
        <v>1118</v>
      </c>
      <c r="D7" s="90">
        <v>7.5765790187042562E-2</v>
      </c>
      <c r="E7" s="148">
        <v>337</v>
      </c>
      <c r="F7" s="90">
        <v>7.6503972758229288E-2</v>
      </c>
      <c r="G7" s="148">
        <v>329</v>
      </c>
      <c r="H7" s="90">
        <v>7.8389325708839649E-2</v>
      </c>
      <c r="I7" s="148">
        <v>372</v>
      </c>
      <c r="J7" s="90">
        <v>8.057179987004548E-2</v>
      </c>
      <c r="K7" s="148">
        <v>232</v>
      </c>
      <c r="L7" s="90">
        <v>7.9834824501032353E-2</v>
      </c>
      <c r="M7" s="148">
        <v>297</v>
      </c>
      <c r="N7" s="90">
        <v>8.3123425692695208E-2</v>
      </c>
      <c r="O7" s="148">
        <v>101</v>
      </c>
      <c r="P7" s="90">
        <v>7.6341647770219193E-2</v>
      </c>
      <c r="Q7" s="148">
        <v>111</v>
      </c>
      <c r="R7" s="92">
        <v>8.6583463338533548E-2</v>
      </c>
      <c r="S7" s="147">
        <v>2897</v>
      </c>
      <c r="T7" s="114">
        <v>7.8172643622331964E-2</v>
      </c>
      <c r="U7" s="94"/>
    </row>
    <row r="8" spans="2:21" ht="21.95" customHeight="1" x14ac:dyDescent="0.25">
      <c r="B8" s="174" t="s">
        <v>88</v>
      </c>
      <c r="C8" s="147">
        <v>1532</v>
      </c>
      <c r="D8" s="90">
        <v>0.10382217403090269</v>
      </c>
      <c r="E8" s="148">
        <v>393</v>
      </c>
      <c r="F8" s="90">
        <v>8.9216799091940982E-2</v>
      </c>
      <c r="G8" s="148">
        <v>404</v>
      </c>
      <c r="H8" s="90">
        <v>9.6259232785322849E-2</v>
      </c>
      <c r="I8" s="148">
        <v>503</v>
      </c>
      <c r="J8" s="90">
        <v>0.10894520251245397</v>
      </c>
      <c r="K8" s="148">
        <v>294</v>
      </c>
      <c r="L8" s="90">
        <v>0.10116999311768754</v>
      </c>
      <c r="M8" s="148">
        <v>334</v>
      </c>
      <c r="N8" s="90">
        <v>9.3478869297509093E-2</v>
      </c>
      <c r="O8" s="148">
        <v>126</v>
      </c>
      <c r="P8" s="90">
        <v>9.5238095238095233E-2</v>
      </c>
      <c r="Q8" s="148">
        <v>124</v>
      </c>
      <c r="R8" s="92">
        <v>9.6723868954758194E-2</v>
      </c>
      <c r="S8" s="147">
        <v>3710</v>
      </c>
      <c r="T8" s="114">
        <v>0.10011063439380448</v>
      </c>
      <c r="U8" s="94"/>
    </row>
    <row r="9" spans="2:21" ht="21.95" customHeight="1" x14ac:dyDescent="0.25">
      <c r="B9" s="174" t="s">
        <v>89</v>
      </c>
      <c r="C9" s="147">
        <v>1094</v>
      </c>
      <c r="D9" s="90">
        <v>7.413933315261588E-2</v>
      </c>
      <c r="E9" s="148">
        <v>326</v>
      </c>
      <c r="F9" s="90">
        <v>7.4006810442678775E-2</v>
      </c>
      <c r="G9" s="148">
        <v>318</v>
      </c>
      <c r="H9" s="90">
        <v>7.5768406004288774E-2</v>
      </c>
      <c r="I9" s="148">
        <v>364</v>
      </c>
      <c r="J9" s="90">
        <v>7.883907299111978E-2</v>
      </c>
      <c r="K9" s="148">
        <v>219</v>
      </c>
      <c r="L9" s="90">
        <v>7.5361321403991738E-2</v>
      </c>
      <c r="M9" s="148">
        <v>269</v>
      </c>
      <c r="N9" s="90">
        <v>7.5286873775538762E-2</v>
      </c>
      <c r="O9" s="148">
        <v>95</v>
      </c>
      <c r="P9" s="90">
        <v>7.1806500377928947E-2</v>
      </c>
      <c r="Q9" s="148">
        <v>84</v>
      </c>
      <c r="R9" s="92">
        <v>6.5522620904836196E-2</v>
      </c>
      <c r="S9" s="147">
        <v>2769</v>
      </c>
      <c r="T9" s="114">
        <v>7.471869181575326E-2</v>
      </c>
      <c r="U9" s="94"/>
    </row>
    <row r="10" spans="2:21" ht="21.95" customHeight="1" x14ac:dyDescent="0.25">
      <c r="B10" s="174" t="s">
        <v>90</v>
      </c>
      <c r="C10" s="147">
        <v>1381</v>
      </c>
      <c r="D10" s="90">
        <v>9.358904852263486E-2</v>
      </c>
      <c r="E10" s="148">
        <v>393</v>
      </c>
      <c r="F10" s="90">
        <v>8.9216799091940982E-2</v>
      </c>
      <c r="G10" s="148">
        <v>349</v>
      </c>
      <c r="H10" s="90">
        <v>8.31546342625685E-2</v>
      </c>
      <c r="I10" s="148">
        <v>396</v>
      </c>
      <c r="J10" s="90">
        <v>8.5769980506822607E-2</v>
      </c>
      <c r="K10" s="148">
        <v>259</v>
      </c>
      <c r="L10" s="90">
        <v>8.9125946317962834E-2</v>
      </c>
      <c r="M10" s="148">
        <v>323</v>
      </c>
      <c r="N10" s="90">
        <v>9.0400223901483348E-2</v>
      </c>
      <c r="O10" s="148">
        <v>121</v>
      </c>
      <c r="P10" s="90">
        <v>9.1458805744520033E-2</v>
      </c>
      <c r="Q10" s="148">
        <v>104</v>
      </c>
      <c r="R10" s="92">
        <v>8.1123244929797195E-2</v>
      </c>
      <c r="S10" s="147">
        <v>3326</v>
      </c>
      <c r="T10" s="114">
        <v>8.9748778974068383E-2</v>
      </c>
      <c r="U10" s="94"/>
    </row>
    <row r="11" spans="2:21" ht="21.95" customHeight="1" x14ac:dyDescent="0.25">
      <c r="B11" s="174" t="s">
        <v>91</v>
      </c>
      <c r="C11" s="147">
        <v>1544</v>
      </c>
      <c r="D11" s="90">
        <v>0.10463540254811603</v>
      </c>
      <c r="E11" s="148">
        <v>398</v>
      </c>
      <c r="F11" s="90">
        <v>9.0351872871736669E-2</v>
      </c>
      <c r="G11" s="148">
        <v>387</v>
      </c>
      <c r="H11" s="90">
        <v>9.2208720514653328E-2</v>
      </c>
      <c r="I11" s="148">
        <v>418</v>
      </c>
      <c r="J11" s="90">
        <v>9.0534979423868317E-2</v>
      </c>
      <c r="K11" s="148">
        <v>252</v>
      </c>
      <c r="L11" s="90">
        <v>8.6717136958017887E-2</v>
      </c>
      <c r="M11" s="148">
        <v>302</v>
      </c>
      <c r="N11" s="90">
        <v>8.4522809963616011E-2</v>
      </c>
      <c r="O11" s="148">
        <v>110</v>
      </c>
      <c r="P11" s="90">
        <v>8.3144368858654574E-2</v>
      </c>
      <c r="Q11" s="148">
        <v>118</v>
      </c>
      <c r="R11" s="92">
        <v>9.2043681747269887E-2</v>
      </c>
      <c r="S11" s="147">
        <v>3529</v>
      </c>
      <c r="T11" s="114">
        <v>9.5226530667314277E-2</v>
      </c>
      <c r="U11" s="94"/>
    </row>
    <row r="12" spans="2:21" ht="21.95" customHeight="1" x14ac:dyDescent="0.25">
      <c r="B12" s="174" t="s">
        <v>92</v>
      </c>
      <c r="C12" s="147">
        <v>942</v>
      </c>
      <c r="D12" s="90">
        <v>6.3838438601246952E-2</v>
      </c>
      <c r="E12" s="148">
        <v>340</v>
      </c>
      <c r="F12" s="90">
        <v>7.7185017026106695E-2</v>
      </c>
      <c r="G12" s="148">
        <v>291</v>
      </c>
      <c r="H12" s="90">
        <v>6.9335239456754821E-2</v>
      </c>
      <c r="I12" s="148">
        <v>297</v>
      </c>
      <c r="J12" s="90">
        <v>6.4327485380116955E-2</v>
      </c>
      <c r="K12" s="148">
        <v>164</v>
      </c>
      <c r="L12" s="90">
        <v>5.6434962147281484E-2</v>
      </c>
      <c r="M12" s="148">
        <v>222</v>
      </c>
      <c r="N12" s="90">
        <v>6.2132661628883291E-2</v>
      </c>
      <c r="O12" s="148">
        <v>66</v>
      </c>
      <c r="P12" s="90">
        <v>4.9886621315192746E-2</v>
      </c>
      <c r="Q12" s="148">
        <v>72</v>
      </c>
      <c r="R12" s="92">
        <v>5.6162246489859596E-2</v>
      </c>
      <c r="S12" s="147">
        <v>2394</v>
      </c>
      <c r="T12" s="114">
        <v>6.4599692382417223E-2</v>
      </c>
      <c r="U12" s="94"/>
    </row>
    <row r="13" spans="2:21" ht="21.95" customHeight="1" x14ac:dyDescent="0.25">
      <c r="B13" s="174" t="s">
        <v>93</v>
      </c>
      <c r="C13" s="147">
        <v>928</v>
      </c>
      <c r="D13" s="90">
        <v>6.2889671997831395E-2</v>
      </c>
      <c r="E13" s="148">
        <v>350</v>
      </c>
      <c r="F13" s="90">
        <v>7.9455164585698068E-2</v>
      </c>
      <c r="G13" s="148">
        <v>288</v>
      </c>
      <c r="H13" s="90">
        <v>6.8620443173695492E-2</v>
      </c>
      <c r="I13" s="148">
        <v>291</v>
      </c>
      <c r="J13" s="90">
        <v>6.3027940220922674E-2</v>
      </c>
      <c r="K13" s="148">
        <v>187</v>
      </c>
      <c r="L13" s="90">
        <v>6.4349621472814866E-2</v>
      </c>
      <c r="M13" s="148">
        <v>205</v>
      </c>
      <c r="N13" s="90">
        <v>5.7374755107752591E-2</v>
      </c>
      <c r="O13" s="148">
        <v>65</v>
      </c>
      <c r="P13" s="90">
        <v>4.91307634164777E-2</v>
      </c>
      <c r="Q13" s="148">
        <v>75</v>
      </c>
      <c r="R13" s="92">
        <v>5.8502340093603743E-2</v>
      </c>
      <c r="S13" s="147">
        <v>2389</v>
      </c>
      <c r="T13" s="114">
        <v>6.4464772389972752E-2</v>
      </c>
      <c r="U13" s="94"/>
    </row>
    <row r="14" spans="2:21" ht="21.95" customHeight="1" x14ac:dyDescent="0.25">
      <c r="B14" s="174" t="s">
        <v>94</v>
      </c>
      <c r="C14" s="147">
        <v>1303</v>
      </c>
      <c r="D14" s="90">
        <v>8.8303063160748166E-2</v>
      </c>
      <c r="E14" s="148">
        <v>364</v>
      </c>
      <c r="F14" s="90">
        <v>8.2633371169125988E-2</v>
      </c>
      <c r="G14" s="148">
        <v>347</v>
      </c>
      <c r="H14" s="90">
        <v>8.2678103407195613E-2</v>
      </c>
      <c r="I14" s="148">
        <v>398</v>
      </c>
      <c r="J14" s="90">
        <v>8.6203162226554039E-2</v>
      </c>
      <c r="K14" s="148">
        <v>271</v>
      </c>
      <c r="L14" s="90">
        <v>9.3255333792154158E-2</v>
      </c>
      <c r="M14" s="148">
        <v>341</v>
      </c>
      <c r="N14" s="90">
        <v>9.5438007276798215E-2</v>
      </c>
      <c r="O14" s="148">
        <v>130</v>
      </c>
      <c r="P14" s="90">
        <v>9.8261526832955401E-2</v>
      </c>
      <c r="Q14" s="148">
        <v>134</v>
      </c>
      <c r="R14" s="92">
        <v>0.10452418096723869</v>
      </c>
      <c r="S14" s="147">
        <v>3288</v>
      </c>
      <c r="T14" s="114">
        <v>8.8723387031490325E-2</v>
      </c>
      <c r="U14" s="94"/>
    </row>
    <row r="15" spans="2:21" ht="21.95" customHeight="1" x14ac:dyDescent="0.25">
      <c r="B15" s="174" t="s">
        <v>95</v>
      </c>
      <c r="C15" s="147">
        <v>1409</v>
      </c>
      <c r="D15" s="90">
        <v>9.5486581729465975E-2</v>
      </c>
      <c r="E15" s="148">
        <v>426</v>
      </c>
      <c r="F15" s="90">
        <v>9.6708286038592509E-2</v>
      </c>
      <c r="G15" s="148">
        <v>428</v>
      </c>
      <c r="H15" s="90">
        <v>0.10197760304979747</v>
      </c>
      <c r="I15" s="148">
        <v>457</v>
      </c>
      <c r="J15" s="90">
        <v>9.898202295863115E-2</v>
      </c>
      <c r="K15" s="148">
        <v>307</v>
      </c>
      <c r="L15" s="90">
        <v>0.10564349621472816</v>
      </c>
      <c r="M15" s="148">
        <v>342</v>
      </c>
      <c r="N15" s="90">
        <v>9.5717884130982367E-2</v>
      </c>
      <c r="O15" s="148">
        <v>153</v>
      </c>
      <c r="P15" s="90">
        <v>0.11564625850340136</v>
      </c>
      <c r="Q15" s="148">
        <v>133</v>
      </c>
      <c r="R15" s="92">
        <v>0.10374414976599064</v>
      </c>
      <c r="S15" s="147">
        <v>3655</v>
      </c>
      <c r="T15" s="114">
        <v>9.8626514476915186E-2</v>
      </c>
      <c r="U15" s="94"/>
    </row>
    <row r="16" spans="2:21" ht="21.95" customHeight="1" x14ac:dyDescent="0.25">
      <c r="B16" s="174" t="s">
        <v>96</v>
      </c>
      <c r="C16" s="147">
        <v>1258</v>
      </c>
      <c r="D16" s="90">
        <v>8.5253456221198162E-2</v>
      </c>
      <c r="E16" s="148">
        <v>356</v>
      </c>
      <c r="F16" s="90">
        <v>8.0817253121452895E-2</v>
      </c>
      <c r="G16" s="148">
        <v>328</v>
      </c>
      <c r="H16" s="90">
        <v>7.8151060281153206E-2</v>
      </c>
      <c r="I16" s="148">
        <v>437</v>
      </c>
      <c r="J16" s="90">
        <v>9.4650205761316872E-2</v>
      </c>
      <c r="K16" s="148">
        <v>254</v>
      </c>
      <c r="L16" s="90">
        <v>8.7405368203716444E-2</v>
      </c>
      <c r="M16" s="148">
        <v>344</v>
      </c>
      <c r="N16" s="90">
        <v>9.6277637839350685E-2</v>
      </c>
      <c r="O16" s="148">
        <v>134</v>
      </c>
      <c r="P16" s="90">
        <v>0.10128495842781557</v>
      </c>
      <c r="Q16" s="148">
        <v>117</v>
      </c>
      <c r="R16" s="92">
        <v>9.1263650546021841E-2</v>
      </c>
      <c r="S16" s="147">
        <v>3228</v>
      </c>
      <c r="T16" s="114">
        <v>8.7104347122156561E-2</v>
      </c>
      <c r="U16" s="94"/>
    </row>
    <row r="17" spans="2:151" ht="21.95" customHeight="1" thickBot="1" x14ac:dyDescent="0.3">
      <c r="B17" s="174" t="s">
        <v>97</v>
      </c>
      <c r="C17" s="147">
        <v>1010</v>
      </c>
      <c r="D17" s="90">
        <v>6.8446733532122522E-2</v>
      </c>
      <c r="E17" s="148">
        <v>342</v>
      </c>
      <c r="F17" s="90">
        <v>7.7639046538024975E-2</v>
      </c>
      <c r="G17" s="148">
        <v>299</v>
      </c>
      <c r="H17" s="90">
        <v>7.1241362878246367E-2</v>
      </c>
      <c r="I17" s="148">
        <v>242</v>
      </c>
      <c r="J17" s="90">
        <v>7.4016056393185828E-2</v>
      </c>
      <c r="K17" s="148">
        <v>186</v>
      </c>
      <c r="L17" s="90">
        <v>6.4005505849965588E-2</v>
      </c>
      <c r="M17" s="148">
        <v>254</v>
      </c>
      <c r="N17" s="90">
        <v>7.1088720962776381E-2</v>
      </c>
      <c r="O17" s="148">
        <v>88</v>
      </c>
      <c r="P17" s="90">
        <v>6.6515495086923657E-2</v>
      </c>
      <c r="Q17" s="148">
        <v>78</v>
      </c>
      <c r="R17" s="92">
        <v>6.0842433697347896E-2</v>
      </c>
      <c r="S17" s="147">
        <v>2499</v>
      </c>
      <c r="T17" s="114">
        <v>6.743301222375131E-2</v>
      </c>
      <c r="U17" s="94"/>
    </row>
    <row r="18" spans="2:151" ht="21.95" customHeight="1" thickTop="1" thickBot="1" x14ac:dyDescent="0.3">
      <c r="B18" s="99" t="s">
        <v>31</v>
      </c>
      <c r="C18" s="154">
        <v>14756</v>
      </c>
      <c r="D18" s="101">
        <v>1</v>
      </c>
      <c r="E18" s="155">
        <v>4405</v>
      </c>
      <c r="F18" s="101">
        <v>0.99999999999999989</v>
      </c>
      <c r="G18" s="155">
        <v>4197</v>
      </c>
      <c r="H18" s="101">
        <v>1.0000000000000002</v>
      </c>
      <c r="I18" s="155">
        <v>4617</v>
      </c>
      <c r="J18" s="101">
        <v>1.0216010683056831</v>
      </c>
      <c r="K18" s="155">
        <v>2906</v>
      </c>
      <c r="L18" s="101">
        <v>1</v>
      </c>
      <c r="M18" s="155">
        <v>3573</v>
      </c>
      <c r="N18" s="101">
        <v>1</v>
      </c>
      <c r="O18" s="155">
        <v>1323</v>
      </c>
      <c r="P18" s="101">
        <v>1</v>
      </c>
      <c r="Q18" s="155">
        <v>1282</v>
      </c>
      <c r="R18" s="103">
        <v>1</v>
      </c>
      <c r="S18" s="154">
        <v>37059</v>
      </c>
      <c r="T18" s="115">
        <v>0.99999999999999989</v>
      </c>
      <c r="U18" s="105"/>
    </row>
    <row r="19" spans="2:151" s="81" customFormat="1" ht="21.95" customHeight="1" thickTop="1" thickBot="1" x14ac:dyDescent="0.3"/>
    <row r="20" spans="2:151" ht="21.95" customHeight="1" thickTop="1" x14ac:dyDescent="0.25">
      <c r="B20" s="119" t="s">
        <v>217</v>
      </c>
      <c r="C20" s="213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2"/>
      <c r="T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81"/>
      <c r="EQ20" s="81"/>
      <c r="ER20" s="81"/>
      <c r="ES20" s="81"/>
      <c r="ET20" s="81"/>
      <c r="EU20" s="81"/>
    </row>
    <row r="21" spans="2:151" ht="21.95" customHeight="1" thickBot="1" x14ac:dyDescent="0.3">
      <c r="B21" s="124" t="s">
        <v>205</v>
      </c>
      <c r="C21" s="214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</row>
    <row r="22" spans="2:151" s="81" customFormat="1" ht="15.75" thickTop="1" x14ac:dyDescent="0.25"/>
    <row r="23" spans="2:151" s="81" customFormat="1" x14ac:dyDescent="0.25"/>
    <row r="24" spans="2:151" s="81" customFormat="1" x14ac:dyDescent="0.25"/>
    <row r="25" spans="2:151" s="81" customFormat="1" x14ac:dyDescent="0.25"/>
    <row r="26" spans="2:151" s="81" customFormat="1" x14ac:dyDescent="0.25"/>
    <row r="27" spans="2:151" s="81" customFormat="1" x14ac:dyDescent="0.25"/>
    <row r="28" spans="2:151" s="81" customFormat="1" x14ac:dyDescent="0.25"/>
    <row r="29" spans="2:151" s="81" customFormat="1" x14ac:dyDescent="0.25"/>
    <row r="30" spans="2:151" s="81" customFormat="1" x14ac:dyDescent="0.25"/>
    <row r="31" spans="2:151" s="81" customFormat="1" x14ac:dyDescent="0.25"/>
    <row r="32" spans="2:151" s="81" customFormat="1" x14ac:dyDescent="0.25"/>
    <row r="33" s="81" customFormat="1" x14ac:dyDescent="0.25"/>
    <row r="34" s="81" customFormat="1" x14ac:dyDescent="0.25"/>
    <row r="35" s="81" customFormat="1" x14ac:dyDescent="0.25"/>
    <row r="36" s="81" customFormat="1" x14ac:dyDescent="0.25"/>
    <row r="37" s="81" customFormat="1" x14ac:dyDescent="0.25"/>
    <row r="38" s="81" customFormat="1" x14ac:dyDescent="0.25"/>
    <row r="39" s="81" customFormat="1" x14ac:dyDescent="0.25"/>
    <row r="40" s="81" customFormat="1" x14ac:dyDescent="0.25"/>
    <row r="41" s="81" customFormat="1" x14ac:dyDescent="0.25"/>
    <row r="42" s="81" customFormat="1" x14ac:dyDescent="0.25"/>
    <row r="43" s="81" customFormat="1" x14ac:dyDescent="0.25"/>
    <row r="44" s="81" customFormat="1" x14ac:dyDescent="0.25"/>
    <row r="45" s="81" customFormat="1" x14ac:dyDescent="0.25"/>
    <row r="46" s="81" customFormat="1" x14ac:dyDescent="0.25"/>
    <row r="47" s="81" customFormat="1" x14ac:dyDescent="0.25"/>
    <row r="48" s="81" customFormat="1" x14ac:dyDescent="0.25"/>
    <row r="49" s="81" customFormat="1" x14ac:dyDescent="0.25"/>
    <row r="50" s="81" customFormat="1" x14ac:dyDescent="0.25"/>
    <row r="51" s="81" customFormat="1" x14ac:dyDescent="0.25"/>
    <row r="52" s="81" customFormat="1" x14ac:dyDescent="0.25"/>
    <row r="53" s="81" customFormat="1" x14ac:dyDescent="0.25"/>
    <row r="54" s="81" customFormat="1" x14ac:dyDescent="0.25"/>
    <row r="55" s="81" customFormat="1" x14ac:dyDescent="0.25"/>
    <row r="56" s="81" customFormat="1" x14ac:dyDescent="0.25"/>
    <row r="57" s="81" customFormat="1" x14ac:dyDescent="0.25"/>
    <row r="58" s="81" customFormat="1" x14ac:dyDescent="0.25"/>
    <row r="59" s="81" customFormat="1" x14ac:dyDescent="0.25"/>
    <row r="60" s="81" customFormat="1" x14ac:dyDescent="0.25"/>
    <row r="61" s="81" customFormat="1" x14ac:dyDescent="0.25"/>
    <row r="62" s="81" customFormat="1" x14ac:dyDescent="0.25"/>
    <row r="63" s="81" customFormat="1" x14ac:dyDescent="0.25"/>
    <row r="64" s="81" customFormat="1" x14ac:dyDescent="0.25"/>
    <row r="65" s="81" customFormat="1" x14ac:dyDescent="0.25"/>
    <row r="66" s="81" customFormat="1" x14ac:dyDescent="0.25"/>
    <row r="67" s="81" customFormat="1" x14ac:dyDescent="0.25"/>
    <row r="68" s="81" customFormat="1" x14ac:dyDescent="0.25"/>
    <row r="69" s="81" customFormat="1" x14ac:dyDescent="0.25"/>
    <row r="70" s="81" customFormat="1" x14ac:dyDescent="0.25"/>
    <row r="71" s="81" customFormat="1" x14ac:dyDescent="0.25"/>
    <row r="72" s="81" customFormat="1" x14ac:dyDescent="0.25"/>
    <row r="73" s="81" customFormat="1" x14ac:dyDescent="0.25"/>
    <row r="74" s="81" customFormat="1" x14ac:dyDescent="0.25"/>
    <row r="75" s="81" customFormat="1" x14ac:dyDescent="0.25"/>
    <row r="76" s="81" customFormat="1" x14ac:dyDescent="0.25"/>
    <row r="77" s="81" customFormat="1" x14ac:dyDescent="0.25"/>
    <row r="78" s="81" customFormat="1" x14ac:dyDescent="0.25"/>
    <row r="79" s="81" customFormat="1" x14ac:dyDescent="0.25"/>
    <row r="80" s="81" customFormat="1" x14ac:dyDescent="0.25"/>
    <row r="81" s="81" customFormat="1" x14ac:dyDescent="0.25"/>
    <row r="82" s="81" customFormat="1" x14ac:dyDescent="0.25"/>
    <row r="83" s="81" customFormat="1" x14ac:dyDescent="0.25"/>
    <row r="84" s="81" customFormat="1" x14ac:dyDescent="0.25"/>
    <row r="85" s="81" customFormat="1" x14ac:dyDescent="0.25"/>
    <row r="86" s="81" customFormat="1" x14ac:dyDescent="0.25"/>
    <row r="87" s="81" customFormat="1" x14ac:dyDescent="0.25"/>
    <row r="88" s="81" customFormat="1" x14ac:dyDescent="0.25"/>
    <row r="89" s="81" customFormat="1" x14ac:dyDescent="0.25"/>
    <row r="90" s="81" customFormat="1" x14ac:dyDescent="0.25"/>
    <row r="91" s="81" customFormat="1" x14ac:dyDescent="0.25"/>
    <row r="92" s="81" customFormat="1" x14ac:dyDescent="0.25"/>
    <row r="93" s="81" customFormat="1" x14ac:dyDescent="0.25"/>
    <row r="94" s="81" customFormat="1" x14ac:dyDescent="0.25"/>
    <row r="95" s="81" customFormat="1" x14ac:dyDescent="0.25"/>
    <row r="96" s="81" customFormat="1" x14ac:dyDescent="0.25"/>
    <row r="97" s="81" customFormat="1" x14ac:dyDescent="0.25"/>
    <row r="98" s="81" customFormat="1" x14ac:dyDescent="0.25"/>
    <row r="99" s="81" customFormat="1" x14ac:dyDescent="0.25"/>
    <row r="100" s="81" customFormat="1" x14ac:dyDescent="0.25"/>
    <row r="101" s="81" customFormat="1" x14ac:dyDescent="0.25"/>
    <row r="102" s="81" customFormat="1" x14ac:dyDescent="0.25"/>
    <row r="103" s="81" customFormat="1" x14ac:dyDescent="0.25"/>
    <row r="104" s="81" customFormat="1" x14ac:dyDescent="0.25"/>
    <row r="105" s="81" customFormat="1" x14ac:dyDescent="0.25"/>
    <row r="106" s="81" customFormat="1" x14ac:dyDescent="0.25"/>
    <row r="107" s="81" customFormat="1" x14ac:dyDescent="0.25"/>
    <row r="108" s="81" customFormat="1" x14ac:dyDescent="0.25"/>
    <row r="109" s="81" customFormat="1" x14ac:dyDescent="0.25"/>
    <row r="110" s="81" customFormat="1" x14ac:dyDescent="0.25"/>
    <row r="111" s="81" customFormat="1" x14ac:dyDescent="0.25"/>
    <row r="112" s="81" customFormat="1" x14ac:dyDescent="0.25"/>
    <row r="113" s="81" customFormat="1" x14ac:dyDescent="0.25"/>
    <row r="114" s="81" customFormat="1" x14ac:dyDescent="0.25"/>
    <row r="115" s="81" customFormat="1" x14ac:dyDescent="0.25"/>
    <row r="116" s="81" customFormat="1" x14ac:dyDescent="0.25"/>
    <row r="117" s="81" customFormat="1" x14ac:dyDescent="0.25"/>
    <row r="118" s="81" customFormat="1" x14ac:dyDescent="0.25"/>
    <row r="119" s="81" customFormat="1" x14ac:dyDescent="0.25"/>
    <row r="120" s="81" customFormat="1" x14ac:dyDescent="0.25"/>
    <row r="121" s="81" customFormat="1" x14ac:dyDescent="0.25"/>
    <row r="122" s="81" customFormat="1" x14ac:dyDescent="0.25"/>
    <row r="123" s="81" customFormat="1" x14ac:dyDescent="0.25"/>
    <row r="124" s="81" customFormat="1" x14ac:dyDescent="0.25"/>
    <row r="125" s="81" customFormat="1" x14ac:dyDescent="0.25"/>
    <row r="126" s="81" customFormat="1" x14ac:dyDescent="0.25"/>
    <row r="127" s="81" customFormat="1" x14ac:dyDescent="0.25"/>
    <row r="128" s="81" customFormat="1" x14ac:dyDescent="0.25"/>
    <row r="129" s="81" customFormat="1" x14ac:dyDescent="0.25"/>
    <row r="130" s="81" customFormat="1" x14ac:dyDescent="0.25"/>
    <row r="131" s="81" customFormat="1" x14ac:dyDescent="0.25"/>
    <row r="132" s="81" customFormat="1" x14ac:dyDescent="0.25"/>
    <row r="133" s="81" customFormat="1" x14ac:dyDescent="0.25"/>
    <row r="134" s="81" customFormat="1" x14ac:dyDescent="0.25"/>
    <row r="135" s="81" customFormat="1" x14ac:dyDescent="0.25"/>
    <row r="136" s="81" customFormat="1" x14ac:dyDescent="0.25"/>
    <row r="137" s="81" customFormat="1" x14ac:dyDescent="0.25"/>
    <row r="138" s="81" customFormat="1" x14ac:dyDescent="0.25"/>
    <row r="139" s="81" customFormat="1" x14ac:dyDescent="0.25"/>
    <row r="140" s="81" customFormat="1" x14ac:dyDescent="0.25"/>
    <row r="141" s="81" customFormat="1" x14ac:dyDescent="0.25"/>
    <row r="142" s="81" customFormat="1" x14ac:dyDescent="0.25"/>
    <row r="143" s="81" customFormat="1" x14ac:dyDescent="0.25"/>
    <row r="144" s="81" customFormat="1" x14ac:dyDescent="0.25"/>
    <row r="145" s="81" customFormat="1" x14ac:dyDescent="0.25"/>
    <row r="146" s="81" customFormat="1" x14ac:dyDescent="0.25"/>
    <row r="147" s="81" customFormat="1" x14ac:dyDescent="0.25"/>
    <row r="148" s="81" customFormat="1" x14ac:dyDescent="0.25"/>
    <row r="149" s="81" customFormat="1" x14ac:dyDescent="0.25"/>
    <row r="150" s="81" customFormat="1" x14ac:dyDescent="0.25"/>
    <row r="151" s="81" customFormat="1" x14ac:dyDescent="0.25"/>
    <row r="152" s="81" customFormat="1" x14ac:dyDescent="0.25"/>
    <row r="153" s="81" customFormat="1" x14ac:dyDescent="0.25"/>
    <row r="154" s="81" customFormat="1" x14ac:dyDescent="0.25"/>
    <row r="155" s="81" customFormat="1" x14ac:dyDescent="0.25"/>
    <row r="156" s="81" customFormat="1" x14ac:dyDescent="0.25"/>
    <row r="157" s="81" customFormat="1" x14ac:dyDescent="0.25"/>
    <row r="158" s="81" customFormat="1" x14ac:dyDescent="0.25"/>
    <row r="159" s="81" customFormat="1" x14ac:dyDescent="0.25"/>
    <row r="160" s="81" customFormat="1" x14ac:dyDescent="0.25"/>
    <row r="161" s="81" customFormat="1" x14ac:dyDescent="0.25"/>
    <row r="162" s="81" customFormat="1" x14ac:dyDescent="0.25"/>
    <row r="163" s="81" customFormat="1" x14ac:dyDescent="0.25"/>
    <row r="164" s="81" customFormat="1" x14ac:dyDescent="0.25"/>
    <row r="165" s="81" customFormat="1" x14ac:dyDescent="0.25"/>
    <row r="166" s="81" customFormat="1" x14ac:dyDescent="0.25"/>
    <row r="167" s="81" customFormat="1" x14ac:dyDescent="0.25"/>
    <row r="168" s="81" customFormat="1" x14ac:dyDescent="0.25"/>
    <row r="169" s="81" customFormat="1" x14ac:dyDescent="0.25"/>
    <row r="170" s="81" customFormat="1" x14ac:dyDescent="0.25"/>
    <row r="171" s="81" customFormat="1" x14ac:dyDescent="0.25"/>
    <row r="172" s="81" customFormat="1" x14ac:dyDescent="0.25"/>
    <row r="173" s="81" customFormat="1" x14ac:dyDescent="0.25"/>
    <row r="174" s="81" customFormat="1" x14ac:dyDescent="0.25"/>
    <row r="175" s="81" customFormat="1" x14ac:dyDescent="0.25"/>
    <row r="176" s="81" customFormat="1" x14ac:dyDescent="0.25"/>
    <row r="177" s="81" customFormat="1" x14ac:dyDescent="0.25"/>
    <row r="178" s="81" customFormat="1" x14ac:dyDescent="0.25"/>
    <row r="179" s="81" customFormat="1" x14ac:dyDescent="0.25"/>
    <row r="180" s="81" customFormat="1" x14ac:dyDescent="0.25"/>
    <row r="181" s="81" customFormat="1" x14ac:dyDescent="0.25"/>
    <row r="182" s="81" customFormat="1" x14ac:dyDescent="0.25"/>
    <row r="183" s="81" customFormat="1" x14ac:dyDescent="0.25"/>
    <row r="184" s="81" customFormat="1" x14ac:dyDescent="0.25"/>
    <row r="185" s="81" customFormat="1" x14ac:dyDescent="0.25"/>
    <row r="186" s="81" customFormat="1" x14ac:dyDescent="0.25"/>
    <row r="187" s="81" customFormat="1" x14ac:dyDescent="0.25"/>
    <row r="188" s="81" customFormat="1" x14ac:dyDescent="0.25"/>
    <row r="189" s="81" customFormat="1" x14ac:dyDescent="0.25"/>
    <row r="190" s="81" customFormat="1" x14ac:dyDescent="0.25"/>
    <row r="191" s="81" customFormat="1" x14ac:dyDescent="0.25"/>
    <row r="192" s="81" customFormat="1" x14ac:dyDescent="0.25"/>
    <row r="193" s="81" customFormat="1" x14ac:dyDescent="0.25"/>
    <row r="194" s="81" customFormat="1" x14ac:dyDescent="0.25"/>
    <row r="195" s="81" customFormat="1" x14ac:dyDescent="0.25"/>
    <row r="196" s="81" customFormat="1" x14ac:dyDescent="0.25"/>
    <row r="197" s="81" customFormat="1" x14ac:dyDescent="0.25"/>
    <row r="198" s="81" customFormat="1" x14ac:dyDescent="0.25"/>
    <row r="199" s="81" customFormat="1" x14ac:dyDescent="0.25"/>
    <row r="200" s="81" customFormat="1" x14ac:dyDescent="0.25"/>
    <row r="201" s="81" customFormat="1" x14ac:dyDescent="0.25"/>
    <row r="202" s="81" customFormat="1" x14ac:dyDescent="0.25"/>
    <row r="203" s="81" customFormat="1" x14ac:dyDescent="0.25"/>
    <row r="204" s="81" customFormat="1" x14ac:dyDescent="0.25"/>
    <row r="205" s="81" customFormat="1" x14ac:dyDescent="0.25"/>
    <row r="206" s="81" customFormat="1" x14ac:dyDescent="0.25"/>
    <row r="207" s="81" customFormat="1" x14ac:dyDescent="0.25"/>
    <row r="208" s="81" customFormat="1" x14ac:dyDescent="0.25"/>
    <row r="209" s="81" customFormat="1" x14ac:dyDescent="0.25"/>
    <row r="210" s="81" customFormat="1" x14ac:dyDescent="0.25"/>
    <row r="211" s="81" customFormat="1" x14ac:dyDescent="0.25"/>
    <row r="212" s="81" customFormat="1" x14ac:dyDescent="0.25"/>
    <row r="213" s="81" customFormat="1" x14ac:dyDescent="0.25"/>
    <row r="214" s="81" customFormat="1" x14ac:dyDescent="0.25"/>
    <row r="215" s="81" customFormat="1" x14ac:dyDescent="0.25"/>
    <row r="216" s="81" customFormat="1" x14ac:dyDescent="0.25"/>
    <row r="217" s="81" customFormat="1" x14ac:dyDescent="0.25"/>
    <row r="218" s="81" customFormat="1" x14ac:dyDescent="0.25"/>
    <row r="219" s="81" customFormat="1" x14ac:dyDescent="0.25"/>
    <row r="220" s="81" customFormat="1" x14ac:dyDescent="0.25"/>
    <row r="221" s="81" customFormat="1" x14ac:dyDescent="0.25"/>
    <row r="222" s="81" customFormat="1" x14ac:dyDescent="0.25"/>
    <row r="223" s="81" customFormat="1" x14ac:dyDescent="0.25"/>
    <row r="224" s="81" customFormat="1" x14ac:dyDescent="0.25"/>
    <row r="225" s="81" customFormat="1" x14ac:dyDescent="0.25"/>
    <row r="226" s="81" customFormat="1" x14ac:dyDescent="0.25"/>
    <row r="227" s="81" customFormat="1" x14ac:dyDescent="0.25"/>
    <row r="228" s="81" customFormat="1" x14ac:dyDescent="0.25"/>
    <row r="229" s="81" customFormat="1" x14ac:dyDescent="0.25"/>
    <row r="230" s="81" customFormat="1" x14ac:dyDescent="0.25"/>
    <row r="231" s="81" customFormat="1" x14ac:dyDescent="0.25"/>
    <row r="232" s="81" customFormat="1" x14ac:dyDescent="0.25"/>
    <row r="233" s="81" customFormat="1" x14ac:dyDescent="0.25"/>
    <row r="234" s="81" customFormat="1" x14ac:dyDescent="0.25"/>
    <row r="235" s="81" customFormat="1" x14ac:dyDescent="0.25"/>
    <row r="236" s="81" customFormat="1" x14ac:dyDescent="0.25"/>
    <row r="237" s="81" customFormat="1" x14ac:dyDescent="0.25"/>
    <row r="238" s="81" customFormat="1" x14ac:dyDescent="0.25"/>
    <row r="239" s="81" customFormat="1" x14ac:dyDescent="0.25"/>
    <row r="240" s="81" customFormat="1" x14ac:dyDescent="0.25"/>
    <row r="241" s="81" customFormat="1" x14ac:dyDescent="0.25"/>
    <row r="242" s="81" customFormat="1" x14ac:dyDescent="0.25"/>
    <row r="243" s="81" customFormat="1" x14ac:dyDescent="0.25"/>
    <row r="244" s="81" customFormat="1" x14ac:dyDescent="0.25"/>
    <row r="245" s="81" customFormat="1" x14ac:dyDescent="0.25"/>
    <row r="246" s="81" customFormat="1" x14ac:dyDescent="0.25"/>
    <row r="247" s="81" customFormat="1" x14ac:dyDescent="0.25"/>
    <row r="248" s="81" customFormat="1" x14ac:dyDescent="0.25"/>
    <row r="249" s="81" customFormat="1" x14ac:dyDescent="0.25"/>
    <row r="250" s="81" customFormat="1" x14ac:dyDescent="0.25"/>
    <row r="251" s="81" customFormat="1" x14ac:dyDescent="0.25"/>
    <row r="252" s="81" customFormat="1" x14ac:dyDescent="0.25"/>
    <row r="253" s="81" customFormat="1" x14ac:dyDescent="0.25"/>
    <row r="254" s="81" customFormat="1" x14ac:dyDescent="0.25"/>
    <row r="255" s="81" customFormat="1" x14ac:dyDescent="0.25"/>
    <row r="256" s="81" customFormat="1" x14ac:dyDescent="0.25"/>
    <row r="257" s="81" customFormat="1" x14ac:dyDescent="0.25"/>
    <row r="258" s="81" customFormat="1" x14ac:dyDescent="0.25"/>
    <row r="259" s="81" customFormat="1" x14ac:dyDescent="0.25"/>
    <row r="260" s="81" customFormat="1" x14ac:dyDescent="0.25"/>
    <row r="261" s="81" customFormat="1" x14ac:dyDescent="0.25"/>
    <row r="262" s="81" customFormat="1" x14ac:dyDescent="0.25"/>
    <row r="263" s="81" customFormat="1" x14ac:dyDescent="0.25"/>
    <row r="264" s="81" customFormat="1" x14ac:dyDescent="0.25"/>
    <row r="265" s="81" customFormat="1" x14ac:dyDescent="0.25"/>
    <row r="266" s="81" customFormat="1" x14ac:dyDescent="0.25"/>
    <row r="267" s="81" customFormat="1" x14ac:dyDescent="0.25"/>
    <row r="268" s="81" customFormat="1" x14ac:dyDescent="0.25"/>
    <row r="269" s="81" customFormat="1" x14ac:dyDescent="0.25"/>
    <row r="270" s="81" customFormat="1" x14ac:dyDescent="0.25"/>
    <row r="271" s="81" customFormat="1" x14ac:dyDescent="0.25"/>
    <row r="272" s="81" customFormat="1" x14ac:dyDescent="0.25"/>
    <row r="273" s="81" customFormat="1" x14ac:dyDescent="0.25"/>
    <row r="274" s="81" customFormat="1" x14ac:dyDescent="0.25"/>
    <row r="275" s="81" customFormat="1" x14ac:dyDescent="0.25"/>
    <row r="276" s="81" customFormat="1" x14ac:dyDescent="0.25"/>
    <row r="277" s="81" customFormat="1" x14ac:dyDescent="0.25"/>
    <row r="278" s="81" customFormat="1" x14ac:dyDescent="0.25"/>
    <row r="279" s="81" customFormat="1" x14ac:dyDescent="0.25"/>
    <row r="280" s="81" customFormat="1" x14ac:dyDescent="0.25"/>
    <row r="281" s="81" customFormat="1" x14ac:dyDescent="0.25"/>
    <row r="282" s="81" customFormat="1" x14ac:dyDescent="0.25"/>
    <row r="283" s="81" customFormat="1" x14ac:dyDescent="0.25"/>
    <row r="284" s="81" customFormat="1" x14ac:dyDescent="0.25"/>
    <row r="285" s="81" customFormat="1" x14ac:dyDescent="0.25"/>
    <row r="286" s="81" customFormat="1" x14ac:dyDescent="0.25"/>
    <row r="287" s="81" customFormat="1" x14ac:dyDescent="0.25"/>
    <row r="288" s="81" customFormat="1" x14ac:dyDescent="0.25"/>
    <row r="289" s="81" customFormat="1" x14ac:dyDescent="0.25"/>
    <row r="290" s="81" customFormat="1" x14ac:dyDescent="0.25"/>
    <row r="291" s="81" customFormat="1" x14ac:dyDescent="0.25"/>
    <row r="292" s="81" customFormat="1" x14ac:dyDescent="0.25"/>
    <row r="293" s="81" customFormat="1" x14ac:dyDescent="0.25"/>
    <row r="294" s="81" customFormat="1" x14ac:dyDescent="0.25"/>
    <row r="295" s="81" customFormat="1" x14ac:dyDescent="0.25"/>
    <row r="296" s="81" customFormat="1" x14ac:dyDescent="0.25"/>
    <row r="297" s="81" customFormat="1" x14ac:dyDescent="0.25"/>
    <row r="298" s="81" customFormat="1" x14ac:dyDescent="0.25"/>
    <row r="299" s="81" customFormat="1" x14ac:dyDescent="0.25"/>
    <row r="300" s="81" customFormat="1" x14ac:dyDescent="0.25"/>
    <row r="301" s="81" customFormat="1" x14ac:dyDescent="0.25"/>
    <row r="302" s="81" customFormat="1" x14ac:dyDescent="0.25"/>
    <row r="303" s="81" customFormat="1" x14ac:dyDescent="0.25"/>
    <row r="304" s="81" customFormat="1" x14ac:dyDescent="0.25"/>
    <row r="305" s="81" customFormat="1" x14ac:dyDescent="0.25"/>
    <row r="306" s="81" customFormat="1" x14ac:dyDescent="0.25"/>
    <row r="307" s="81" customFormat="1" x14ac:dyDescent="0.25"/>
    <row r="308" s="81" customFormat="1" x14ac:dyDescent="0.25"/>
    <row r="309" s="81" customFormat="1" x14ac:dyDescent="0.25"/>
    <row r="310" s="81" customFormat="1" x14ac:dyDescent="0.25"/>
    <row r="311" s="81" customFormat="1" x14ac:dyDescent="0.25"/>
    <row r="312" s="81" customFormat="1" x14ac:dyDescent="0.25"/>
    <row r="313" s="81" customFormat="1" x14ac:dyDescent="0.25"/>
    <row r="314" s="81" customFormat="1" x14ac:dyDescent="0.25"/>
    <row r="315" s="81" customFormat="1" x14ac:dyDescent="0.25"/>
    <row r="316" s="81" customFormat="1" x14ac:dyDescent="0.25"/>
    <row r="317" s="81" customFormat="1" x14ac:dyDescent="0.25"/>
    <row r="318" s="81" customFormat="1" x14ac:dyDescent="0.25"/>
    <row r="319" s="81" customFormat="1" x14ac:dyDescent="0.25"/>
    <row r="320" s="81" customFormat="1" x14ac:dyDescent="0.25"/>
    <row r="321" s="81" customFormat="1" x14ac:dyDescent="0.25"/>
    <row r="322" s="81" customFormat="1" x14ac:dyDescent="0.25"/>
    <row r="323" s="81" customFormat="1" x14ac:dyDescent="0.25"/>
    <row r="324" s="81" customFormat="1" x14ac:dyDescent="0.25"/>
    <row r="325" s="81" customFormat="1" x14ac:dyDescent="0.25"/>
    <row r="326" s="81" customFormat="1" x14ac:dyDescent="0.25"/>
    <row r="327" s="81" customFormat="1" x14ac:dyDescent="0.25"/>
    <row r="328" s="81" customFormat="1" x14ac:dyDescent="0.25"/>
    <row r="329" s="81" customFormat="1" x14ac:dyDescent="0.25"/>
    <row r="330" s="81" customFormat="1" x14ac:dyDescent="0.25"/>
    <row r="331" s="81" customFormat="1" x14ac:dyDescent="0.25"/>
    <row r="332" s="81" customFormat="1" x14ac:dyDescent="0.25"/>
    <row r="333" s="81" customFormat="1" x14ac:dyDescent="0.25"/>
    <row r="334" s="81" customFormat="1" x14ac:dyDescent="0.25"/>
    <row r="335" s="81" customFormat="1" x14ac:dyDescent="0.25"/>
    <row r="336" s="81" customFormat="1" x14ac:dyDescent="0.25"/>
    <row r="337" s="81" customFormat="1" x14ac:dyDescent="0.25"/>
    <row r="338" s="81" customFormat="1" x14ac:dyDescent="0.25"/>
    <row r="339" s="81" customFormat="1" x14ac:dyDescent="0.25"/>
    <row r="340" s="81" customFormat="1" x14ac:dyDescent="0.25"/>
    <row r="341" s="81" customFormat="1" x14ac:dyDescent="0.25"/>
    <row r="342" s="81" customFormat="1" x14ac:dyDescent="0.25"/>
    <row r="343" s="81" customFormat="1" x14ac:dyDescent="0.25"/>
    <row r="344" s="81" customFormat="1" x14ac:dyDescent="0.25"/>
    <row r="345" s="81" customFormat="1" x14ac:dyDescent="0.25"/>
    <row r="346" s="81" customFormat="1" x14ac:dyDescent="0.25"/>
    <row r="347" s="81" customFormat="1" x14ac:dyDescent="0.25"/>
    <row r="348" s="81" customFormat="1" x14ac:dyDescent="0.25"/>
    <row r="349" s="81" customFormat="1" x14ac:dyDescent="0.25"/>
    <row r="350" s="81" customFormat="1" x14ac:dyDescent="0.25"/>
    <row r="351" s="81" customFormat="1" x14ac:dyDescent="0.25"/>
    <row r="352" s="81" customFormat="1" x14ac:dyDescent="0.25"/>
    <row r="353" s="81" customFormat="1" x14ac:dyDescent="0.25"/>
    <row r="354" s="81" customFormat="1" x14ac:dyDescent="0.25"/>
    <row r="355" s="81" customFormat="1" x14ac:dyDescent="0.25"/>
    <row r="356" s="81" customFormat="1" x14ac:dyDescent="0.25"/>
    <row r="357" s="81" customFormat="1" x14ac:dyDescent="0.25"/>
    <row r="358" s="81" customFormat="1" x14ac:dyDescent="0.25"/>
    <row r="359" s="81" customFormat="1" x14ac:dyDescent="0.25"/>
    <row r="360" s="81" customFormat="1" x14ac:dyDescent="0.25"/>
    <row r="361" s="81" customFormat="1" x14ac:dyDescent="0.25"/>
    <row r="362" s="81" customFormat="1" x14ac:dyDescent="0.25"/>
    <row r="363" s="81" customFormat="1" x14ac:dyDescent="0.25"/>
    <row r="364" s="81" customFormat="1" x14ac:dyDescent="0.25"/>
    <row r="365" s="81" customFormat="1" x14ac:dyDescent="0.25"/>
    <row r="366" s="81" customFormat="1" x14ac:dyDescent="0.25"/>
    <row r="367" s="81" customFormat="1" x14ac:dyDescent="0.25"/>
    <row r="368" s="81" customFormat="1" x14ac:dyDescent="0.25"/>
    <row r="369" s="81" customFormat="1" x14ac:dyDescent="0.25"/>
    <row r="370" s="81" customFormat="1" x14ac:dyDescent="0.25"/>
    <row r="371" s="81" customFormat="1" x14ac:dyDescent="0.25"/>
    <row r="372" s="81" customFormat="1" x14ac:dyDescent="0.25"/>
    <row r="373" s="81" customFormat="1" x14ac:dyDescent="0.25"/>
    <row r="374" s="81" customFormat="1" x14ac:dyDescent="0.25"/>
    <row r="375" s="81" customFormat="1" x14ac:dyDescent="0.25"/>
    <row r="376" s="81" customFormat="1" x14ac:dyDescent="0.25"/>
    <row r="377" s="81" customFormat="1" x14ac:dyDescent="0.25"/>
    <row r="378" s="81" customFormat="1" x14ac:dyDescent="0.25"/>
    <row r="379" s="81" customFormat="1" x14ac:dyDescent="0.25"/>
    <row r="380" s="81" customFormat="1" x14ac:dyDescent="0.25"/>
    <row r="381" s="81" customFormat="1" x14ac:dyDescent="0.25"/>
    <row r="382" s="81" customFormat="1" x14ac:dyDescent="0.25"/>
    <row r="383" s="81" customFormat="1" x14ac:dyDescent="0.25"/>
    <row r="384" s="81" customFormat="1" x14ac:dyDescent="0.25"/>
    <row r="385" s="81" customFormat="1" x14ac:dyDescent="0.25"/>
    <row r="386" s="81" customFormat="1" x14ac:dyDescent="0.25"/>
    <row r="387" s="81" customFormat="1" x14ac:dyDescent="0.25"/>
    <row r="388" s="81" customFormat="1" x14ac:dyDescent="0.25"/>
    <row r="389" s="81" customFormat="1" x14ac:dyDescent="0.25"/>
    <row r="390" s="81" customFormat="1" x14ac:dyDescent="0.25"/>
    <row r="391" s="81" customFormat="1" x14ac:dyDescent="0.25"/>
    <row r="392" s="81" customFormat="1" x14ac:dyDescent="0.25"/>
    <row r="393" s="81" customFormat="1" x14ac:dyDescent="0.25"/>
    <row r="394" s="81" customFormat="1" x14ac:dyDescent="0.25"/>
    <row r="395" s="81" customFormat="1" x14ac:dyDescent="0.25"/>
    <row r="396" s="81" customFormat="1" x14ac:dyDescent="0.25"/>
    <row r="397" s="81" customFormat="1" x14ac:dyDescent="0.25"/>
    <row r="398" s="81" customFormat="1" x14ac:dyDescent="0.25"/>
    <row r="399" s="81" customFormat="1" x14ac:dyDescent="0.25"/>
    <row r="400" s="81" customFormat="1" x14ac:dyDescent="0.25"/>
    <row r="401" s="81" customFormat="1" x14ac:dyDescent="0.25"/>
    <row r="402" s="81" customFormat="1" x14ac:dyDescent="0.25"/>
    <row r="403" s="81" customFormat="1" x14ac:dyDescent="0.25"/>
    <row r="404" s="81" customFormat="1" x14ac:dyDescent="0.25"/>
    <row r="405" s="81" customFormat="1" x14ac:dyDescent="0.25"/>
    <row r="406" s="81" customFormat="1" x14ac:dyDescent="0.25"/>
    <row r="407" s="81" customFormat="1" x14ac:dyDescent="0.25"/>
    <row r="408" s="81" customFormat="1" x14ac:dyDescent="0.25"/>
    <row r="409" s="81" customFormat="1" x14ac:dyDescent="0.25"/>
    <row r="410" s="81" customFormat="1" x14ac:dyDescent="0.25"/>
    <row r="411" s="81" customFormat="1" x14ac:dyDescent="0.25"/>
    <row r="412" s="81" customFormat="1" x14ac:dyDescent="0.25"/>
    <row r="413" s="81" customFormat="1" x14ac:dyDescent="0.25"/>
    <row r="414" s="81" customFormat="1" x14ac:dyDescent="0.25"/>
    <row r="415" s="81" customFormat="1" x14ac:dyDescent="0.25"/>
    <row r="416" s="81" customFormat="1" x14ac:dyDescent="0.25"/>
    <row r="417" s="81" customFormat="1" x14ac:dyDescent="0.25"/>
    <row r="418" s="81" customFormat="1" x14ac:dyDescent="0.25"/>
    <row r="419" s="81" customFormat="1" x14ac:dyDescent="0.25"/>
    <row r="420" s="81" customFormat="1" x14ac:dyDescent="0.25"/>
    <row r="421" s="81" customFormat="1" x14ac:dyDescent="0.25"/>
    <row r="422" s="81" customFormat="1" x14ac:dyDescent="0.25"/>
    <row r="423" s="81" customFormat="1" x14ac:dyDescent="0.25"/>
    <row r="424" s="81" customFormat="1" x14ac:dyDescent="0.25"/>
    <row r="425" s="81" customFormat="1" x14ac:dyDescent="0.25"/>
    <row r="426" s="81" customFormat="1" x14ac:dyDescent="0.25"/>
    <row r="427" s="81" customFormat="1" x14ac:dyDescent="0.25"/>
    <row r="428" s="81" customFormat="1" x14ac:dyDescent="0.25"/>
    <row r="429" s="81" customFormat="1" x14ac:dyDescent="0.25"/>
    <row r="430" s="81" customFormat="1" x14ac:dyDescent="0.25"/>
    <row r="431" s="81" customFormat="1" x14ac:dyDescent="0.25"/>
    <row r="432" s="81" customFormat="1" x14ac:dyDescent="0.25"/>
    <row r="433" s="81" customFormat="1" x14ac:dyDescent="0.25"/>
    <row r="434" s="81" customFormat="1" x14ac:dyDescent="0.25"/>
    <row r="435" s="81" customFormat="1" x14ac:dyDescent="0.25"/>
    <row r="436" s="81" customFormat="1" x14ac:dyDescent="0.25"/>
    <row r="437" s="81" customFormat="1" x14ac:dyDescent="0.25"/>
    <row r="438" s="81" customFormat="1" x14ac:dyDescent="0.25"/>
    <row r="439" s="81" customFormat="1" x14ac:dyDescent="0.25"/>
    <row r="440" s="81" customFormat="1" x14ac:dyDescent="0.25"/>
    <row r="441" s="81" customFormat="1" x14ac:dyDescent="0.25"/>
    <row r="442" s="81" customFormat="1" x14ac:dyDescent="0.25"/>
    <row r="443" s="81" customFormat="1" x14ac:dyDescent="0.25"/>
    <row r="444" s="81" customFormat="1" x14ac:dyDescent="0.25"/>
    <row r="445" s="81" customFormat="1" x14ac:dyDescent="0.25"/>
    <row r="446" s="81" customFormat="1" x14ac:dyDescent="0.25"/>
    <row r="447" s="81" customFormat="1" x14ac:dyDescent="0.25"/>
    <row r="448" s="81" customFormat="1" x14ac:dyDescent="0.25"/>
    <row r="449" s="81" customFormat="1" x14ac:dyDescent="0.25"/>
    <row r="450" s="81" customFormat="1" x14ac:dyDescent="0.25"/>
    <row r="451" s="81" customFormat="1" x14ac:dyDescent="0.25"/>
    <row r="452" s="81" customFormat="1" x14ac:dyDescent="0.25"/>
    <row r="453" s="81" customFormat="1" x14ac:dyDescent="0.25"/>
    <row r="454" s="81" customFormat="1" x14ac:dyDescent="0.25"/>
    <row r="455" s="81" customFormat="1" x14ac:dyDescent="0.25"/>
    <row r="456" s="81" customFormat="1" x14ac:dyDescent="0.25"/>
    <row r="457" s="81" customFormat="1" x14ac:dyDescent="0.25"/>
    <row r="458" s="81" customFormat="1" x14ac:dyDescent="0.25"/>
    <row r="459" s="81" customFormat="1" x14ac:dyDescent="0.25"/>
    <row r="460" s="81" customFormat="1" x14ac:dyDescent="0.25"/>
    <row r="461" s="81" customFormat="1" x14ac:dyDescent="0.25"/>
    <row r="462" s="81" customFormat="1" x14ac:dyDescent="0.25"/>
    <row r="463" s="81" customFormat="1" x14ac:dyDescent="0.25"/>
    <row r="464" s="81" customFormat="1" x14ac:dyDescent="0.25"/>
    <row r="465" s="81" customFormat="1" x14ac:dyDescent="0.25"/>
    <row r="466" s="81" customFormat="1" x14ac:dyDescent="0.25"/>
    <row r="467" s="81" customFormat="1" x14ac:dyDescent="0.25"/>
    <row r="468" s="81" customFormat="1" x14ac:dyDescent="0.25"/>
    <row r="469" s="81" customFormat="1" x14ac:dyDescent="0.25"/>
    <row r="470" s="81" customFormat="1" x14ac:dyDescent="0.25"/>
    <row r="471" s="81" customFormat="1" x14ac:dyDescent="0.25"/>
    <row r="472" s="81" customFormat="1" x14ac:dyDescent="0.25"/>
    <row r="473" s="81" customFormat="1" x14ac:dyDescent="0.25"/>
    <row r="474" s="81" customFormat="1" x14ac:dyDescent="0.25"/>
    <row r="475" s="81" customFormat="1" x14ac:dyDescent="0.25"/>
    <row r="476" s="81" customFormat="1" x14ac:dyDescent="0.25"/>
    <row r="477" s="81" customFormat="1" x14ac:dyDescent="0.25"/>
    <row r="478" s="81" customFormat="1" x14ac:dyDescent="0.25"/>
    <row r="479" s="81" customFormat="1" x14ac:dyDescent="0.25"/>
    <row r="480" s="81" customFormat="1" x14ac:dyDescent="0.25"/>
    <row r="481" s="81" customFormat="1" x14ac:dyDescent="0.25"/>
    <row r="482" s="81" customFormat="1" x14ac:dyDescent="0.25"/>
    <row r="483" s="81" customFormat="1" x14ac:dyDescent="0.25"/>
    <row r="484" s="81" customFormat="1" x14ac:dyDescent="0.25"/>
    <row r="485" s="81" customFormat="1" x14ac:dyDescent="0.25"/>
    <row r="486" s="81" customFormat="1" x14ac:dyDescent="0.25"/>
    <row r="487" s="81" customFormat="1" x14ac:dyDescent="0.25"/>
    <row r="488" s="81" customFormat="1" x14ac:dyDescent="0.25"/>
    <row r="489" s="81" customFormat="1" x14ac:dyDescent="0.25"/>
    <row r="490" s="81" customFormat="1" x14ac:dyDescent="0.25"/>
    <row r="491" s="81" customFormat="1" x14ac:dyDescent="0.25"/>
    <row r="492" s="81" customFormat="1" x14ac:dyDescent="0.25"/>
    <row r="493" s="81" customFormat="1" x14ac:dyDescent="0.25"/>
    <row r="494" s="81" customFormat="1" x14ac:dyDescent="0.25"/>
    <row r="495" s="81" customFormat="1" x14ac:dyDescent="0.25"/>
    <row r="496" s="81" customFormat="1" x14ac:dyDescent="0.25"/>
    <row r="497" s="81" customFormat="1" x14ac:dyDescent="0.25"/>
    <row r="498" s="81" customFormat="1" x14ac:dyDescent="0.25"/>
    <row r="499" s="81" customFormat="1" x14ac:dyDescent="0.25"/>
    <row r="500" s="81" customFormat="1" x14ac:dyDescent="0.25"/>
    <row r="501" s="81" customFormat="1" x14ac:dyDescent="0.25"/>
    <row r="502" s="81" customFormat="1" x14ac:dyDescent="0.25"/>
    <row r="503" s="81" customFormat="1" x14ac:dyDescent="0.25"/>
    <row r="504" s="81" customFormat="1" x14ac:dyDescent="0.25"/>
    <row r="505" s="81" customFormat="1" x14ac:dyDescent="0.25"/>
    <row r="506" s="81" customFormat="1" x14ac:dyDescent="0.25"/>
    <row r="507" s="81" customFormat="1" x14ac:dyDescent="0.25"/>
    <row r="508" s="81" customFormat="1" x14ac:dyDescent="0.25"/>
    <row r="509" s="81" customFormat="1" x14ac:dyDescent="0.25"/>
    <row r="510" s="81" customFormat="1" x14ac:dyDescent="0.25"/>
    <row r="511" s="81" customFormat="1" x14ac:dyDescent="0.25"/>
    <row r="512" s="81" customFormat="1" x14ac:dyDescent="0.25"/>
    <row r="513" s="81" customFormat="1" x14ac:dyDescent="0.25"/>
    <row r="514" s="81" customFormat="1" x14ac:dyDescent="0.25"/>
    <row r="515" s="81" customFormat="1" x14ac:dyDescent="0.25"/>
    <row r="516" s="81" customFormat="1" x14ac:dyDescent="0.25"/>
    <row r="517" s="81" customFormat="1" x14ac:dyDescent="0.25"/>
    <row r="518" s="81" customFormat="1" x14ac:dyDescent="0.25"/>
    <row r="519" s="81" customFormat="1" x14ac:dyDescent="0.25"/>
    <row r="520" s="81" customFormat="1" x14ac:dyDescent="0.25"/>
    <row r="521" s="81" customFormat="1" x14ac:dyDescent="0.25"/>
    <row r="522" s="81" customFormat="1" x14ac:dyDescent="0.25"/>
    <row r="523" s="81" customFormat="1" x14ac:dyDescent="0.25"/>
    <row r="524" s="81" customFormat="1" x14ac:dyDescent="0.25"/>
    <row r="525" s="81" customFormat="1" x14ac:dyDescent="0.25"/>
    <row r="526" s="81" customFormat="1" x14ac:dyDescent="0.25"/>
    <row r="527" s="81" customFormat="1" x14ac:dyDescent="0.25"/>
    <row r="528" s="81" customFormat="1" x14ac:dyDescent="0.25"/>
    <row r="529" s="81" customFormat="1" x14ac:dyDescent="0.25"/>
    <row r="530" s="81" customFormat="1" x14ac:dyDescent="0.25"/>
    <row r="531" s="81" customFormat="1" x14ac:dyDescent="0.25"/>
    <row r="532" s="81" customFormat="1" x14ac:dyDescent="0.25"/>
    <row r="533" s="81" customFormat="1" x14ac:dyDescent="0.25"/>
    <row r="534" s="81" customFormat="1" x14ac:dyDescent="0.25"/>
    <row r="535" s="81" customFormat="1" x14ac:dyDescent="0.25"/>
    <row r="536" s="81" customFormat="1" x14ac:dyDescent="0.25"/>
    <row r="537" s="81" customFormat="1" x14ac:dyDescent="0.25"/>
    <row r="538" s="81" customFormat="1" x14ac:dyDescent="0.25"/>
    <row r="539" s="81" customFormat="1" x14ac:dyDescent="0.25"/>
    <row r="540" s="81" customFormat="1" x14ac:dyDescent="0.25"/>
    <row r="541" s="81" customFormat="1" x14ac:dyDescent="0.25"/>
    <row r="542" s="81" customFormat="1" x14ac:dyDescent="0.25"/>
    <row r="543" s="81" customFormat="1" x14ac:dyDescent="0.25"/>
    <row r="544" s="81" customFormat="1" x14ac:dyDescent="0.25"/>
    <row r="545" s="81" customFormat="1" x14ac:dyDescent="0.25"/>
    <row r="546" s="81" customFormat="1" x14ac:dyDescent="0.25"/>
    <row r="547" s="81" customFormat="1" x14ac:dyDescent="0.25"/>
    <row r="548" s="81" customFormat="1" x14ac:dyDescent="0.25"/>
    <row r="549" s="81" customFormat="1" x14ac:dyDescent="0.25"/>
    <row r="550" s="81" customFormat="1" x14ac:dyDescent="0.25"/>
    <row r="551" s="81" customFormat="1" x14ac:dyDescent="0.25"/>
    <row r="552" s="81" customFormat="1" x14ac:dyDescent="0.25"/>
    <row r="553" s="81" customFormat="1" x14ac:dyDescent="0.25"/>
    <row r="554" s="81" customFormat="1" x14ac:dyDescent="0.25"/>
    <row r="555" s="81" customFormat="1" x14ac:dyDescent="0.25"/>
    <row r="556" s="81" customFormat="1" x14ac:dyDescent="0.25"/>
    <row r="557" s="81" customFormat="1" x14ac:dyDescent="0.25"/>
    <row r="558" s="81" customFormat="1" x14ac:dyDescent="0.25"/>
    <row r="559" s="81" customFormat="1" x14ac:dyDescent="0.25"/>
    <row r="560" s="81" customFormat="1" x14ac:dyDescent="0.25"/>
    <row r="561" s="81" customFormat="1" x14ac:dyDescent="0.25"/>
    <row r="562" s="81" customFormat="1" x14ac:dyDescent="0.25"/>
    <row r="563" s="81" customFormat="1" x14ac:dyDescent="0.25"/>
    <row r="564" s="81" customFormat="1" x14ac:dyDescent="0.25"/>
    <row r="565" s="81" customFormat="1" x14ac:dyDescent="0.25"/>
    <row r="566" s="81" customFormat="1" x14ac:dyDescent="0.25"/>
    <row r="567" s="81" customFormat="1" x14ac:dyDescent="0.25"/>
    <row r="568" s="81" customFormat="1" x14ac:dyDescent="0.25"/>
    <row r="569" s="81" customFormat="1" x14ac:dyDescent="0.25"/>
    <row r="570" s="81" customFormat="1" x14ac:dyDescent="0.25"/>
    <row r="571" s="81" customFormat="1" x14ac:dyDescent="0.25"/>
    <row r="572" s="81" customFormat="1" x14ac:dyDescent="0.25"/>
    <row r="573" s="81" customFormat="1" x14ac:dyDescent="0.25"/>
    <row r="574" s="81" customFormat="1" x14ac:dyDescent="0.25"/>
    <row r="575" s="81" customFormat="1" x14ac:dyDescent="0.25"/>
    <row r="576" s="81" customFormat="1" x14ac:dyDescent="0.25"/>
    <row r="577" s="81" customFormat="1" x14ac:dyDescent="0.25"/>
    <row r="578" s="81" customFormat="1" x14ac:dyDescent="0.25"/>
    <row r="579" s="81" customFormat="1" x14ac:dyDescent="0.25"/>
    <row r="580" s="81" customFormat="1" x14ac:dyDescent="0.25"/>
    <row r="581" s="81" customFormat="1" x14ac:dyDescent="0.25"/>
    <row r="582" s="81" customFormat="1" x14ac:dyDescent="0.25"/>
    <row r="583" s="81" customFormat="1" x14ac:dyDescent="0.25"/>
    <row r="584" s="81" customFormat="1" x14ac:dyDescent="0.25"/>
    <row r="585" s="81" customFormat="1" x14ac:dyDescent="0.25"/>
    <row r="586" s="81" customFormat="1" x14ac:dyDescent="0.25"/>
    <row r="587" s="81" customFormat="1" x14ac:dyDescent="0.25"/>
    <row r="588" s="81" customFormat="1" x14ac:dyDescent="0.25"/>
    <row r="589" s="81" customFormat="1" x14ac:dyDescent="0.25"/>
    <row r="590" s="81" customFormat="1" x14ac:dyDescent="0.25"/>
    <row r="591" s="81" customFormat="1" x14ac:dyDescent="0.25"/>
    <row r="592" s="81" customFormat="1" x14ac:dyDescent="0.25"/>
    <row r="593" s="81" customFormat="1" x14ac:dyDescent="0.25"/>
    <row r="594" s="81" customFormat="1" x14ac:dyDescent="0.25"/>
    <row r="595" s="81" customFormat="1" x14ac:dyDescent="0.25"/>
    <row r="596" s="81" customFormat="1" x14ac:dyDescent="0.25"/>
    <row r="597" s="81" customFormat="1" x14ac:dyDescent="0.25"/>
    <row r="598" s="81" customFormat="1" x14ac:dyDescent="0.25"/>
    <row r="599" s="81" customFormat="1" x14ac:dyDescent="0.25"/>
    <row r="600" s="81" customFormat="1" x14ac:dyDescent="0.25"/>
    <row r="601" s="81" customFormat="1" x14ac:dyDescent="0.25"/>
    <row r="602" s="81" customFormat="1" x14ac:dyDescent="0.25"/>
    <row r="603" s="81" customFormat="1" x14ac:dyDescent="0.25"/>
    <row r="604" s="81" customFormat="1" x14ac:dyDescent="0.25"/>
    <row r="605" s="81" customFormat="1" x14ac:dyDescent="0.25"/>
    <row r="606" s="81" customFormat="1" x14ac:dyDescent="0.25"/>
    <row r="607" s="81" customFormat="1" x14ac:dyDescent="0.25"/>
    <row r="608" s="81" customFormat="1" x14ac:dyDescent="0.25"/>
    <row r="609" s="81" customFormat="1" x14ac:dyDescent="0.25"/>
    <row r="610" s="81" customFormat="1" x14ac:dyDescent="0.25"/>
    <row r="611" s="81" customFormat="1" x14ac:dyDescent="0.25"/>
    <row r="612" s="81" customFormat="1" x14ac:dyDescent="0.25"/>
    <row r="613" s="81" customFormat="1" x14ac:dyDescent="0.25"/>
    <row r="614" s="81" customFormat="1" x14ac:dyDescent="0.25"/>
    <row r="615" s="81" customFormat="1" x14ac:dyDescent="0.25"/>
    <row r="616" s="81" customFormat="1" x14ac:dyDescent="0.25"/>
    <row r="617" s="81" customFormat="1" x14ac:dyDescent="0.25"/>
    <row r="618" s="81" customFormat="1" x14ac:dyDescent="0.25"/>
    <row r="619" s="81" customFormat="1" x14ac:dyDescent="0.25"/>
    <row r="620" s="81" customFormat="1" x14ac:dyDescent="0.25"/>
    <row r="621" s="81" customFormat="1" x14ac:dyDescent="0.25"/>
    <row r="622" s="81" customFormat="1" x14ac:dyDescent="0.25"/>
    <row r="623" s="81" customFormat="1" x14ac:dyDescent="0.25"/>
    <row r="624" s="81" customFormat="1" x14ac:dyDescent="0.25"/>
    <row r="625" s="81" customFormat="1" x14ac:dyDescent="0.25"/>
    <row r="626" s="81" customFormat="1" x14ac:dyDescent="0.25"/>
    <row r="627" s="81" customFormat="1" x14ac:dyDescent="0.25"/>
    <row r="628" s="81" customFormat="1" x14ac:dyDescent="0.25"/>
    <row r="629" s="81" customFormat="1" x14ac:dyDescent="0.25"/>
    <row r="630" s="81" customFormat="1" x14ac:dyDescent="0.25"/>
    <row r="631" s="81" customFormat="1" x14ac:dyDescent="0.25"/>
    <row r="632" s="81" customFormat="1" x14ac:dyDescent="0.25"/>
    <row r="633" s="81" customFormat="1" x14ac:dyDescent="0.25"/>
    <row r="634" s="81" customFormat="1" x14ac:dyDescent="0.25"/>
    <row r="635" s="81" customFormat="1" x14ac:dyDescent="0.25"/>
    <row r="636" s="81" customFormat="1" x14ac:dyDescent="0.25"/>
    <row r="637" s="81" customFormat="1" x14ac:dyDescent="0.25"/>
    <row r="638" s="81" customFormat="1" x14ac:dyDescent="0.25"/>
    <row r="639" s="81" customFormat="1" x14ac:dyDescent="0.25"/>
    <row r="640" s="81" customFormat="1" x14ac:dyDescent="0.25"/>
    <row r="641" s="81" customFormat="1" x14ac:dyDescent="0.25"/>
    <row r="642" s="81" customFormat="1" x14ac:dyDescent="0.25"/>
    <row r="643" s="81" customFormat="1" x14ac:dyDescent="0.25"/>
    <row r="644" s="81" customFormat="1" x14ac:dyDescent="0.25"/>
    <row r="645" s="81" customFormat="1" x14ac:dyDescent="0.25"/>
    <row r="646" s="81" customFormat="1" x14ac:dyDescent="0.25"/>
    <row r="647" s="81" customFormat="1" x14ac:dyDescent="0.25"/>
    <row r="648" s="81" customFormat="1" x14ac:dyDescent="0.25"/>
    <row r="649" s="81" customFormat="1" x14ac:dyDescent="0.25"/>
    <row r="650" s="81" customFormat="1" x14ac:dyDescent="0.25"/>
    <row r="651" s="81" customFormat="1" x14ac:dyDescent="0.25"/>
    <row r="652" s="81" customFormat="1" x14ac:dyDescent="0.25"/>
    <row r="653" s="81" customFormat="1" x14ac:dyDescent="0.25"/>
    <row r="654" s="81" customFormat="1" x14ac:dyDescent="0.25"/>
    <row r="655" s="81" customFormat="1" x14ac:dyDescent="0.25"/>
    <row r="656" s="81" customFormat="1" x14ac:dyDescent="0.25"/>
    <row r="657" s="81" customFormat="1" x14ac:dyDescent="0.25"/>
    <row r="658" s="81" customFormat="1" x14ac:dyDescent="0.25"/>
    <row r="659" s="81" customFormat="1" x14ac:dyDescent="0.25"/>
    <row r="660" s="81" customFormat="1" x14ac:dyDescent="0.25"/>
    <row r="661" s="81" customFormat="1" x14ac:dyDescent="0.25"/>
    <row r="662" s="81" customFormat="1" x14ac:dyDescent="0.25"/>
    <row r="663" s="81" customFormat="1" x14ac:dyDescent="0.25"/>
    <row r="664" s="81" customFormat="1" x14ac:dyDescent="0.25"/>
    <row r="665" s="81" customFormat="1" x14ac:dyDescent="0.25"/>
    <row r="666" s="81" customFormat="1" x14ac:dyDescent="0.25"/>
    <row r="667" s="81" customFormat="1" x14ac:dyDescent="0.25"/>
    <row r="668" s="81" customFormat="1" x14ac:dyDescent="0.25"/>
    <row r="669" s="81" customFormat="1" x14ac:dyDescent="0.25"/>
    <row r="670" s="81" customFormat="1" x14ac:dyDescent="0.25"/>
    <row r="671" s="81" customFormat="1" x14ac:dyDescent="0.25"/>
    <row r="672" s="81" customFormat="1" x14ac:dyDescent="0.25"/>
    <row r="673" s="81" customFormat="1" x14ac:dyDescent="0.25"/>
    <row r="674" s="81" customFormat="1" x14ac:dyDescent="0.25"/>
    <row r="675" s="81" customFormat="1" x14ac:dyDescent="0.25"/>
    <row r="676" s="81" customFormat="1" x14ac:dyDescent="0.25"/>
    <row r="677" s="81" customFormat="1" x14ac:dyDescent="0.25"/>
    <row r="678" s="81" customFormat="1" x14ac:dyDescent="0.25"/>
    <row r="679" s="81" customFormat="1" x14ac:dyDescent="0.25"/>
    <row r="680" s="81" customFormat="1" x14ac:dyDescent="0.25"/>
    <row r="681" s="81" customFormat="1" x14ac:dyDescent="0.25"/>
    <row r="682" s="81" customFormat="1" x14ac:dyDescent="0.25"/>
    <row r="683" s="81" customFormat="1" x14ac:dyDescent="0.25"/>
    <row r="684" s="81" customFormat="1" x14ac:dyDescent="0.25"/>
    <row r="685" s="81" customFormat="1" x14ac:dyDescent="0.25"/>
    <row r="686" s="81" customFormat="1" x14ac:dyDescent="0.25"/>
    <row r="687" s="81" customFormat="1" x14ac:dyDescent="0.25"/>
    <row r="688" s="81" customFormat="1" x14ac:dyDescent="0.25"/>
    <row r="689" s="81" customFormat="1" x14ac:dyDescent="0.25"/>
    <row r="690" s="81" customFormat="1" x14ac:dyDescent="0.25"/>
    <row r="691" s="81" customFormat="1" x14ac:dyDescent="0.25"/>
    <row r="692" s="81" customFormat="1" x14ac:dyDescent="0.25"/>
    <row r="693" s="81" customFormat="1" x14ac:dyDescent="0.25"/>
    <row r="694" s="81" customFormat="1" x14ac:dyDescent="0.25"/>
    <row r="695" s="81" customFormat="1" x14ac:dyDescent="0.25"/>
    <row r="696" s="81" customFormat="1" x14ac:dyDescent="0.25"/>
    <row r="697" s="81" customFormat="1" x14ac:dyDescent="0.25"/>
    <row r="698" s="81" customFormat="1" x14ac:dyDescent="0.25"/>
    <row r="699" s="81" customFormat="1" x14ac:dyDescent="0.25"/>
    <row r="700" s="81" customFormat="1" x14ac:dyDescent="0.25"/>
    <row r="701" s="81" customFormat="1" x14ac:dyDescent="0.25"/>
    <row r="702" s="81" customFormat="1" x14ac:dyDescent="0.25"/>
    <row r="703" s="81" customFormat="1" x14ac:dyDescent="0.25"/>
    <row r="704" s="81" customFormat="1" x14ac:dyDescent="0.25"/>
    <row r="705" s="81" customFormat="1" x14ac:dyDescent="0.25"/>
    <row r="706" s="81" customFormat="1" x14ac:dyDescent="0.25"/>
    <row r="707" s="81" customFormat="1" x14ac:dyDescent="0.25"/>
    <row r="708" s="81" customFormat="1" x14ac:dyDescent="0.25"/>
    <row r="709" s="81" customFormat="1" x14ac:dyDescent="0.25"/>
    <row r="710" s="81" customFormat="1" x14ac:dyDescent="0.25"/>
    <row r="711" s="81" customFormat="1" x14ac:dyDescent="0.25"/>
    <row r="712" s="81" customFormat="1" x14ac:dyDescent="0.25"/>
    <row r="713" s="81" customFormat="1" x14ac:dyDescent="0.25"/>
    <row r="714" s="81" customFormat="1" x14ac:dyDescent="0.25"/>
    <row r="715" s="81" customFormat="1" x14ac:dyDescent="0.25"/>
    <row r="716" s="81" customFormat="1" x14ac:dyDescent="0.25"/>
    <row r="717" s="81" customFormat="1" x14ac:dyDescent="0.25"/>
    <row r="718" s="81" customFormat="1" x14ac:dyDescent="0.25"/>
    <row r="719" s="81" customFormat="1" x14ac:dyDescent="0.25"/>
    <row r="720" s="81" customFormat="1" x14ac:dyDescent="0.25"/>
    <row r="721" s="81" customFormat="1" x14ac:dyDescent="0.25"/>
    <row r="722" s="81" customFormat="1" x14ac:dyDescent="0.25"/>
    <row r="723" s="81" customFormat="1" x14ac:dyDescent="0.25"/>
    <row r="724" s="81" customFormat="1" x14ac:dyDescent="0.25"/>
    <row r="725" s="81" customFormat="1" x14ac:dyDescent="0.25"/>
    <row r="726" s="81" customFormat="1" x14ac:dyDescent="0.25"/>
    <row r="727" s="81" customFormat="1" x14ac:dyDescent="0.25"/>
    <row r="728" s="81" customFormat="1" x14ac:dyDescent="0.25"/>
    <row r="729" s="81" customFormat="1" x14ac:dyDescent="0.25"/>
    <row r="730" s="81" customFormat="1" x14ac:dyDescent="0.25"/>
    <row r="731" s="81" customFormat="1" x14ac:dyDescent="0.25"/>
    <row r="732" s="81" customFormat="1" x14ac:dyDescent="0.25"/>
    <row r="733" s="81" customFormat="1" x14ac:dyDescent="0.25"/>
    <row r="734" s="81" customFormat="1" x14ac:dyDescent="0.25"/>
    <row r="735" s="81" customFormat="1" x14ac:dyDescent="0.25"/>
    <row r="736" s="81" customFormat="1" x14ac:dyDescent="0.25"/>
    <row r="737" s="81" customFormat="1" x14ac:dyDescent="0.25"/>
    <row r="738" s="81" customFormat="1" x14ac:dyDescent="0.25"/>
    <row r="739" s="81" customFormat="1" x14ac:dyDescent="0.25"/>
    <row r="740" s="81" customFormat="1" x14ac:dyDescent="0.25"/>
    <row r="741" s="81" customFormat="1" x14ac:dyDescent="0.25"/>
    <row r="742" s="81" customFormat="1" x14ac:dyDescent="0.25"/>
    <row r="743" s="81" customFormat="1" x14ac:dyDescent="0.25"/>
    <row r="744" s="81" customFormat="1" x14ac:dyDescent="0.25"/>
    <row r="745" s="81" customFormat="1" x14ac:dyDescent="0.25"/>
    <row r="746" s="81" customFormat="1" x14ac:dyDescent="0.25"/>
    <row r="747" s="81" customFormat="1" x14ac:dyDescent="0.25"/>
    <row r="748" s="81" customFormat="1" x14ac:dyDescent="0.25"/>
    <row r="749" s="81" customFormat="1" x14ac:dyDescent="0.25"/>
    <row r="750" s="81" customFormat="1" x14ac:dyDescent="0.25"/>
    <row r="751" s="81" customFormat="1" x14ac:dyDescent="0.25"/>
    <row r="752" s="81" customFormat="1" x14ac:dyDescent="0.25"/>
    <row r="753" s="81" customFormat="1" x14ac:dyDescent="0.25"/>
    <row r="754" s="81" customFormat="1" x14ac:dyDescent="0.25"/>
    <row r="755" s="81" customFormat="1" x14ac:dyDescent="0.25"/>
    <row r="756" s="81" customFormat="1" x14ac:dyDescent="0.25"/>
    <row r="757" s="81" customFormat="1" x14ac:dyDescent="0.25"/>
    <row r="758" s="81" customFormat="1" x14ac:dyDescent="0.25"/>
    <row r="759" s="81" customFormat="1" x14ac:dyDescent="0.25"/>
    <row r="760" s="81" customFormat="1" x14ac:dyDescent="0.25"/>
    <row r="761" s="81" customFormat="1" x14ac:dyDescent="0.25"/>
    <row r="762" s="81" customFormat="1" x14ac:dyDescent="0.25"/>
    <row r="763" s="81" customFormat="1" x14ac:dyDescent="0.25"/>
    <row r="764" s="81" customFormat="1" x14ac:dyDescent="0.25"/>
    <row r="765" s="81" customFormat="1" x14ac:dyDescent="0.25"/>
    <row r="766" s="81" customFormat="1" x14ac:dyDescent="0.25"/>
    <row r="767" s="81" customFormat="1" x14ac:dyDescent="0.25"/>
    <row r="768" s="81" customFormat="1" x14ac:dyDescent="0.25"/>
    <row r="769" s="81" customFormat="1" x14ac:dyDescent="0.25"/>
    <row r="770" s="81" customFormat="1" x14ac:dyDescent="0.25"/>
    <row r="771" s="81" customFormat="1" x14ac:dyDescent="0.25"/>
    <row r="772" s="81" customFormat="1" x14ac:dyDescent="0.25"/>
    <row r="773" s="81" customFormat="1" x14ac:dyDescent="0.25"/>
    <row r="774" s="81" customFormat="1" x14ac:dyDescent="0.25"/>
    <row r="775" s="81" customFormat="1" x14ac:dyDescent="0.25"/>
    <row r="776" s="81" customFormat="1" x14ac:dyDescent="0.25"/>
    <row r="777" s="81" customFormat="1" x14ac:dyDescent="0.25"/>
    <row r="778" s="81" customFormat="1" x14ac:dyDescent="0.25"/>
    <row r="779" s="81" customFormat="1" x14ac:dyDescent="0.25"/>
    <row r="780" s="81" customFormat="1" x14ac:dyDescent="0.25"/>
    <row r="781" s="81" customFormat="1" x14ac:dyDescent="0.25"/>
    <row r="782" s="81" customFormat="1" x14ac:dyDescent="0.25"/>
    <row r="783" s="81" customFormat="1" x14ac:dyDescent="0.25"/>
    <row r="784" s="81" customFormat="1" x14ac:dyDescent="0.25"/>
    <row r="785" s="81" customFormat="1" x14ac:dyDescent="0.25"/>
    <row r="786" s="81" customFormat="1" x14ac:dyDescent="0.25"/>
    <row r="787" s="81" customFormat="1" x14ac:dyDescent="0.25"/>
    <row r="788" s="81" customFormat="1" x14ac:dyDescent="0.25"/>
    <row r="789" s="81" customFormat="1" x14ac:dyDescent="0.25"/>
    <row r="790" s="81" customFormat="1" x14ac:dyDescent="0.25"/>
    <row r="791" s="81" customFormat="1" x14ac:dyDescent="0.25"/>
    <row r="792" s="81" customFormat="1" x14ac:dyDescent="0.25"/>
    <row r="793" s="81" customFormat="1" x14ac:dyDescent="0.25"/>
    <row r="794" s="81" customFormat="1" x14ac:dyDescent="0.25"/>
    <row r="795" s="81" customFormat="1" x14ac:dyDescent="0.25"/>
    <row r="796" s="81" customFormat="1" x14ac:dyDescent="0.25"/>
    <row r="797" s="81" customFormat="1" x14ac:dyDescent="0.25"/>
    <row r="798" s="81" customFormat="1" x14ac:dyDescent="0.25"/>
    <row r="799" s="81" customFormat="1" x14ac:dyDescent="0.25"/>
    <row r="800" s="81" customFormat="1" x14ac:dyDescent="0.25"/>
    <row r="801" s="81" customFormat="1" x14ac:dyDescent="0.25"/>
    <row r="802" s="81" customFormat="1" x14ac:dyDescent="0.25"/>
    <row r="803" s="81" customFormat="1" x14ac:dyDescent="0.25"/>
    <row r="804" s="81" customFormat="1" x14ac:dyDescent="0.25"/>
    <row r="805" s="81" customFormat="1" x14ac:dyDescent="0.25"/>
    <row r="806" s="81" customFormat="1" x14ac:dyDescent="0.25"/>
    <row r="807" s="81" customFormat="1" x14ac:dyDescent="0.25"/>
    <row r="808" s="81" customFormat="1" x14ac:dyDescent="0.25"/>
    <row r="809" s="81" customFormat="1" x14ac:dyDescent="0.25"/>
    <row r="810" s="81" customFormat="1" x14ac:dyDescent="0.25"/>
    <row r="811" s="81" customFormat="1" x14ac:dyDescent="0.25"/>
    <row r="812" s="81" customFormat="1" x14ac:dyDescent="0.25"/>
    <row r="813" s="81" customFormat="1" x14ac:dyDescent="0.25"/>
    <row r="814" s="81" customFormat="1" x14ac:dyDescent="0.25"/>
    <row r="815" s="81" customFormat="1" x14ac:dyDescent="0.25"/>
    <row r="816" s="81" customFormat="1" x14ac:dyDescent="0.25"/>
    <row r="817" s="81" customFormat="1" x14ac:dyDescent="0.25"/>
    <row r="818" s="81" customFormat="1" x14ac:dyDescent="0.25"/>
    <row r="819" s="81" customFormat="1" x14ac:dyDescent="0.25"/>
    <row r="820" s="81" customFormat="1" x14ac:dyDescent="0.25"/>
    <row r="821" s="81" customFormat="1" x14ac:dyDescent="0.25"/>
    <row r="822" s="81" customFormat="1" x14ac:dyDescent="0.25"/>
    <row r="823" s="81" customFormat="1" x14ac:dyDescent="0.25"/>
    <row r="824" s="81" customFormat="1" x14ac:dyDescent="0.25"/>
    <row r="825" s="81" customFormat="1" x14ac:dyDescent="0.25"/>
    <row r="826" s="81" customFormat="1" x14ac:dyDescent="0.25"/>
    <row r="827" s="81" customFormat="1" x14ac:dyDescent="0.25"/>
    <row r="828" s="81" customFormat="1" x14ac:dyDescent="0.25"/>
    <row r="829" s="81" customFormat="1" x14ac:dyDescent="0.25"/>
    <row r="830" s="81" customFormat="1" x14ac:dyDescent="0.25"/>
    <row r="831" s="81" customFormat="1" x14ac:dyDescent="0.25"/>
    <row r="832" s="81" customFormat="1" x14ac:dyDescent="0.25"/>
    <row r="833" s="81" customFormat="1" x14ac:dyDescent="0.25"/>
    <row r="834" s="81" customFormat="1" x14ac:dyDescent="0.25"/>
    <row r="835" s="81" customFormat="1" x14ac:dyDescent="0.25"/>
    <row r="836" s="81" customFormat="1" x14ac:dyDescent="0.25"/>
    <row r="837" s="81" customFormat="1" x14ac:dyDescent="0.25"/>
    <row r="838" s="81" customFormat="1" x14ac:dyDescent="0.25"/>
    <row r="839" s="81" customFormat="1" x14ac:dyDescent="0.25"/>
    <row r="840" s="81" customFormat="1" x14ac:dyDescent="0.25"/>
  </sheetData>
  <mergeCells count="12">
    <mergeCell ref="B2:T2"/>
    <mergeCell ref="B3:B5"/>
    <mergeCell ref="C3:T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rintOptions horizontalCentered="1"/>
  <pageMargins left="0.7" right="0.7" top="0.75" bottom="0.75" header="0.3" footer="0.3"/>
  <pageSetup paperSize="9" scale="67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17"/>
  <sheetViews>
    <sheetView topLeftCell="E1" workbookViewId="0">
      <selection activeCell="O34" sqref="O34"/>
    </sheetView>
  </sheetViews>
  <sheetFormatPr baseColWidth="10" defaultColWidth="11.42578125" defaultRowHeight="15" x14ac:dyDescent="0.25"/>
  <cols>
    <col min="1" max="1" width="15.7109375" style="63" customWidth="1"/>
    <col min="2" max="21" width="9.42578125" style="63" customWidth="1"/>
    <col min="22" max="16384" width="11.42578125" style="63"/>
  </cols>
  <sheetData>
    <row r="1" spans="1:22" ht="25.15" customHeight="1" thickTop="1" thickBot="1" x14ac:dyDescent="0.3">
      <c r="A1" s="316" t="s">
        <v>122</v>
      </c>
      <c r="B1" s="317"/>
      <c r="C1" s="317"/>
      <c r="D1" s="317"/>
      <c r="E1" s="317"/>
      <c r="F1" s="317"/>
      <c r="G1" s="317"/>
      <c r="H1" s="317"/>
      <c r="I1" s="317"/>
      <c r="J1" s="317"/>
      <c r="K1" s="318"/>
      <c r="L1" s="319"/>
      <c r="M1" s="319"/>
      <c r="N1" s="319"/>
      <c r="O1" s="319"/>
      <c r="P1" s="319"/>
      <c r="Q1" s="319"/>
      <c r="R1" s="319"/>
      <c r="S1" s="319"/>
      <c r="T1" s="319"/>
      <c r="U1" s="320"/>
    </row>
    <row r="2" spans="1:22" ht="25.15" customHeight="1" thickTop="1" thickBot="1" x14ac:dyDescent="0.3">
      <c r="A2" s="321" t="s">
        <v>100</v>
      </c>
      <c r="B2" s="345" t="s">
        <v>54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6"/>
    </row>
    <row r="3" spans="1:22" ht="25.15" customHeight="1" x14ac:dyDescent="0.25">
      <c r="A3" s="338"/>
      <c r="B3" s="327">
        <v>0</v>
      </c>
      <c r="C3" s="315"/>
      <c r="D3" s="329" t="s">
        <v>55</v>
      </c>
      <c r="E3" s="328"/>
      <c r="F3" s="314" t="s">
        <v>56</v>
      </c>
      <c r="G3" s="315"/>
      <c r="H3" s="329" t="s">
        <v>57</v>
      </c>
      <c r="I3" s="328"/>
      <c r="J3" s="314" t="s">
        <v>58</v>
      </c>
      <c r="K3" s="315"/>
      <c r="L3" s="329" t="s">
        <v>59</v>
      </c>
      <c r="M3" s="328"/>
      <c r="N3" s="314" t="s">
        <v>60</v>
      </c>
      <c r="O3" s="315"/>
      <c r="P3" s="329" t="s">
        <v>61</v>
      </c>
      <c r="Q3" s="328"/>
      <c r="R3" s="314" t="s">
        <v>34</v>
      </c>
      <c r="S3" s="315"/>
      <c r="T3" s="314" t="s">
        <v>52</v>
      </c>
      <c r="U3" s="315"/>
    </row>
    <row r="4" spans="1:22" ht="25.15" customHeight="1" thickBot="1" x14ac:dyDescent="0.3">
      <c r="A4" s="339"/>
      <c r="B4" s="9" t="s">
        <v>4</v>
      </c>
      <c r="C4" s="11" t="s">
        <v>5</v>
      </c>
      <c r="D4" s="12" t="s">
        <v>4</v>
      </c>
      <c r="E4" s="10" t="s">
        <v>5</v>
      </c>
      <c r="F4" s="9" t="s">
        <v>4</v>
      </c>
      <c r="G4" s="11" t="s">
        <v>5</v>
      </c>
      <c r="H4" s="12" t="s">
        <v>4</v>
      </c>
      <c r="I4" s="5" t="s">
        <v>5</v>
      </c>
      <c r="J4" s="9" t="s">
        <v>4</v>
      </c>
      <c r="K4" s="11" t="s">
        <v>5</v>
      </c>
      <c r="L4" s="12" t="s">
        <v>4</v>
      </c>
      <c r="M4" s="10" t="s">
        <v>5</v>
      </c>
      <c r="N4" s="9" t="s">
        <v>4</v>
      </c>
      <c r="O4" s="11" t="s">
        <v>5</v>
      </c>
      <c r="P4" s="12" t="s">
        <v>4</v>
      </c>
      <c r="Q4" s="10" t="s">
        <v>5</v>
      </c>
      <c r="R4" s="9" t="s">
        <v>4</v>
      </c>
      <c r="S4" s="11" t="s">
        <v>5</v>
      </c>
      <c r="T4" s="9" t="s">
        <v>4</v>
      </c>
      <c r="U4" s="11" t="s">
        <v>5</v>
      </c>
    </row>
    <row r="5" spans="1:22" x14ac:dyDescent="0.25">
      <c r="A5" s="1" t="s">
        <v>86</v>
      </c>
      <c r="B5" s="24">
        <f>VLOOKUP(V5,[1]Sheet1!$A$610:$U$622,2,FALSE)</f>
        <v>3375</v>
      </c>
      <c r="C5" s="15">
        <f>VLOOKUP(V5,[1]Sheet1!$A$610:$U$622,3,FALSE)/100</f>
        <v>9.107099490002428E-2</v>
      </c>
      <c r="D5" s="26">
        <f>VLOOKUP(V5,[1]Sheet1!$A$610:$U$622,4,FALSE)</f>
        <v>3375</v>
      </c>
      <c r="E5" s="14">
        <f>VLOOKUP(V5,[1]Sheet1!$A$610:$U$622,5,FALSE)/100</f>
        <v>9.107099490002428E-2</v>
      </c>
      <c r="F5" s="24">
        <f>VLOOKUP(V5,[1]Sheet1!$A$610:$U$622,6,FALSE)</f>
        <v>0</v>
      </c>
      <c r="G5" s="15">
        <f>VLOOKUP(V5,[1]Sheet1!$A$610:$U$622,7,FALSE)/100</f>
        <v>0</v>
      </c>
      <c r="H5" s="26">
        <f>VLOOKUP(V5,[1]Sheet1!$A$610:$U$622,8,FALSE)</f>
        <v>0</v>
      </c>
      <c r="I5" s="14">
        <f>VLOOKUP(V5,[1]Sheet1!$A$610:$U$622,9,FALSE)/100</f>
        <v>0</v>
      </c>
      <c r="J5" s="24">
        <f>VLOOKUP(V5,[1]Sheet1!$A$610:$U$622,10,FALSE)</f>
        <v>0</v>
      </c>
      <c r="K5" s="15">
        <f>VLOOKUP(V5,[1]Sheet1!$A$610:$U$622,11,FALSE)/100</f>
        <v>0</v>
      </c>
      <c r="L5" s="26">
        <f>VLOOKUP(V5,[1]Sheet1!$A$610:$U$622,12,FALSE)</f>
        <v>0</v>
      </c>
      <c r="M5" s="14">
        <f>VLOOKUP(V5,[1]Sheet1!$A$610:$U$622,13,FALSE)/100</f>
        <v>0</v>
      </c>
      <c r="N5" s="24">
        <f>VLOOKUP(V5,[1]Sheet1!$A$610:$U$622,14,FALSE)</f>
        <v>0</v>
      </c>
      <c r="O5" s="15">
        <f>VLOOKUP(V5,[1]Sheet1!$A$610:$U$622,15,FALSE)/100</f>
        <v>0</v>
      </c>
      <c r="P5" s="26">
        <f>VLOOKUP(V5,[1]Sheet1!$A$610:$U$622,16,FALSE)</f>
        <v>0</v>
      </c>
      <c r="Q5" s="14">
        <f>VLOOKUP(V5,[1]Sheet1!$A$610:$U$622,17,FALSE)/100</f>
        <v>0</v>
      </c>
      <c r="R5" s="24">
        <f>VLOOKUP(V5,[1]Sheet1!$A$610:$U$622,18,FALSE)</f>
        <v>0</v>
      </c>
      <c r="S5" s="15">
        <f>VLOOKUP(V5,[1]Sheet1!$A$610:$U$622,19,FALSE)/100</f>
        <v>0</v>
      </c>
      <c r="T5" s="24">
        <f>VLOOKUP(V5,[1]Sheet1!$A$610:$U$622,20,FALSE)</f>
        <v>0</v>
      </c>
      <c r="U5" s="15">
        <f>VLOOKUP(V5,[1]Sheet1!$A$610:$U$622,21,FALSE)/100</f>
        <v>0</v>
      </c>
      <c r="V5" s="69" t="s">
        <v>167</v>
      </c>
    </row>
    <row r="6" spans="1:22" x14ac:dyDescent="0.25">
      <c r="A6" s="2" t="s">
        <v>87</v>
      </c>
      <c r="B6" s="22">
        <f>VLOOKUP(V6,[1]Sheet1!$A$610:$U$622,2,FALSE)</f>
        <v>2897</v>
      </c>
      <c r="C6" s="15">
        <f>VLOOKUP(V6,[1]Sheet1!$A$610:$U$622,3,FALSE)/100</f>
        <v>7.8172643622331964E-2</v>
      </c>
      <c r="D6" s="27">
        <f>VLOOKUP(V6,[1]Sheet1!$A$610:$U$622,4,FALSE)</f>
        <v>2897</v>
      </c>
      <c r="E6" s="14">
        <f>VLOOKUP(V6,[1]Sheet1!$A$610:$U$622,5,FALSE)/100</f>
        <v>7.8172643622331964E-2</v>
      </c>
      <c r="F6" s="22">
        <f>VLOOKUP(V6,[1]Sheet1!$A$610:$U$622,6,FALSE)</f>
        <v>0</v>
      </c>
      <c r="G6" s="15">
        <f>VLOOKUP(V6,[1]Sheet1!$A$610:$U$622,7,FALSE)/100</f>
        <v>0</v>
      </c>
      <c r="H6" s="27">
        <f>VLOOKUP(V6,[1]Sheet1!$A$610:$U$622,8,FALSE)</f>
        <v>0</v>
      </c>
      <c r="I6" s="14">
        <f>VLOOKUP(V6,[1]Sheet1!$A$610:$U$622,9,FALSE)/100</f>
        <v>0</v>
      </c>
      <c r="J6" s="22">
        <f>VLOOKUP(V6,[1]Sheet1!$A$610:$U$622,10,FALSE)</f>
        <v>0</v>
      </c>
      <c r="K6" s="15">
        <f>VLOOKUP(V6,[1]Sheet1!$A$610:$U$622,11,FALSE)/100</f>
        <v>0</v>
      </c>
      <c r="L6" s="27">
        <f>VLOOKUP(V6,[1]Sheet1!$A$610:$U$622,12,FALSE)</f>
        <v>0</v>
      </c>
      <c r="M6" s="14">
        <f>VLOOKUP(V6,[1]Sheet1!$A$610:$U$622,13,FALSE)/100</f>
        <v>0</v>
      </c>
      <c r="N6" s="22">
        <f>VLOOKUP(V6,[1]Sheet1!$A$610:$U$622,14,FALSE)</f>
        <v>0</v>
      </c>
      <c r="O6" s="15">
        <f>VLOOKUP(V6,[1]Sheet1!$A$610:$U$622,15,FALSE)/100</f>
        <v>0</v>
      </c>
      <c r="P6" s="27">
        <f>VLOOKUP(V6,[1]Sheet1!$A$610:$U$622,16,FALSE)</f>
        <v>0</v>
      </c>
      <c r="Q6" s="14">
        <f>VLOOKUP(V6,[1]Sheet1!$A$610:$U$622,17,FALSE)/100</f>
        <v>0</v>
      </c>
      <c r="R6" s="22">
        <f>VLOOKUP(V6,[1]Sheet1!$A$610:$U$622,18,FALSE)</f>
        <v>0</v>
      </c>
      <c r="S6" s="15">
        <f>VLOOKUP(V6,[1]Sheet1!$A$610:$U$622,19,FALSE)/100</f>
        <v>0</v>
      </c>
      <c r="T6" s="22">
        <f>VLOOKUP(V6,[1]Sheet1!$A$610:$U$622,20,FALSE)</f>
        <v>0</v>
      </c>
      <c r="U6" s="15">
        <f>VLOOKUP(V6,[1]Sheet1!$A$610:$U$622,21,FALSE)/100</f>
        <v>0</v>
      </c>
      <c r="V6" s="69" t="s">
        <v>168</v>
      </c>
    </row>
    <row r="7" spans="1:22" x14ac:dyDescent="0.25">
      <c r="A7" s="2" t="s">
        <v>88</v>
      </c>
      <c r="B7" s="22">
        <f>VLOOKUP(V7,[1]Sheet1!$A$610:$U$622,2,FALSE)</f>
        <v>3710</v>
      </c>
      <c r="C7" s="15">
        <f>VLOOKUP(V7,[1]Sheet1!$A$610:$U$622,3,FALSE)/100</f>
        <v>0.10011063439380448</v>
      </c>
      <c r="D7" s="27">
        <f>VLOOKUP(V7,[1]Sheet1!$A$610:$U$622,4,FALSE)</f>
        <v>3710</v>
      </c>
      <c r="E7" s="14">
        <f>VLOOKUP(V7,[1]Sheet1!$A$610:$U$622,5,FALSE)/100</f>
        <v>0.10011063439380448</v>
      </c>
      <c r="F7" s="22">
        <f>VLOOKUP(V7,[1]Sheet1!$A$610:$U$622,6,FALSE)</f>
        <v>0</v>
      </c>
      <c r="G7" s="15">
        <f>VLOOKUP(V7,[1]Sheet1!$A$610:$U$622,7,FALSE)/100</f>
        <v>0</v>
      </c>
      <c r="H7" s="27">
        <f>VLOOKUP(V7,[1]Sheet1!$A$610:$U$622,8,FALSE)</f>
        <v>0</v>
      </c>
      <c r="I7" s="14">
        <f>VLOOKUP(V7,[1]Sheet1!$A$610:$U$622,9,FALSE)/100</f>
        <v>0</v>
      </c>
      <c r="J7" s="22">
        <f>VLOOKUP(V7,[1]Sheet1!$A$610:$U$622,10,FALSE)</f>
        <v>0</v>
      </c>
      <c r="K7" s="15">
        <f>VLOOKUP(V7,[1]Sheet1!$A$610:$U$622,11,FALSE)/100</f>
        <v>0</v>
      </c>
      <c r="L7" s="27">
        <f>VLOOKUP(V7,[1]Sheet1!$A$610:$U$622,12,FALSE)</f>
        <v>0</v>
      </c>
      <c r="M7" s="14">
        <f>VLOOKUP(V7,[1]Sheet1!$A$610:$U$622,13,FALSE)/100</f>
        <v>0</v>
      </c>
      <c r="N7" s="22">
        <f>VLOOKUP(V7,[1]Sheet1!$A$610:$U$622,14,FALSE)</f>
        <v>0</v>
      </c>
      <c r="O7" s="15">
        <f>VLOOKUP(V7,[1]Sheet1!$A$610:$U$622,15,FALSE)/100</f>
        <v>0</v>
      </c>
      <c r="P7" s="27">
        <f>VLOOKUP(V7,[1]Sheet1!$A$610:$U$622,16,FALSE)</f>
        <v>0</v>
      </c>
      <c r="Q7" s="14">
        <f>VLOOKUP(V7,[1]Sheet1!$A$610:$U$622,17,FALSE)/100</f>
        <v>0</v>
      </c>
      <c r="R7" s="22">
        <f>VLOOKUP(V7,[1]Sheet1!$A$610:$U$622,18,FALSE)</f>
        <v>0</v>
      </c>
      <c r="S7" s="15">
        <f>VLOOKUP(V7,[1]Sheet1!$A$610:$U$622,19,FALSE)/100</f>
        <v>0</v>
      </c>
      <c r="T7" s="22">
        <f>VLOOKUP(V7,[1]Sheet1!$A$610:$U$622,20,FALSE)</f>
        <v>0</v>
      </c>
      <c r="U7" s="15">
        <f>VLOOKUP(V7,[1]Sheet1!$A$610:$U$622,21,FALSE)/100</f>
        <v>0</v>
      </c>
      <c r="V7" s="69" t="s">
        <v>169</v>
      </c>
    </row>
    <row r="8" spans="1:22" x14ac:dyDescent="0.25">
      <c r="A8" s="2" t="s">
        <v>89</v>
      </c>
      <c r="B8" s="22">
        <f>VLOOKUP(V8,[1]Sheet1!$A$610:$U$622,2,FALSE)</f>
        <v>2769</v>
      </c>
      <c r="C8" s="15">
        <f>VLOOKUP(V8,[1]Sheet1!$A$610:$U$622,3,FALSE)/100</f>
        <v>7.471869181575326E-2</v>
      </c>
      <c r="D8" s="27">
        <f>VLOOKUP(V8,[1]Sheet1!$A$610:$U$622,4,FALSE)</f>
        <v>2769</v>
      </c>
      <c r="E8" s="14">
        <f>VLOOKUP(V8,[1]Sheet1!$A$610:$U$622,5,FALSE)/100</f>
        <v>7.471869181575326E-2</v>
      </c>
      <c r="F8" s="22">
        <f>VLOOKUP(V8,[1]Sheet1!$A$610:$U$622,6,FALSE)</f>
        <v>0</v>
      </c>
      <c r="G8" s="15">
        <f>VLOOKUP(V8,[1]Sheet1!$A$610:$U$622,7,FALSE)/100</f>
        <v>0</v>
      </c>
      <c r="H8" s="27">
        <f>VLOOKUP(V8,[1]Sheet1!$A$610:$U$622,8,FALSE)</f>
        <v>0</v>
      </c>
      <c r="I8" s="14">
        <f>VLOOKUP(V8,[1]Sheet1!$A$610:$U$622,9,FALSE)/100</f>
        <v>0</v>
      </c>
      <c r="J8" s="22">
        <f>VLOOKUP(V8,[1]Sheet1!$A$610:$U$622,10,FALSE)</f>
        <v>0</v>
      </c>
      <c r="K8" s="15">
        <f>VLOOKUP(V8,[1]Sheet1!$A$610:$U$622,11,FALSE)/100</f>
        <v>0</v>
      </c>
      <c r="L8" s="27">
        <f>VLOOKUP(V8,[1]Sheet1!$A$610:$U$622,12,FALSE)</f>
        <v>0</v>
      </c>
      <c r="M8" s="14">
        <f>VLOOKUP(V8,[1]Sheet1!$A$610:$U$622,13,FALSE)/100</f>
        <v>0</v>
      </c>
      <c r="N8" s="22">
        <f>VLOOKUP(V8,[1]Sheet1!$A$610:$U$622,14,FALSE)</f>
        <v>0</v>
      </c>
      <c r="O8" s="15">
        <f>VLOOKUP(V8,[1]Sheet1!$A$610:$U$622,15,FALSE)/100</f>
        <v>0</v>
      </c>
      <c r="P8" s="27">
        <f>VLOOKUP(V8,[1]Sheet1!$A$610:$U$622,16,FALSE)</f>
        <v>0</v>
      </c>
      <c r="Q8" s="14">
        <f>VLOOKUP(V8,[1]Sheet1!$A$610:$U$622,17,FALSE)/100</f>
        <v>0</v>
      </c>
      <c r="R8" s="22">
        <f>VLOOKUP(V8,[1]Sheet1!$A$610:$U$622,18,FALSE)</f>
        <v>0</v>
      </c>
      <c r="S8" s="15">
        <f>VLOOKUP(V8,[1]Sheet1!$A$610:$U$622,19,FALSE)/100</f>
        <v>0</v>
      </c>
      <c r="T8" s="22">
        <f>VLOOKUP(V8,[1]Sheet1!$A$610:$U$622,20,FALSE)</f>
        <v>0</v>
      </c>
      <c r="U8" s="15">
        <f>VLOOKUP(V8,[1]Sheet1!$A$610:$U$622,21,FALSE)/100</f>
        <v>0</v>
      </c>
      <c r="V8" s="69" t="s">
        <v>170</v>
      </c>
    </row>
    <row r="9" spans="1:22" x14ac:dyDescent="0.25">
      <c r="A9" s="2" t="s">
        <v>90</v>
      </c>
      <c r="B9" s="22">
        <f>VLOOKUP(V9,[1]Sheet1!$A$610:$U$622,2,FALSE)</f>
        <v>3326</v>
      </c>
      <c r="C9" s="15">
        <f>VLOOKUP(V9,[1]Sheet1!$A$610:$U$622,3,FALSE)/100</f>
        <v>8.9748778974068383E-2</v>
      </c>
      <c r="D9" s="27">
        <f>VLOOKUP(V9,[1]Sheet1!$A$610:$U$622,4,FALSE)</f>
        <v>3326</v>
      </c>
      <c r="E9" s="14">
        <f>VLOOKUP(V9,[1]Sheet1!$A$610:$U$622,5,FALSE)/100</f>
        <v>8.9748778974068383E-2</v>
      </c>
      <c r="F9" s="22">
        <f>VLOOKUP(V9,[1]Sheet1!$A$610:$U$622,6,FALSE)</f>
        <v>0</v>
      </c>
      <c r="G9" s="15">
        <f>VLOOKUP(V9,[1]Sheet1!$A$610:$U$622,7,FALSE)/100</f>
        <v>0</v>
      </c>
      <c r="H9" s="27">
        <f>VLOOKUP(V9,[1]Sheet1!$A$610:$U$622,8,FALSE)</f>
        <v>0</v>
      </c>
      <c r="I9" s="14">
        <f>VLOOKUP(V9,[1]Sheet1!$A$610:$U$622,9,FALSE)/100</f>
        <v>0</v>
      </c>
      <c r="J9" s="22">
        <f>VLOOKUP(V9,[1]Sheet1!$A$610:$U$622,10,FALSE)</f>
        <v>0</v>
      </c>
      <c r="K9" s="15">
        <f>VLOOKUP(V9,[1]Sheet1!$A$610:$U$622,11,FALSE)/100</f>
        <v>0</v>
      </c>
      <c r="L9" s="27">
        <f>VLOOKUP(V9,[1]Sheet1!$A$610:$U$622,12,FALSE)</f>
        <v>0</v>
      </c>
      <c r="M9" s="14">
        <f>VLOOKUP(V9,[1]Sheet1!$A$610:$U$622,13,FALSE)/100</f>
        <v>0</v>
      </c>
      <c r="N9" s="22">
        <f>VLOOKUP(V9,[1]Sheet1!$A$610:$U$622,14,FALSE)</f>
        <v>0</v>
      </c>
      <c r="O9" s="15">
        <f>VLOOKUP(V9,[1]Sheet1!$A$610:$U$622,15,FALSE)/100</f>
        <v>0</v>
      </c>
      <c r="P9" s="27">
        <f>VLOOKUP(V9,[1]Sheet1!$A$610:$U$622,16,FALSE)</f>
        <v>0</v>
      </c>
      <c r="Q9" s="14">
        <f>VLOOKUP(V9,[1]Sheet1!$A$610:$U$622,17,FALSE)/100</f>
        <v>0</v>
      </c>
      <c r="R9" s="22">
        <f>VLOOKUP(V9,[1]Sheet1!$A$610:$U$622,18,FALSE)</f>
        <v>0</v>
      </c>
      <c r="S9" s="15">
        <f>VLOOKUP(V9,[1]Sheet1!$A$610:$U$622,19,FALSE)/100</f>
        <v>0</v>
      </c>
      <c r="T9" s="22">
        <f>VLOOKUP(V9,[1]Sheet1!$A$610:$U$622,20,FALSE)</f>
        <v>0</v>
      </c>
      <c r="U9" s="15">
        <f>VLOOKUP(V9,[1]Sheet1!$A$610:$U$622,21,FALSE)/100</f>
        <v>0</v>
      </c>
      <c r="V9" s="69" t="s">
        <v>171</v>
      </c>
    </row>
    <row r="10" spans="1:22" x14ac:dyDescent="0.25">
      <c r="A10" s="2" t="s">
        <v>91</v>
      </c>
      <c r="B10" s="22">
        <f>VLOOKUP(V10,[1]Sheet1!$A$610:$U$622,2,FALSE)</f>
        <v>3529</v>
      </c>
      <c r="C10" s="15">
        <f>VLOOKUP(V10,[1]Sheet1!$A$610:$U$622,3,FALSE)/100</f>
        <v>9.5226530667314277E-2</v>
      </c>
      <c r="D10" s="27">
        <f>VLOOKUP(V10,[1]Sheet1!$A$610:$U$622,4,FALSE)</f>
        <v>3529</v>
      </c>
      <c r="E10" s="14">
        <f>VLOOKUP(V10,[1]Sheet1!$A$610:$U$622,5,FALSE)/100</f>
        <v>9.5226530667314277E-2</v>
      </c>
      <c r="F10" s="22">
        <f>VLOOKUP(V10,[1]Sheet1!$A$610:$U$622,6,FALSE)</f>
        <v>0</v>
      </c>
      <c r="G10" s="15">
        <f>VLOOKUP(V10,[1]Sheet1!$A$610:$U$622,7,FALSE)/100</f>
        <v>0</v>
      </c>
      <c r="H10" s="27">
        <f>VLOOKUP(V10,[1]Sheet1!$A$610:$U$622,8,FALSE)</f>
        <v>0</v>
      </c>
      <c r="I10" s="14">
        <f>VLOOKUP(V10,[1]Sheet1!$A$610:$U$622,9,FALSE)/100</f>
        <v>0</v>
      </c>
      <c r="J10" s="22">
        <f>VLOOKUP(V10,[1]Sheet1!$A$610:$U$622,10,FALSE)</f>
        <v>0</v>
      </c>
      <c r="K10" s="15">
        <f>VLOOKUP(V10,[1]Sheet1!$A$610:$U$622,11,FALSE)/100</f>
        <v>0</v>
      </c>
      <c r="L10" s="27">
        <f>VLOOKUP(V10,[1]Sheet1!$A$610:$U$622,12,FALSE)</f>
        <v>0</v>
      </c>
      <c r="M10" s="14">
        <f>VLOOKUP(V10,[1]Sheet1!$A$610:$U$622,13,FALSE)/100</f>
        <v>0</v>
      </c>
      <c r="N10" s="22">
        <f>VLOOKUP(V10,[1]Sheet1!$A$610:$U$622,14,FALSE)</f>
        <v>0</v>
      </c>
      <c r="O10" s="15">
        <f>VLOOKUP(V10,[1]Sheet1!$A$610:$U$622,15,FALSE)/100</f>
        <v>0</v>
      </c>
      <c r="P10" s="27">
        <f>VLOOKUP(V10,[1]Sheet1!$A$610:$U$622,16,FALSE)</f>
        <v>0</v>
      </c>
      <c r="Q10" s="14">
        <f>VLOOKUP(V10,[1]Sheet1!$A$610:$U$622,17,FALSE)/100</f>
        <v>0</v>
      </c>
      <c r="R10" s="22">
        <f>VLOOKUP(V10,[1]Sheet1!$A$610:$U$622,18,FALSE)</f>
        <v>0</v>
      </c>
      <c r="S10" s="15">
        <f>VLOOKUP(V10,[1]Sheet1!$A$610:$U$622,19,FALSE)/100</f>
        <v>0</v>
      </c>
      <c r="T10" s="22">
        <f>VLOOKUP(V10,[1]Sheet1!$A$610:$U$622,20,FALSE)</f>
        <v>0</v>
      </c>
      <c r="U10" s="15">
        <f>VLOOKUP(V10,[1]Sheet1!$A$610:$U$622,21,FALSE)/100</f>
        <v>0</v>
      </c>
      <c r="V10" s="69" t="s">
        <v>172</v>
      </c>
    </row>
    <row r="11" spans="1:22" x14ac:dyDescent="0.25">
      <c r="A11" s="2" t="s">
        <v>92</v>
      </c>
      <c r="B11" s="22">
        <f>VLOOKUP(V11,[1]Sheet1!$A$610:$U$622,2,FALSE)</f>
        <v>2394</v>
      </c>
      <c r="C11" s="15">
        <f>VLOOKUP(V11,[1]Sheet1!$A$610:$U$622,3,FALSE)/100</f>
        <v>6.4599692382417223E-2</v>
      </c>
      <c r="D11" s="27">
        <f>VLOOKUP(V11,[1]Sheet1!$A$610:$U$622,4,FALSE)</f>
        <v>2394</v>
      </c>
      <c r="E11" s="14">
        <f>VLOOKUP(V11,[1]Sheet1!$A$610:$U$622,5,FALSE)/100</f>
        <v>6.4599692382417223E-2</v>
      </c>
      <c r="F11" s="22">
        <f>VLOOKUP(V11,[1]Sheet1!$A$610:$U$622,6,FALSE)</f>
        <v>0</v>
      </c>
      <c r="G11" s="15">
        <f>VLOOKUP(V11,[1]Sheet1!$A$610:$U$622,7,FALSE)/100</f>
        <v>0</v>
      </c>
      <c r="H11" s="27">
        <f>VLOOKUP(V11,[1]Sheet1!$A$610:$U$622,8,FALSE)</f>
        <v>0</v>
      </c>
      <c r="I11" s="14">
        <f>VLOOKUP(V11,[1]Sheet1!$A$610:$U$622,9,FALSE)/100</f>
        <v>0</v>
      </c>
      <c r="J11" s="22">
        <f>VLOOKUP(V11,[1]Sheet1!$A$610:$U$622,10,FALSE)</f>
        <v>0</v>
      </c>
      <c r="K11" s="15">
        <f>VLOOKUP(V11,[1]Sheet1!$A$610:$U$622,11,FALSE)/100</f>
        <v>0</v>
      </c>
      <c r="L11" s="27">
        <f>VLOOKUP(V11,[1]Sheet1!$A$610:$U$622,12,FALSE)</f>
        <v>0</v>
      </c>
      <c r="M11" s="14">
        <f>VLOOKUP(V11,[1]Sheet1!$A$610:$U$622,13,FALSE)/100</f>
        <v>0</v>
      </c>
      <c r="N11" s="22">
        <f>VLOOKUP(V11,[1]Sheet1!$A$610:$U$622,14,FALSE)</f>
        <v>0</v>
      </c>
      <c r="O11" s="15">
        <f>VLOOKUP(V11,[1]Sheet1!$A$610:$U$622,15,FALSE)/100</f>
        <v>0</v>
      </c>
      <c r="P11" s="27">
        <f>VLOOKUP(V11,[1]Sheet1!$A$610:$U$622,16,FALSE)</f>
        <v>0</v>
      </c>
      <c r="Q11" s="14">
        <f>VLOOKUP(V11,[1]Sheet1!$A$610:$U$622,17,FALSE)/100</f>
        <v>0</v>
      </c>
      <c r="R11" s="22">
        <f>VLOOKUP(V11,[1]Sheet1!$A$610:$U$622,18,FALSE)</f>
        <v>0</v>
      </c>
      <c r="S11" s="15">
        <f>VLOOKUP(V11,[1]Sheet1!$A$610:$U$622,19,FALSE)/100</f>
        <v>0</v>
      </c>
      <c r="T11" s="22">
        <f>VLOOKUP(V11,[1]Sheet1!$A$610:$U$622,20,FALSE)</f>
        <v>0</v>
      </c>
      <c r="U11" s="15">
        <f>VLOOKUP(V11,[1]Sheet1!$A$610:$U$622,21,FALSE)/100</f>
        <v>0</v>
      </c>
      <c r="V11" s="69" t="s">
        <v>173</v>
      </c>
    </row>
    <row r="12" spans="1:22" x14ac:dyDescent="0.25">
      <c r="A12" s="2" t="s">
        <v>93</v>
      </c>
      <c r="B12" s="22">
        <f>VLOOKUP(V12,[1]Sheet1!$A$610:$U$622,2,FALSE)</f>
        <v>2389</v>
      </c>
      <c r="C12" s="15">
        <f>VLOOKUP(V12,[1]Sheet1!$A$610:$U$622,3,FALSE)/100</f>
        <v>6.4464772389972738E-2</v>
      </c>
      <c r="D12" s="27">
        <f>VLOOKUP(V12,[1]Sheet1!$A$610:$U$622,4,FALSE)</f>
        <v>2389</v>
      </c>
      <c r="E12" s="14">
        <f>VLOOKUP(V12,[1]Sheet1!$A$610:$U$622,5,FALSE)/100</f>
        <v>6.4464772389972738E-2</v>
      </c>
      <c r="F12" s="22">
        <f>VLOOKUP(V12,[1]Sheet1!$A$610:$U$622,6,FALSE)</f>
        <v>0</v>
      </c>
      <c r="G12" s="15">
        <f>VLOOKUP(V12,[1]Sheet1!$A$610:$U$622,7,FALSE)/100</f>
        <v>0</v>
      </c>
      <c r="H12" s="27">
        <f>VLOOKUP(V12,[1]Sheet1!$A$610:$U$622,8,FALSE)</f>
        <v>0</v>
      </c>
      <c r="I12" s="14">
        <f>VLOOKUP(V12,[1]Sheet1!$A$610:$U$622,9,FALSE)/100</f>
        <v>0</v>
      </c>
      <c r="J12" s="22">
        <f>VLOOKUP(V12,[1]Sheet1!$A$610:$U$622,10,FALSE)</f>
        <v>0</v>
      </c>
      <c r="K12" s="15">
        <f>VLOOKUP(V12,[1]Sheet1!$A$610:$U$622,11,FALSE)/100</f>
        <v>0</v>
      </c>
      <c r="L12" s="27">
        <f>VLOOKUP(V12,[1]Sheet1!$A$610:$U$622,12,FALSE)</f>
        <v>0</v>
      </c>
      <c r="M12" s="14">
        <f>VLOOKUP(V12,[1]Sheet1!$A$610:$U$622,13,FALSE)/100</f>
        <v>0</v>
      </c>
      <c r="N12" s="22">
        <f>VLOOKUP(V12,[1]Sheet1!$A$610:$U$622,14,FALSE)</f>
        <v>0</v>
      </c>
      <c r="O12" s="15">
        <f>VLOOKUP(V12,[1]Sheet1!$A$610:$U$622,15,FALSE)/100</f>
        <v>0</v>
      </c>
      <c r="P12" s="27">
        <f>VLOOKUP(V12,[1]Sheet1!$A$610:$U$622,16,FALSE)</f>
        <v>0</v>
      </c>
      <c r="Q12" s="14">
        <f>VLOOKUP(V12,[1]Sheet1!$A$610:$U$622,17,FALSE)/100</f>
        <v>0</v>
      </c>
      <c r="R12" s="22">
        <f>VLOOKUP(V12,[1]Sheet1!$A$610:$U$622,18,FALSE)</f>
        <v>0</v>
      </c>
      <c r="S12" s="15">
        <f>VLOOKUP(V12,[1]Sheet1!$A$610:$U$622,19,FALSE)/100</f>
        <v>0</v>
      </c>
      <c r="T12" s="22">
        <f>VLOOKUP(V12,[1]Sheet1!$A$610:$U$622,20,FALSE)</f>
        <v>0</v>
      </c>
      <c r="U12" s="15">
        <f>VLOOKUP(V12,[1]Sheet1!$A$610:$U$622,21,FALSE)/100</f>
        <v>0</v>
      </c>
      <c r="V12" s="69" t="s">
        <v>174</v>
      </c>
    </row>
    <row r="13" spans="1:22" x14ac:dyDescent="0.25">
      <c r="A13" s="2" t="s">
        <v>94</v>
      </c>
      <c r="B13" s="22">
        <f>VLOOKUP(V13,[1]Sheet1!$A$610:$U$622,2,FALSE)</f>
        <v>3288</v>
      </c>
      <c r="C13" s="15">
        <f>VLOOKUP(V13,[1]Sheet1!$A$610:$U$622,3,FALSE)/100</f>
        <v>8.8723387031490339E-2</v>
      </c>
      <c r="D13" s="27">
        <f>VLOOKUP(V13,[1]Sheet1!$A$610:$U$622,4,FALSE)</f>
        <v>3288</v>
      </c>
      <c r="E13" s="14">
        <f>VLOOKUP(V13,[1]Sheet1!$A$610:$U$622,5,FALSE)/100</f>
        <v>8.8723387031490339E-2</v>
      </c>
      <c r="F13" s="22">
        <f>VLOOKUP(V13,[1]Sheet1!$A$610:$U$622,6,FALSE)</f>
        <v>0</v>
      </c>
      <c r="G13" s="15">
        <f>VLOOKUP(V13,[1]Sheet1!$A$610:$U$622,7,FALSE)/100</f>
        <v>0</v>
      </c>
      <c r="H13" s="27">
        <f>VLOOKUP(V13,[1]Sheet1!$A$610:$U$622,8,FALSE)</f>
        <v>0</v>
      </c>
      <c r="I13" s="14">
        <f>VLOOKUP(V13,[1]Sheet1!$A$610:$U$622,9,FALSE)/100</f>
        <v>0</v>
      </c>
      <c r="J13" s="22">
        <f>VLOOKUP(V13,[1]Sheet1!$A$610:$U$622,10,FALSE)</f>
        <v>0</v>
      </c>
      <c r="K13" s="15">
        <f>VLOOKUP(V13,[1]Sheet1!$A$610:$U$622,11,FALSE)/100</f>
        <v>0</v>
      </c>
      <c r="L13" s="27">
        <f>VLOOKUP(V13,[1]Sheet1!$A$610:$U$622,12,FALSE)</f>
        <v>0</v>
      </c>
      <c r="M13" s="14">
        <f>VLOOKUP(V13,[1]Sheet1!$A$610:$U$622,13,FALSE)/100</f>
        <v>0</v>
      </c>
      <c r="N13" s="22">
        <f>VLOOKUP(V13,[1]Sheet1!$A$610:$U$622,14,FALSE)</f>
        <v>0</v>
      </c>
      <c r="O13" s="15">
        <f>VLOOKUP(V13,[1]Sheet1!$A$610:$U$622,15,FALSE)/100</f>
        <v>0</v>
      </c>
      <c r="P13" s="27">
        <f>VLOOKUP(V13,[1]Sheet1!$A$610:$U$622,16,FALSE)</f>
        <v>0</v>
      </c>
      <c r="Q13" s="14">
        <f>VLOOKUP(V13,[1]Sheet1!$A$610:$U$622,17,FALSE)/100</f>
        <v>0</v>
      </c>
      <c r="R13" s="22">
        <f>VLOOKUP(V13,[1]Sheet1!$A$610:$U$622,18,FALSE)</f>
        <v>0</v>
      </c>
      <c r="S13" s="15">
        <f>VLOOKUP(V13,[1]Sheet1!$A$610:$U$622,19,FALSE)/100</f>
        <v>0</v>
      </c>
      <c r="T13" s="22">
        <f>VLOOKUP(V13,[1]Sheet1!$A$610:$U$622,20,FALSE)</f>
        <v>0</v>
      </c>
      <c r="U13" s="15">
        <f>VLOOKUP(V13,[1]Sheet1!$A$610:$U$622,21,FALSE)/100</f>
        <v>0</v>
      </c>
      <c r="V13" s="69" t="s">
        <v>175</v>
      </c>
    </row>
    <row r="14" spans="1:22" x14ac:dyDescent="0.25">
      <c r="A14" s="2" t="s">
        <v>95</v>
      </c>
      <c r="B14" s="22">
        <f>VLOOKUP(V14,[1]Sheet1!$A$610:$U$622,2,FALSE)</f>
        <v>3655</v>
      </c>
      <c r="C14" s="15">
        <f>VLOOKUP(V14,[1]Sheet1!$A$610:$U$622,3,FALSE)/100</f>
        <v>9.8626514476915186E-2</v>
      </c>
      <c r="D14" s="27">
        <f>VLOOKUP(V14,[1]Sheet1!$A$610:$U$622,4,FALSE)</f>
        <v>3655</v>
      </c>
      <c r="E14" s="14">
        <f>VLOOKUP(V14,[1]Sheet1!$A$610:$U$622,5,FALSE)/100</f>
        <v>9.8626514476915186E-2</v>
      </c>
      <c r="F14" s="22">
        <f>VLOOKUP(V14,[1]Sheet1!$A$610:$U$622,6,FALSE)</f>
        <v>0</v>
      </c>
      <c r="G14" s="15">
        <f>VLOOKUP(V14,[1]Sheet1!$A$610:$U$622,7,FALSE)/100</f>
        <v>0</v>
      </c>
      <c r="H14" s="27">
        <f>VLOOKUP(V14,[1]Sheet1!$A$610:$U$622,8,FALSE)</f>
        <v>0</v>
      </c>
      <c r="I14" s="14">
        <f>VLOOKUP(V14,[1]Sheet1!$A$610:$U$622,9,FALSE)/100</f>
        <v>0</v>
      </c>
      <c r="J14" s="22">
        <f>VLOOKUP(V14,[1]Sheet1!$A$610:$U$622,10,FALSE)</f>
        <v>0</v>
      </c>
      <c r="K14" s="15">
        <f>VLOOKUP(V14,[1]Sheet1!$A$610:$U$622,11,FALSE)/100</f>
        <v>0</v>
      </c>
      <c r="L14" s="27">
        <f>VLOOKUP(V14,[1]Sheet1!$A$610:$U$622,12,FALSE)</f>
        <v>0</v>
      </c>
      <c r="M14" s="14">
        <f>VLOOKUP(V14,[1]Sheet1!$A$610:$U$622,13,FALSE)/100</f>
        <v>0</v>
      </c>
      <c r="N14" s="22">
        <f>VLOOKUP(V14,[1]Sheet1!$A$610:$U$622,14,FALSE)</f>
        <v>0</v>
      </c>
      <c r="O14" s="15">
        <f>VLOOKUP(V14,[1]Sheet1!$A$610:$U$622,15,FALSE)/100</f>
        <v>0</v>
      </c>
      <c r="P14" s="27">
        <f>VLOOKUP(V14,[1]Sheet1!$A$610:$U$622,16,FALSE)</f>
        <v>0</v>
      </c>
      <c r="Q14" s="14">
        <f>VLOOKUP(V14,[1]Sheet1!$A$610:$U$622,17,FALSE)/100</f>
        <v>0</v>
      </c>
      <c r="R14" s="22">
        <f>VLOOKUP(V14,[1]Sheet1!$A$610:$U$622,18,FALSE)</f>
        <v>0</v>
      </c>
      <c r="S14" s="15">
        <f>VLOOKUP(V14,[1]Sheet1!$A$610:$U$622,19,FALSE)/100</f>
        <v>0</v>
      </c>
      <c r="T14" s="22">
        <f>VLOOKUP(V14,[1]Sheet1!$A$610:$U$622,20,FALSE)</f>
        <v>0</v>
      </c>
      <c r="U14" s="15">
        <f>VLOOKUP(V14,[1]Sheet1!$A$610:$U$622,21,FALSE)/100</f>
        <v>0</v>
      </c>
      <c r="V14" s="69" t="s">
        <v>176</v>
      </c>
    </row>
    <row r="15" spans="1:22" x14ac:dyDescent="0.25">
      <c r="A15" s="2" t="s">
        <v>96</v>
      </c>
      <c r="B15" s="22">
        <f>VLOOKUP(V15,[1]Sheet1!$A$610:$U$622,2,FALSE)</f>
        <v>3228</v>
      </c>
      <c r="C15" s="15">
        <f>VLOOKUP(V15,[1]Sheet1!$A$610:$U$622,3,FALSE)/100</f>
        <v>8.7104347122156561E-2</v>
      </c>
      <c r="D15" s="27">
        <f>VLOOKUP(V15,[1]Sheet1!$A$610:$U$622,4,FALSE)</f>
        <v>3228</v>
      </c>
      <c r="E15" s="14">
        <f>VLOOKUP(V15,[1]Sheet1!$A$610:$U$622,5,FALSE)/100</f>
        <v>8.7104347122156561E-2</v>
      </c>
      <c r="F15" s="22">
        <f>VLOOKUP(V15,[1]Sheet1!$A$610:$U$622,6,FALSE)</f>
        <v>0</v>
      </c>
      <c r="G15" s="15">
        <f>VLOOKUP(V15,[1]Sheet1!$A$610:$U$622,7,FALSE)/100</f>
        <v>0</v>
      </c>
      <c r="H15" s="27">
        <f>VLOOKUP(V15,[1]Sheet1!$A$610:$U$622,8,FALSE)</f>
        <v>0</v>
      </c>
      <c r="I15" s="14">
        <f>VLOOKUP(V15,[1]Sheet1!$A$610:$U$622,9,FALSE)/100</f>
        <v>0</v>
      </c>
      <c r="J15" s="22">
        <f>VLOOKUP(V15,[1]Sheet1!$A$610:$U$622,10,FALSE)</f>
        <v>0</v>
      </c>
      <c r="K15" s="15">
        <f>VLOOKUP(V15,[1]Sheet1!$A$610:$U$622,11,FALSE)/100</f>
        <v>0</v>
      </c>
      <c r="L15" s="27">
        <f>VLOOKUP(V15,[1]Sheet1!$A$610:$U$622,12,FALSE)</f>
        <v>0</v>
      </c>
      <c r="M15" s="14">
        <f>VLOOKUP(V15,[1]Sheet1!$A$610:$U$622,13,FALSE)/100</f>
        <v>0</v>
      </c>
      <c r="N15" s="22">
        <f>VLOOKUP(V15,[1]Sheet1!$A$610:$U$622,14,FALSE)</f>
        <v>0</v>
      </c>
      <c r="O15" s="15">
        <f>VLOOKUP(V15,[1]Sheet1!$A$610:$U$622,15,FALSE)/100</f>
        <v>0</v>
      </c>
      <c r="P15" s="27">
        <f>VLOOKUP(V15,[1]Sheet1!$A$610:$U$622,16,FALSE)</f>
        <v>0</v>
      </c>
      <c r="Q15" s="14">
        <f>VLOOKUP(V15,[1]Sheet1!$A$610:$U$622,17,FALSE)/100</f>
        <v>0</v>
      </c>
      <c r="R15" s="22">
        <f>VLOOKUP(V15,[1]Sheet1!$A$610:$U$622,18,FALSE)</f>
        <v>0</v>
      </c>
      <c r="S15" s="15">
        <f>VLOOKUP(V15,[1]Sheet1!$A$610:$U$622,19,FALSE)/100</f>
        <v>0</v>
      </c>
      <c r="T15" s="22">
        <f>VLOOKUP(V15,[1]Sheet1!$A$610:$U$622,20,FALSE)</f>
        <v>0</v>
      </c>
      <c r="U15" s="15">
        <f>VLOOKUP(V15,[1]Sheet1!$A$610:$U$622,21,FALSE)/100</f>
        <v>0</v>
      </c>
      <c r="V15" s="69" t="s">
        <v>177</v>
      </c>
    </row>
    <row r="16" spans="1:22" ht="15.75" thickBot="1" x14ac:dyDescent="0.3">
      <c r="A16" s="3" t="s">
        <v>97</v>
      </c>
      <c r="B16" s="25">
        <f>VLOOKUP(V16,[1]Sheet1!$A$610:$U$622,2,FALSE)</f>
        <v>2499</v>
      </c>
      <c r="C16" s="19">
        <f>VLOOKUP(V16,[1]Sheet1!$A$610:$U$622,3,FALSE)/100</f>
        <v>6.743301222375131E-2</v>
      </c>
      <c r="D16" s="28">
        <f>VLOOKUP(V16,[1]Sheet1!$A$610:$U$622,4,FALSE)</f>
        <v>2499</v>
      </c>
      <c r="E16" s="18">
        <f>VLOOKUP(V16,[1]Sheet1!$A$610:$U$622,5,FALSE)/100</f>
        <v>6.743301222375131E-2</v>
      </c>
      <c r="F16" s="25">
        <f>VLOOKUP(V16,[1]Sheet1!$A$610:$U$622,6,FALSE)</f>
        <v>0</v>
      </c>
      <c r="G16" s="19">
        <f>VLOOKUP(V16,[1]Sheet1!$A$610:$U$622,7,FALSE)/100</f>
        <v>0</v>
      </c>
      <c r="H16" s="28">
        <f>VLOOKUP(V16,[1]Sheet1!$A$610:$U$622,8,FALSE)</f>
        <v>0</v>
      </c>
      <c r="I16" s="18">
        <f>VLOOKUP(V16,[1]Sheet1!$A$610:$U$622,9,FALSE)/100</f>
        <v>0</v>
      </c>
      <c r="J16" s="25">
        <f>VLOOKUP(V16,[1]Sheet1!$A$610:$U$622,10,FALSE)</f>
        <v>0</v>
      </c>
      <c r="K16" s="19">
        <f>VLOOKUP(V16,[1]Sheet1!$A$610:$U$622,11,FALSE)/100</f>
        <v>0</v>
      </c>
      <c r="L16" s="28">
        <f>VLOOKUP(V16,[1]Sheet1!$A$610:$U$622,12,FALSE)</f>
        <v>0</v>
      </c>
      <c r="M16" s="18">
        <f>VLOOKUP(V16,[1]Sheet1!$A$610:$U$622,13,FALSE)/100</f>
        <v>0</v>
      </c>
      <c r="N16" s="25">
        <f>VLOOKUP(V16,[1]Sheet1!$A$610:$U$622,14,FALSE)</f>
        <v>0</v>
      </c>
      <c r="O16" s="19">
        <f>VLOOKUP(V16,[1]Sheet1!$A$610:$U$622,15,FALSE)/100</f>
        <v>0</v>
      </c>
      <c r="P16" s="28">
        <f>VLOOKUP(V16,[1]Sheet1!$A$610:$U$622,16,FALSE)</f>
        <v>0</v>
      </c>
      <c r="Q16" s="18">
        <f>VLOOKUP(V16,[1]Sheet1!$A$610:$U$622,17,FALSE)/100</f>
        <v>0</v>
      </c>
      <c r="R16" s="25">
        <f>VLOOKUP(V16,[1]Sheet1!$A$610:$U$622,18,FALSE)</f>
        <v>0</v>
      </c>
      <c r="S16" s="19">
        <f>VLOOKUP(V16,[1]Sheet1!$A$610:$U$622,19,FALSE)/100</f>
        <v>0</v>
      </c>
      <c r="T16" s="25">
        <f>VLOOKUP(V16,[1]Sheet1!$A$610:$U$622,20,FALSE)</f>
        <v>0</v>
      </c>
      <c r="U16" s="19">
        <f>VLOOKUP(V16,[1]Sheet1!$A$610:$U$622,21,FALSE)/100</f>
        <v>0</v>
      </c>
      <c r="V16" s="69" t="s">
        <v>178</v>
      </c>
    </row>
    <row r="17" spans="1:22" ht="15.75" thickBot="1" x14ac:dyDescent="0.3">
      <c r="A17" s="32" t="s">
        <v>101</v>
      </c>
      <c r="B17" s="23">
        <f>VLOOKUP(V17,[1]Sheet1!$A$610:$U$622,2,FALSE)</f>
        <v>37059</v>
      </c>
      <c r="C17" s="8">
        <f>VLOOKUP(V17,[1]Sheet1!$A$610:$U$622,3,FALSE)/100</f>
        <v>1</v>
      </c>
      <c r="D17" s="29">
        <f>VLOOKUP(V17,[1]Sheet1!$A$610:$U$622,4,FALSE)</f>
        <v>37059</v>
      </c>
      <c r="E17" s="7">
        <f>VLOOKUP(V17,[1]Sheet1!$A$610:$U$622,5,FALSE)/100</f>
        <v>1</v>
      </c>
      <c r="F17" s="23">
        <f>VLOOKUP(V17,[1]Sheet1!$A$610:$U$622,6,FALSE)</f>
        <v>0</v>
      </c>
      <c r="G17" s="8">
        <f>VLOOKUP(V17,[1]Sheet1!$A$610:$U$622,7,FALSE)/100</f>
        <v>0</v>
      </c>
      <c r="H17" s="29">
        <f>VLOOKUP(V17,[1]Sheet1!$A$610:$U$622,8,FALSE)</f>
        <v>0</v>
      </c>
      <c r="I17" s="7">
        <f>VLOOKUP(V17,[1]Sheet1!$A$610:$U$622,9,FALSE)/100</f>
        <v>0</v>
      </c>
      <c r="J17" s="23">
        <f>VLOOKUP(V17,[1]Sheet1!$A$610:$U$622,10,FALSE)</f>
        <v>0</v>
      </c>
      <c r="K17" s="8">
        <f>VLOOKUP(V17,[1]Sheet1!$A$610:$U$622,11,FALSE)/100</f>
        <v>0</v>
      </c>
      <c r="L17" s="29">
        <f>VLOOKUP(V17,[1]Sheet1!$A$610:$U$622,12,FALSE)</f>
        <v>0</v>
      </c>
      <c r="M17" s="7">
        <f>VLOOKUP(V17,[1]Sheet1!$A$610:$U$622,13,FALSE)/100</f>
        <v>0</v>
      </c>
      <c r="N17" s="23">
        <f>VLOOKUP(V17,[1]Sheet1!$A$610:$U$622,14,FALSE)</f>
        <v>0</v>
      </c>
      <c r="O17" s="8">
        <f>VLOOKUP(V17,[1]Sheet1!$A$610:$U$622,15,FALSE)/100</f>
        <v>0</v>
      </c>
      <c r="P17" s="29">
        <f>VLOOKUP(V17,[1]Sheet1!$A$610:$U$622,16,FALSE)</f>
        <v>0</v>
      </c>
      <c r="Q17" s="7">
        <f>VLOOKUP(V17,[1]Sheet1!$A$610:$U$622,17,FALSE)/100</f>
        <v>0</v>
      </c>
      <c r="R17" s="23">
        <f>VLOOKUP(V17,[1]Sheet1!$A$610:$U$622,18,FALSE)</f>
        <v>0</v>
      </c>
      <c r="S17" s="8">
        <f>VLOOKUP(V17,[1]Sheet1!$A$610:$U$622,19,FALSE)/100</f>
        <v>0</v>
      </c>
      <c r="T17" s="23">
        <f>VLOOKUP(V17,[1]Sheet1!$A$610:$U$622,20,FALSE)</f>
        <v>0</v>
      </c>
      <c r="U17" s="8">
        <f>VLOOKUP(V17,[1]Sheet1!$A$610:$U$622,21,FALSE)/100</f>
        <v>0</v>
      </c>
      <c r="V17" s="69" t="s">
        <v>52</v>
      </c>
    </row>
  </sheetData>
  <mergeCells count="13">
    <mergeCell ref="P3:Q3"/>
    <mergeCell ref="R3:S3"/>
    <mergeCell ref="T3:U3"/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</mergeCells>
  <printOptions horizontalCentered="1"/>
  <pageMargins left="0.7" right="0.7" top="0.75" bottom="0.75" header="0.3" footer="0.3"/>
  <pageSetup paperSize="9" scale="6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O572"/>
  <sheetViews>
    <sheetView zoomScale="80" zoomScaleNormal="80" workbookViewId="0">
      <selection activeCell="C10" sqref="C10"/>
    </sheetView>
  </sheetViews>
  <sheetFormatPr baseColWidth="10" defaultColWidth="11.42578125" defaultRowHeight="15" x14ac:dyDescent="0.25"/>
  <cols>
    <col min="1" max="1" width="2.7109375" style="81" customWidth="1"/>
    <col min="2" max="2" width="30.7109375" style="63" customWidth="1"/>
    <col min="3" max="11" width="13.7109375" style="63" customWidth="1"/>
    <col min="12" max="119" width="11.42578125" style="81" customWidth="1"/>
    <col min="120" max="16384" width="11.42578125" style="63"/>
  </cols>
  <sheetData>
    <row r="1" spans="2:11" s="81" customFormat="1" ht="15.75" thickBot="1" x14ac:dyDescent="0.3"/>
    <row r="2" spans="2:11" ht="21.95" customHeight="1" thickTop="1" thickBot="1" x14ac:dyDescent="0.3">
      <c r="B2" s="266" t="s">
        <v>252</v>
      </c>
      <c r="C2" s="267"/>
      <c r="D2" s="267"/>
      <c r="E2" s="267"/>
      <c r="F2" s="267"/>
      <c r="G2" s="267"/>
      <c r="H2" s="267"/>
      <c r="I2" s="267"/>
      <c r="J2" s="267"/>
      <c r="K2" s="268"/>
    </row>
    <row r="3" spans="2:11" ht="21.95" customHeight="1" thickTop="1" thickBot="1" x14ac:dyDescent="0.3">
      <c r="B3" s="269" t="s">
        <v>304</v>
      </c>
      <c r="C3" s="270"/>
      <c r="D3" s="270"/>
      <c r="E3" s="270"/>
      <c r="F3" s="270"/>
      <c r="G3" s="270"/>
      <c r="H3" s="270"/>
      <c r="I3" s="270"/>
      <c r="J3" s="270"/>
      <c r="K3" s="271"/>
    </row>
    <row r="4" spans="2:11" ht="21.95" customHeight="1" thickTop="1" x14ac:dyDescent="0.25">
      <c r="B4" s="272" t="s">
        <v>253</v>
      </c>
      <c r="C4" s="275">
        <v>2015</v>
      </c>
      <c r="D4" s="276"/>
      <c r="E4" s="279">
        <v>2016</v>
      </c>
      <c r="F4" s="276"/>
      <c r="G4" s="279">
        <v>2017</v>
      </c>
      <c r="H4" s="279"/>
      <c r="I4" s="259">
        <v>2018</v>
      </c>
      <c r="J4" s="260"/>
      <c r="K4" s="263" t="s">
        <v>284</v>
      </c>
    </row>
    <row r="5" spans="2:11" ht="21.95" customHeight="1" thickBot="1" x14ac:dyDescent="0.3">
      <c r="B5" s="273"/>
      <c r="C5" s="277">
        <v>2015</v>
      </c>
      <c r="D5" s="278"/>
      <c r="E5" s="280">
        <v>2016</v>
      </c>
      <c r="F5" s="278"/>
      <c r="G5" s="280">
        <v>2017</v>
      </c>
      <c r="H5" s="280"/>
      <c r="I5" s="261">
        <v>2017</v>
      </c>
      <c r="J5" s="262"/>
      <c r="K5" s="264"/>
    </row>
    <row r="6" spans="2:11" ht="21.95" customHeight="1" thickTop="1" thickBot="1" x14ac:dyDescent="0.3">
      <c r="B6" s="274"/>
      <c r="C6" s="84" t="s">
        <v>4</v>
      </c>
      <c r="D6" s="168" t="s">
        <v>5</v>
      </c>
      <c r="E6" s="86" t="s">
        <v>4</v>
      </c>
      <c r="F6" s="168" t="s">
        <v>5</v>
      </c>
      <c r="G6" s="86" t="s">
        <v>4</v>
      </c>
      <c r="H6" s="144" t="s">
        <v>5</v>
      </c>
      <c r="I6" s="86" t="s">
        <v>4</v>
      </c>
      <c r="J6" s="145" t="s">
        <v>5</v>
      </c>
      <c r="K6" s="346"/>
    </row>
    <row r="7" spans="2:11" ht="21.95" customHeight="1" thickTop="1" thickBot="1" x14ac:dyDescent="0.3">
      <c r="B7" s="215" t="s">
        <v>102</v>
      </c>
      <c r="C7" s="216">
        <v>4401</v>
      </c>
      <c r="D7" s="217">
        <v>0.12068114511352418</v>
      </c>
      <c r="E7" s="218">
        <v>4400</v>
      </c>
      <c r="F7" s="217">
        <v>0.1171178365141473</v>
      </c>
      <c r="G7" s="218">
        <v>4357</v>
      </c>
      <c r="H7" s="219">
        <v>0.11796718470785726</v>
      </c>
      <c r="I7" s="218">
        <v>4343</v>
      </c>
      <c r="J7" s="219">
        <v>0.11719150543727569</v>
      </c>
      <c r="K7" s="220">
        <v>-3.213220105577232E-3</v>
      </c>
    </row>
    <row r="8" spans="2:11" ht="21.95" customHeight="1" thickTop="1" x14ac:dyDescent="0.25">
      <c r="B8" s="221" t="s">
        <v>103</v>
      </c>
      <c r="C8" s="89">
        <v>3689</v>
      </c>
      <c r="D8" s="90">
        <v>0.10115717889656685</v>
      </c>
      <c r="E8" s="91">
        <v>3627</v>
      </c>
      <c r="F8" s="90">
        <v>9.6542362053820968E-2</v>
      </c>
      <c r="G8" s="91">
        <v>3502</v>
      </c>
      <c r="H8" s="92">
        <v>9.4817783072507711E-2</v>
      </c>
      <c r="I8" s="91">
        <v>3558</v>
      </c>
      <c r="J8" s="92">
        <v>9.6009066623492276E-2</v>
      </c>
      <c r="K8" s="222">
        <v>1.5990862364363222E-2</v>
      </c>
    </row>
    <row r="9" spans="2:11" ht="21.95" customHeight="1" x14ac:dyDescent="0.25">
      <c r="B9" s="221" t="s">
        <v>104</v>
      </c>
      <c r="C9" s="89">
        <v>1572</v>
      </c>
      <c r="D9" s="90">
        <v>4.3106284962158604E-2</v>
      </c>
      <c r="E9" s="91">
        <v>1486</v>
      </c>
      <c r="F9" s="90">
        <v>3.955388751364157E-2</v>
      </c>
      <c r="G9" s="91">
        <v>1517</v>
      </c>
      <c r="H9" s="92">
        <v>4.1073265825526617E-2</v>
      </c>
      <c r="I9" s="91">
        <v>1400</v>
      </c>
      <c r="J9" s="92">
        <v>3.777759788445452E-2</v>
      </c>
      <c r="K9" s="222">
        <v>-7.712590639419907E-2</v>
      </c>
    </row>
    <row r="10" spans="2:11" ht="21.95" customHeight="1" x14ac:dyDescent="0.25">
      <c r="B10" s="221" t="s">
        <v>105</v>
      </c>
      <c r="C10" s="89">
        <v>2938</v>
      </c>
      <c r="D10" s="90">
        <v>8.056378194581551E-2</v>
      </c>
      <c r="E10" s="91">
        <v>3165</v>
      </c>
      <c r="F10" s="90">
        <v>8.4244989219835503E-2</v>
      </c>
      <c r="G10" s="91">
        <v>3182</v>
      </c>
      <c r="H10" s="92">
        <v>8.6153679536470462E-2</v>
      </c>
      <c r="I10" s="91">
        <v>2996</v>
      </c>
      <c r="J10" s="92">
        <v>8.0844059472732668E-2</v>
      </c>
      <c r="K10" s="222">
        <v>-5.8453802639849152E-2</v>
      </c>
    </row>
    <row r="11" spans="2:11" ht="21.95" customHeight="1" x14ac:dyDescent="0.25">
      <c r="B11" s="221" t="s">
        <v>106</v>
      </c>
      <c r="C11" s="89">
        <v>1578</v>
      </c>
      <c r="D11" s="90">
        <v>4.3270812767357683E-2</v>
      </c>
      <c r="E11" s="91">
        <v>1658</v>
      </c>
      <c r="F11" s="90">
        <v>4.4132130213740052E-2</v>
      </c>
      <c r="G11" s="91">
        <v>1526</v>
      </c>
      <c r="H11" s="92">
        <v>4.1316943737477664E-2</v>
      </c>
      <c r="I11" s="91">
        <v>1462</v>
      </c>
      <c r="J11" s="92">
        <v>3.9450605790766077E-2</v>
      </c>
      <c r="K11" s="222">
        <v>-4.1939711664482307E-2</v>
      </c>
    </row>
    <row r="12" spans="2:11" ht="21.95" customHeight="1" thickBot="1" x14ac:dyDescent="0.3">
      <c r="B12" s="221" t="s">
        <v>107</v>
      </c>
      <c r="C12" s="89">
        <v>2464</v>
      </c>
      <c r="D12" s="90">
        <v>6.7566085335088302E-2</v>
      </c>
      <c r="E12" s="91">
        <v>2517</v>
      </c>
      <c r="F12" s="90">
        <v>6.6996726024115633E-2</v>
      </c>
      <c r="G12" s="91">
        <v>2438</v>
      </c>
      <c r="H12" s="92">
        <v>6.6009638815183846E-2</v>
      </c>
      <c r="I12" s="91">
        <v>2472</v>
      </c>
      <c r="J12" s="92">
        <v>6.6704444264551119E-2</v>
      </c>
      <c r="K12" s="222">
        <v>1.3945857260049221E-2</v>
      </c>
    </row>
    <row r="13" spans="2:11" ht="21.95" customHeight="1" thickTop="1" thickBot="1" x14ac:dyDescent="0.3">
      <c r="B13" s="215" t="s">
        <v>108</v>
      </c>
      <c r="C13" s="216">
        <v>12241</v>
      </c>
      <c r="D13" s="217">
        <v>0.33566414390698696</v>
      </c>
      <c r="E13" s="218">
        <v>12453</v>
      </c>
      <c r="F13" s="217">
        <v>0.33147009502515373</v>
      </c>
      <c r="G13" s="218">
        <v>12165</v>
      </c>
      <c r="H13" s="219">
        <v>0.32937131098716632</v>
      </c>
      <c r="I13" s="218">
        <v>11888</v>
      </c>
      <c r="J13" s="219">
        <v>0.32078577403599667</v>
      </c>
      <c r="K13" s="220">
        <v>-2.2770242498972464E-2</v>
      </c>
    </row>
    <row r="14" spans="2:11" ht="21.95" customHeight="1" thickTop="1" x14ac:dyDescent="0.25">
      <c r="B14" s="221" t="s">
        <v>109</v>
      </c>
      <c r="C14" s="89">
        <v>796</v>
      </c>
      <c r="D14" s="90">
        <v>2.1827355489744432E-2</v>
      </c>
      <c r="E14" s="91">
        <v>798</v>
      </c>
      <c r="F14" s="90">
        <v>2.1240916713247623E-2</v>
      </c>
      <c r="G14" s="91">
        <v>752</v>
      </c>
      <c r="H14" s="92">
        <v>2.0360643309687551E-2</v>
      </c>
      <c r="I14" s="91">
        <v>732</v>
      </c>
      <c r="J14" s="92">
        <v>1.9752286893871936E-2</v>
      </c>
      <c r="K14" s="222">
        <v>-2.6595744680851064E-2</v>
      </c>
    </row>
    <row r="15" spans="2:11" ht="21.95" customHeight="1" x14ac:dyDescent="0.25">
      <c r="B15" s="221" t="s">
        <v>110</v>
      </c>
      <c r="C15" s="89">
        <v>4167</v>
      </c>
      <c r="D15" s="90">
        <v>0.11426456071076012</v>
      </c>
      <c r="E15" s="91">
        <v>4220</v>
      </c>
      <c r="F15" s="90">
        <v>0.112326652293114</v>
      </c>
      <c r="G15" s="91">
        <v>3952</v>
      </c>
      <c r="H15" s="92">
        <v>0.10700167867006011</v>
      </c>
      <c r="I15" s="91">
        <v>4082</v>
      </c>
      <c r="J15" s="92">
        <v>0.11014868183167381</v>
      </c>
      <c r="K15" s="222">
        <v>3.2894736842105261E-2</v>
      </c>
    </row>
    <row r="16" spans="2:11" ht="21.95" customHeight="1" x14ac:dyDescent="0.25">
      <c r="B16" s="221" t="s">
        <v>111</v>
      </c>
      <c r="C16" s="89">
        <v>3764</v>
      </c>
      <c r="D16" s="90">
        <v>0.10321377646155534</v>
      </c>
      <c r="E16" s="91">
        <v>3823</v>
      </c>
      <c r="F16" s="90">
        <v>0.1017594293167239</v>
      </c>
      <c r="G16" s="91">
        <v>3620</v>
      </c>
      <c r="H16" s="92">
        <v>9.8012671251421449E-2</v>
      </c>
      <c r="I16" s="91">
        <v>3680</v>
      </c>
      <c r="J16" s="92">
        <v>9.9301114439137597E-2</v>
      </c>
      <c r="K16" s="222">
        <v>1.6574585635359115E-2</v>
      </c>
    </row>
    <row r="17" spans="2:11" ht="21.95" customHeight="1" x14ac:dyDescent="0.25">
      <c r="B17" s="221" t="s">
        <v>112</v>
      </c>
      <c r="C17" s="89">
        <v>820</v>
      </c>
      <c r="D17" s="90">
        <v>2.2485466710540747E-2</v>
      </c>
      <c r="E17" s="91">
        <v>851</v>
      </c>
      <c r="F17" s="90">
        <v>2.2651654289440763E-2</v>
      </c>
      <c r="G17" s="91">
        <v>829</v>
      </c>
      <c r="H17" s="92">
        <v>2.2445443223046514E-2</v>
      </c>
      <c r="I17" s="91">
        <v>796</v>
      </c>
      <c r="J17" s="92">
        <v>2.1479262797161284E-2</v>
      </c>
      <c r="K17" s="222">
        <v>-3.9806996381182146E-2</v>
      </c>
    </row>
    <row r="18" spans="2:11" ht="21.95" customHeight="1" thickBot="1" x14ac:dyDescent="0.3">
      <c r="B18" s="221" t="s">
        <v>113</v>
      </c>
      <c r="C18" s="89">
        <v>1360</v>
      </c>
      <c r="D18" s="90">
        <v>3.7292969178457827E-2</v>
      </c>
      <c r="E18" s="91">
        <v>1417</v>
      </c>
      <c r="F18" s="90">
        <v>3.7717266895578805E-2</v>
      </c>
      <c r="G18" s="91">
        <v>1270</v>
      </c>
      <c r="H18" s="92">
        <v>3.4385660908647857E-2</v>
      </c>
      <c r="I18" s="91">
        <v>1307</v>
      </c>
      <c r="J18" s="92">
        <v>3.5268086024987183E-2</v>
      </c>
      <c r="K18" s="222">
        <v>2.9133858267716535E-2</v>
      </c>
    </row>
    <row r="19" spans="2:11" ht="21.95" customHeight="1" thickTop="1" thickBot="1" x14ac:dyDescent="0.3">
      <c r="B19" s="215" t="s">
        <v>114</v>
      </c>
      <c r="C19" s="216">
        <v>10907</v>
      </c>
      <c r="D19" s="217">
        <v>0.29908412855105848</v>
      </c>
      <c r="E19" s="218">
        <v>11109</v>
      </c>
      <c r="F19" s="217">
        <v>0.29569591950810509</v>
      </c>
      <c r="G19" s="218">
        <v>10423</v>
      </c>
      <c r="H19" s="219">
        <v>0.28220609736286351</v>
      </c>
      <c r="I19" s="218">
        <v>10597</v>
      </c>
      <c r="J19" s="219">
        <v>0.28594943198683181</v>
      </c>
      <c r="K19" s="220">
        <v>1.6693850139115417E-2</v>
      </c>
    </row>
    <row r="20" spans="2:11" ht="21.95" customHeight="1" thickTop="1" x14ac:dyDescent="0.25">
      <c r="B20" s="221" t="s">
        <v>115</v>
      </c>
      <c r="C20" s="89">
        <v>93</v>
      </c>
      <c r="D20" s="90">
        <v>2.5501809805857189E-3</v>
      </c>
      <c r="E20" s="91">
        <v>76</v>
      </c>
      <c r="F20" s="90">
        <v>2.022944448880726E-3</v>
      </c>
      <c r="G20" s="91">
        <v>63</v>
      </c>
      <c r="H20" s="92">
        <v>1.7057453836573347E-3</v>
      </c>
      <c r="I20" s="91">
        <v>56</v>
      </c>
      <c r="J20" s="92">
        <v>1.5111039153781808E-3</v>
      </c>
      <c r="K20" s="222">
        <v>-0.1111111111111111</v>
      </c>
    </row>
    <row r="21" spans="2:11" ht="21.95" customHeight="1" thickBot="1" x14ac:dyDescent="0.3">
      <c r="B21" s="221" t="s">
        <v>38</v>
      </c>
      <c r="C21" s="89">
        <v>8826</v>
      </c>
      <c r="D21" s="90">
        <v>0.24202040144784467</v>
      </c>
      <c r="E21" s="91">
        <v>9531</v>
      </c>
      <c r="F21" s="90">
        <v>0.25369320450371319</v>
      </c>
      <c r="G21" s="91">
        <v>9926</v>
      </c>
      <c r="H21" s="92">
        <v>0.26874966155845564</v>
      </c>
      <c r="I21" s="91">
        <v>10175</v>
      </c>
      <c r="J21" s="92">
        <v>0.27456218462451765</v>
      </c>
      <c r="K21" s="222">
        <v>2.5085633689300828E-2</v>
      </c>
    </row>
    <row r="22" spans="2:11" ht="21.95" customHeight="1" thickTop="1" thickBot="1" x14ac:dyDescent="0.3">
      <c r="B22" s="99" t="s">
        <v>117</v>
      </c>
      <c r="C22" s="154">
        <v>36468</v>
      </c>
      <c r="D22" s="101">
        <v>1</v>
      </c>
      <c r="E22" s="155">
        <v>37569</v>
      </c>
      <c r="F22" s="101">
        <v>1</v>
      </c>
      <c r="G22" s="155">
        <v>36934</v>
      </c>
      <c r="H22" s="103">
        <v>1</v>
      </c>
      <c r="I22" s="155">
        <v>37059</v>
      </c>
      <c r="J22" s="103">
        <v>1</v>
      </c>
      <c r="K22" s="223">
        <v>3.3844154437645529E-3</v>
      </c>
    </row>
    <row r="23" spans="2:11" s="81" customFormat="1" ht="15.75" thickTop="1" x14ac:dyDescent="0.25"/>
    <row r="24" spans="2:11" s="81" customFormat="1" x14ac:dyDescent="0.25"/>
    <row r="25" spans="2:11" s="81" customFormat="1" x14ac:dyDescent="0.25"/>
    <row r="26" spans="2:11" s="81" customFormat="1" x14ac:dyDescent="0.25"/>
    <row r="27" spans="2:11" s="81" customFormat="1" x14ac:dyDescent="0.25"/>
    <row r="28" spans="2:11" s="81" customFormat="1" x14ac:dyDescent="0.25"/>
    <row r="29" spans="2:11" s="81" customFormat="1" x14ac:dyDescent="0.25"/>
    <row r="30" spans="2:11" s="81" customFormat="1" x14ac:dyDescent="0.25"/>
    <row r="31" spans="2:11" s="81" customFormat="1" x14ac:dyDescent="0.25"/>
    <row r="32" spans="2:11" s="81" customFormat="1" x14ac:dyDescent="0.25"/>
    <row r="33" s="81" customFormat="1" x14ac:dyDescent="0.25"/>
    <row r="34" s="81" customFormat="1" x14ac:dyDescent="0.25"/>
    <row r="35" s="81" customFormat="1" x14ac:dyDescent="0.25"/>
    <row r="36" s="81" customFormat="1" x14ac:dyDescent="0.25"/>
    <row r="37" s="81" customFormat="1" x14ac:dyDescent="0.25"/>
    <row r="38" s="81" customFormat="1" x14ac:dyDescent="0.25"/>
    <row r="39" s="81" customFormat="1" x14ac:dyDescent="0.25"/>
    <row r="40" s="81" customFormat="1" x14ac:dyDescent="0.25"/>
    <row r="41" s="81" customFormat="1" x14ac:dyDescent="0.25"/>
    <row r="42" s="81" customFormat="1" x14ac:dyDescent="0.25"/>
    <row r="43" s="81" customFormat="1" x14ac:dyDescent="0.25"/>
    <row r="44" s="81" customFormat="1" x14ac:dyDescent="0.25"/>
    <row r="45" s="81" customFormat="1" x14ac:dyDescent="0.25"/>
    <row r="46" s="81" customFormat="1" x14ac:dyDescent="0.25"/>
    <row r="47" s="81" customFormat="1" x14ac:dyDescent="0.25"/>
    <row r="48" s="81" customFormat="1" x14ac:dyDescent="0.25"/>
    <row r="49" s="81" customFormat="1" x14ac:dyDescent="0.25"/>
    <row r="50" s="81" customFormat="1" x14ac:dyDescent="0.25"/>
    <row r="51" s="81" customFormat="1" x14ac:dyDescent="0.25"/>
    <row r="52" s="81" customFormat="1" x14ac:dyDescent="0.25"/>
    <row r="53" s="81" customFormat="1" x14ac:dyDescent="0.25"/>
    <row r="54" s="81" customFormat="1" x14ac:dyDescent="0.25"/>
    <row r="55" s="81" customFormat="1" x14ac:dyDescent="0.25"/>
    <row r="56" s="81" customFormat="1" x14ac:dyDescent="0.25"/>
    <row r="57" s="81" customFormat="1" x14ac:dyDescent="0.25"/>
    <row r="58" s="81" customFormat="1" x14ac:dyDescent="0.25"/>
    <row r="59" s="81" customFormat="1" x14ac:dyDescent="0.25"/>
    <row r="60" s="81" customFormat="1" x14ac:dyDescent="0.25"/>
    <row r="61" s="81" customFormat="1" x14ac:dyDescent="0.25"/>
    <row r="62" s="81" customFormat="1" x14ac:dyDescent="0.25"/>
    <row r="63" s="81" customFormat="1" x14ac:dyDescent="0.25"/>
    <row r="64" s="81" customFormat="1" x14ac:dyDescent="0.25"/>
    <row r="65" s="81" customFormat="1" x14ac:dyDescent="0.25"/>
    <row r="66" s="81" customFormat="1" x14ac:dyDescent="0.25"/>
    <row r="67" s="81" customFormat="1" x14ac:dyDescent="0.25"/>
    <row r="68" s="81" customFormat="1" x14ac:dyDescent="0.25"/>
    <row r="69" s="81" customFormat="1" x14ac:dyDescent="0.25"/>
    <row r="70" s="81" customFormat="1" x14ac:dyDescent="0.25"/>
    <row r="71" s="81" customFormat="1" x14ac:dyDescent="0.25"/>
    <row r="72" s="81" customFormat="1" x14ac:dyDescent="0.25"/>
    <row r="73" s="81" customFormat="1" x14ac:dyDescent="0.25"/>
    <row r="74" s="81" customFormat="1" x14ac:dyDescent="0.25"/>
    <row r="75" s="81" customFormat="1" x14ac:dyDescent="0.25"/>
    <row r="76" s="81" customFormat="1" x14ac:dyDescent="0.25"/>
    <row r="77" s="81" customFormat="1" x14ac:dyDescent="0.25"/>
    <row r="78" s="81" customFormat="1" x14ac:dyDescent="0.25"/>
    <row r="79" s="81" customFormat="1" x14ac:dyDescent="0.25"/>
    <row r="80" s="81" customFormat="1" x14ac:dyDescent="0.25"/>
    <row r="81" s="81" customFormat="1" x14ac:dyDescent="0.25"/>
    <row r="82" s="81" customFormat="1" x14ac:dyDescent="0.25"/>
    <row r="83" s="81" customFormat="1" x14ac:dyDescent="0.25"/>
    <row r="84" s="81" customFormat="1" x14ac:dyDescent="0.25"/>
    <row r="85" s="81" customFormat="1" x14ac:dyDescent="0.25"/>
    <row r="86" s="81" customFormat="1" x14ac:dyDescent="0.25"/>
    <row r="87" s="81" customFormat="1" x14ac:dyDescent="0.25"/>
    <row r="88" s="81" customFormat="1" x14ac:dyDescent="0.25"/>
    <row r="89" s="81" customFormat="1" x14ac:dyDescent="0.25"/>
    <row r="90" s="81" customFormat="1" x14ac:dyDescent="0.25"/>
    <row r="91" s="81" customFormat="1" x14ac:dyDescent="0.25"/>
    <row r="92" s="81" customFormat="1" x14ac:dyDescent="0.25"/>
    <row r="93" s="81" customFormat="1" x14ac:dyDescent="0.25"/>
    <row r="94" s="81" customFormat="1" x14ac:dyDescent="0.25"/>
    <row r="95" s="81" customFormat="1" x14ac:dyDescent="0.25"/>
    <row r="96" s="81" customFormat="1" x14ac:dyDescent="0.25"/>
    <row r="97" s="81" customFormat="1" x14ac:dyDescent="0.25"/>
    <row r="98" s="81" customFormat="1" x14ac:dyDescent="0.25"/>
    <row r="99" s="81" customFormat="1" x14ac:dyDescent="0.25"/>
    <row r="100" s="81" customFormat="1" x14ac:dyDescent="0.25"/>
    <row r="101" s="81" customFormat="1" x14ac:dyDescent="0.25"/>
    <row r="102" s="81" customFormat="1" x14ac:dyDescent="0.25"/>
    <row r="103" s="81" customFormat="1" x14ac:dyDescent="0.25"/>
    <row r="104" s="81" customFormat="1" x14ac:dyDescent="0.25"/>
    <row r="105" s="81" customFormat="1" x14ac:dyDescent="0.25"/>
    <row r="106" s="81" customFormat="1" x14ac:dyDescent="0.25"/>
    <row r="107" s="81" customFormat="1" x14ac:dyDescent="0.25"/>
    <row r="108" s="81" customFormat="1" x14ac:dyDescent="0.25"/>
    <row r="109" s="81" customFormat="1" x14ac:dyDescent="0.25"/>
    <row r="110" s="81" customFormat="1" x14ac:dyDescent="0.25"/>
    <row r="111" s="81" customFormat="1" x14ac:dyDescent="0.25"/>
    <row r="112" s="81" customFormat="1" x14ac:dyDescent="0.25"/>
    <row r="113" s="81" customFormat="1" x14ac:dyDescent="0.25"/>
    <row r="114" s="81" customFormat="1" x14ac:dyDescent="0.25"/>
    <row r="115" s="81" customFormat="1" x14ac:dyDescent="0.25"/>
    <row r="116" s="81" customFormat="1" x14ac:dyDescent="0.25"/>
    <row r="117" s="81" customFormat="1" x14ac:dyDescent="0.25"/>
    <row r="118" s="81" customFormat="1" x14ac:dyDescent="0.25"/>
    <row r="119" s="81" customFormat="1" x14ac:dyDescent="0.25"/>
    <row r="120" s="81" customFormat="1" x14ac:dyDescent="0.25"/>
    <row r="121" s="81" customFormat="1" x14ac:dyDescent="0.25"/>
    <row r="122" s="81" customFormat="1" x14ac:dyDescent="0.25"/>
    <row r="123" s="81" customFormat="1" x14ac:dyDescent="0.25"/>
    <row r="124" s="81" customFormat="1" x14ac:dyDescent="0.25"/>
    <row r="125" s="81" customFormat="1" x14ac:dyDescent="0.25"/>
    <row r="126" s="81" customFormat="1" x14ac:dyDescent="0.25"/>
    <row r="127" s="81" customFormat="1" x14ac:dyDescent="0.25"/>
    <row r="128" s="81" customFormat="1" x14ac:dyDescent="0.25"/>
    <row r="129" s="81" customFormat="1" x14ac:dyDescent="0.25"/>
    <row r="130" s="81" customFormat="1" x14ac:dyDescent="0.25"/>
    <row r="131" s="81" customFormat="1" x14ac:dyDescent="0.25"/>
    <row r="132" s="81" customFormat="1" x14ac:dyDescent="0.25"/>
    <row r="133" s="81" customFormat="1" x14ac:dyDescent="0.25"/>
    <row r="134" s="81" customFormat="1" x14ac:dyDescent="0.25"/>
    <row r="135" s="81" customFormat="1" x14ac:dyDescent="0.25"/>
    <row r="136" s="81" customFormat="1" x14ac:dyDescent="0.25"/>
    <row r="137" s="81" customFormat="1" x14ac:dyDescent="0.25"/>
    <row r="138" s="81" customFormat="1" x14ac:dyDescent="0.25"/>
    <row r="139" s="81" customFormat="1" x14ac:dyDescent="0.25"/>
    <row r="140" s="81" customFormat="1" x14ac:dyDescent="0.25"/>
    <row r="141" s="81" customFormat="1" x14ac:dyDescent="0.25"/>
    <row r="142" s="81" customFormat="1" x14ac:dyDescent="0.25"/>
    <row r="143" s="81" customFormat="1" x14ac:dyDescent="0.25"/>
    <row r="144" s="81" customFormat="1" x14ac:dyDescent="0.25"/>
    <row r="145" s="81" customFormat="1" x14ac:dyDescent="0.25"/>
    <row r="146" s="81" customFormat="1" x14ac:dyDescent="0.25"/>
    <row r="147" s="81" customFormat="1" x14ac:dyDescent="0.25"/>
    <row r="148" s="81" customFormat="1" x14ac:dyDescent="0.25"/>
    <row r="149" s="81" customFormat="1" x14ac:dyDescent="0.25"/>
    <row r="150" s="81" customFormat="1" x14ac:dyDescent="0.25"/>
    <row r="151" s="81" customFormat="1" x14ac:dyDescent="0.25"/>
    <row r="152" s="81" customFormat="1" x14ac:dyDescent="0.25"/>
    <row r="153" s="81" customFormat="1" x14ac:dyDescent="0.25"/>
    <row r="154" s="81" customFormat="1" x14ac:dyDescent="0.25"/>
    <row r="155" s="81" customFormat="1" x14ac:dyDescent="0.25"/>
    <row r="156" s="81" customFormat="1" x14ac:dyDescent="0.25"/>
    <row r="157" s="81" customFormat="1" x14ac:dyDescent="0.25"/>
    <row r="158" s="81" customFormat="1" x14ac:dyDescent="0.25"/>
    <row r="159" s="81" customFormat="1" x14ac:dyDescent="0.25"/>
    <row r="160" s="81" customFormat="1" x14ac:dyDescent="0.25"/>
    <row r="161" s="81" customFormat="1" x14ac:dyDescent="0.25"/>
    <row r="162" s="81" customFormat="1" x14ac:dyDescent="0.25"/>
    <row r="163" s="81" customFormat="1" x14ac:dyDescent="0.25"/>
    <row r="164" s="81" customFormat="1" x14ac:dyDescent="0.25"/>
    <row r="165" s="81" customFormat="1" x14ac:dyDescent="0.25"/>
    <row r="166" s="81" customFormat="1" x14ac:dyDescent="0.25"/>
    <row r="167" s="81" customFormat="1" x14ac:dyDescent="0.25"/>
    <row r="168" s="81" customFormat="1" x14ac:dyDescent="0.25"/>
    <row r="169" s="81" customFormat="1" x14ac:dyDescent="0.25"/>
    <row r="170" s="81" customFormat="1" x14ac:dyDescent="0.25"/>
    <row r="171" s="81" customFormat="1" x14ac:dyDescent="0.25"/>
    <row r="172" s="81" customFormat="1" x14ac:dyDescent="0.25"/>
    <row r="173" s="81" customFormat="1" x14ac:dyDescent="0.25"/>
    <row r="174" s="81" customFormat="1" x14ac:dyDescent="0.25"/>
    <row r="175" s="81" customFormat="1" x14ac:dyDescent="0.25"/>
    <row r="176" s="81" customFormat="1" x14ac:dyDescent="0.25"/>
    <row r="177" s="81" customFormat="1" x14ac:dyDescent="0.25"/>
    <row r="178" s="81" customFormat="1" x14ac:dyDescent="0.25"/>
    <row r="179" s="81" customFormat="1" x14ac:dyDescent="0.25"/>
    <row r="180" s="81" customFormat="1" x14ac:dyDescent="0.25"/>
    <row r="181" s="81" customFormat="1" x14ac:dyDescent="0.25"/>
    <row r="182" s="81" customFormat="1" x14ac:dyDescent="0.25"/>
    <row r="183" s="81" customFormat="1" x14ac:dyDescent="0.25"/>
    <row r="184" s="81" customFormat="1" x14ac:dyDescent="0.25"/>
    <row r="185" s="81" customFormat="1" x14ac:dyDescent="0.25"/>
    <row r="186" s="81" customFormat="1" x14ac:dyDescent="0.25"/>
    <row r="187" s="81" customFormat="1" x14ac:dyDescent="0.25"/>
    <row r="188" s="81" customFormat="1" x14ac:dyDescent="0.25"/>
    <row r="189" s="81" customFormat="1" x14ac:dyDescent="0.25"/>
    <row r="190" s="81" customFormat="1" x14ac:dyDescent="0.25"/>
    <row r="191" s="81" customFormat="1" x14ac:dyDescent="0.25"/>
    <row r="192" s="81" customFormat="1" x14ac:dyDescent="0.25"/>
    <row r="193" s="81" customFormat="1" x14ac:dyDescent="0.25"/>
    <row r="194" s="81" customFormat="1" x14ac:dyDescent="0.25"/>
    <row r="195" s="81" customFormat="1" x14ac:dyDescent="0.25"/>
    <row r="196" s="81" customFormat="1" x14ac:dyDescent="0.25"/>
    <row r="197" s="81" customFormat="1" x14ac:dyDescent="0.25"/>
    <row r="198" s="81" customFormat="1" x14ac:dyDescent="0.25"/>
    <row r="199" s="81" customFormat="1" x14ac:dyDescent="0.25"/>
    <row r="200" s="81" customFormat="1" x14ac:dyDescent="0.25"/>
    <row r="201" s="81" customFormat="1" x14ac:dyDescent="0.25"/>
    <row r="202" s="81" customFormat="1" x14ac:dyDescent="0.25"/>
    <row r="203" s="81" customFormat="1" x14ac:dyDescent="0.25"/>
    <row r="204" s="81" customFormat="1" x14ac:dyDescent="0.25"/>
    <row r="205" s="81" customFormat="1" x14ac:dyDescent="0.25"/>
    <row r="206" s="81" customFormat="1" x14ac:dyDescent="0.25"/>
    <row r="207" s="81" customFormat="1" x14ac:dyDescent="0.25"/>
    <row r="208" s="81" customFormat="1" x14ac:dyDescent="0.25"/>
    <row r="209" s="81" customFormat="1" x14ac:dyDescent="0.25"/>
    <row r="210" s="81" customFormat="1" x14ac:dyDescent="0.25"/>
    <row r="211" s="81" customFormat="1" x14ac:dyDescent="0.25"/>
    <row r="212" s="81" customFormat="1" x14ac:dyDescent="0.25"/>
    <row r="213" s="81" customFormat="1" x14ac:dyDescent="0.25"/>
    <row r="214" s="81" customFormat="1" x14ac:dyDescent="0.25"/>
    <row r="215" s="81" customFormat="1" x14ac:dyDescent="0.25"/>
    <row r="216" s="81" customFormat="1" x14ac:dyDescent="0.25"/>
    <row r="217" s="81" customFormat="1" x14ac:dyDescent="0.25"/>
    <row r="218" s="81" customFormat="1" x14ac:dyDescent="0.25"/>
    <row r="219" s="81" customFormat="1" x14ac:dyDescent="0.25"/>
    <row r="220" s="81" customFormat="1" x14ac:dyDescent="0.25"/>
    <row r="221" s="81" customFormat="1" x14ac:dyDescent="0.25"/>
    <row r="222" s="81" customFormat="1" x14ac:dyDescent="0.25"/>
    <row r="223" s="81" customFormat="1" x14ac:dyDescent="0.25"/>
    <row r="224" s="81" customFormat="1" x14ac:dyDescent="0.25"/>
    <row r="225" s="81" customFormat="1" x14ac:dyDescent="0.25"/>
    <row r="226" s="81" customFormat="1" x14ac:dyDescent="0.25"/>
    <row r="227" s="81" customFormat="1" x14ac:dyDescent="0.25"/>
    <row r="228" s="81" customFormat="1" x14ac:dyDescent="0.25"/>
    <row r="229" s="81" customFormat="1" x14ac:dyDescent="0.25"/>
    <row r="230" s="81" customFormat="1" x14ac:dyDescent="0.25"/>
    <row r="231" s="81" customFormat="1" x14ac:dyDescent="0.25"/>
    <row r="232" s="81" customFormat="1" x14ac:dyDescent="0.25"/>
    <row r="233" s="81" customFormat="1" x14ac:dyDescent="0.25"/>
    <row r="234" s="81" customFormat="1" x14ac:dyDescent="0.25"/>
    <row r="235" s="81" customFormat="1" x14ac:dyDescent="0.25"/>
    <row r="236" s="81" customFormat="1" x14ac:dyDescent="0.25"/>
    <row r="237" s="81" customFormat="1" x14ac:dyDescent="0.25"/>
    <row r="238" s="81" customFormat="1" x14ac:dyDescent="0.25"/>
    <row r="239" s="81" customFormat="1" x14ac:dyDescent="0.25"/>
    <row r="240" s="81" customFormat="1" x14ac:dyDescent="0.25"/>
    <row r="241" s="81" customFormat="1" x14ac:dyDescent="0.25"/>
    <row r="242" s="81" customFormat="1" x14ac:dyDescent="0.25"/>
    <row r="243" s="81" customFormat="1" x14ac:dyDescent="0.25"/>
    <row r="244" s="81" customFormat="1" x14ac:dyDescent="0.25"/>
    <row r="245" s="81" customFormat="1" x14ac:dyDescent="0.25"/>
    <row r="246" s="81" customFormat="1" x14ac:dyDescent="0.25"/>
    <row r="247" s="81" customFormat="1" x14ac:dyDescent="0.25"/>
    <row r="248" s="81" customFormat="1" x14ac:dyDescent="0.25"/>
    <row r="249" s="81" customFormat="1" x14ac:dyDescent="0.25"/>
    <row r="250" s="81" customFormat="1" x14ac:dyDescent="0.25"/>
    <row r="251" s="81" customFormat="1" x14ac:dyDescent="0.25"/>
    <row r="252" s="81" customFormat="1" x14ac:dyDescent="0.25"/>
    <row r="253" s="81" customFormat="1" x14ac:dyDescent="0.25"/>
    <row r="254" s="81" customFormat="1" x14ac:dyDescent="0.25"/>
    <row r="255" s="81" customFormat="1" x14ac:dyDescent="0.25"/>
    <row r="256" s="81" customFormat="1" x14ac:dyDescent="0.25"/>
    <row r="257" s="81" customFormat="1" x14ac:dyDescent="0.25"/>
    <row r="258" s="81" customFormat="1" x14ac:dyDescent="0.25"/>
    <row r="259" s="81" customFormat="1" x14ac:dyDescent="0.25"/>
    <row r="260" s="81" customFormat="1" x14ac:dyDescent="0.25"/>
    <row r="261" s="81" customFormat="1" x14ac:dyDescent="0.25"/>
    <row r="262" s="81" customFormat="1" x14ac:dyDescent="0.25"/>
    <row r="263" s="81" customFormat="1" x14ac:dyDescent="0.25"/>
    <row r="264" s="81" customFormat="1" x14ac:dyDescent="0.25"/>
    <row r="265" s="81" customFormat="1" x14ac:dyDescent="0.25"/>
    <row r="266" s="81" customFormat="1" x14ac:dyDescent="0.25"/>
    <row r="267" s="81" customFormat="1" x14ac:dyDescent="0.25"/>
    <row r="268" s="81" customFormat="1" x14ac:dyDescent="0.25"/>
    <row r="269" s="81" customFormat="1" x14ac:dyDescent="0.25"/>
    <row r="270" s="81" customFormat="1" x14ac:dyDescent="0.25"/>
    <row r="271" s="81" customFormat="1" x14ac:dyDescent="0.25"/>
    <row r="272" s="81" customFormat="1" x14ac:dyDescent="0.25"/>
    <row r="273" s="81" customFormat="1" x14ac:dyDescent="0.25"/>
    <row r="274" s="81" customFormat="1" x14ac:dyDescent="0.25"/>
    <row r="275" s="81" customFormat="1" x14ac:dyDescent="0.25"/>
    <row r="276" s="81" customFormat="1" x14ac:dyDescent="0.25"/>
    <row r="277" s="81" customFormat="1" x14ac:dyDescent="0.25"/>
    <row r="278" s="81" customFormat="1" x14ac:dyDescent="0.25"/>
    <row r="279" s="81" customFormat="1" x14ac:dyDescent="0.25"/>
    <row r="280" s="81" customFormat="1" x14ac:dyDescent="0.25"/>
    <row r="281" s="81" customFormat="1" x14ac:dyDescent="0.25"/>
    <row r="282" s="81" customFormat="1" x14ac:dyDescent="0.25"/>
    <row r="283" s="81" customFormat="1" x14ac:dyDescent="0.25"/>
    <row r="284" s="81" customFormat="1" x14ac:dyDescent="0.25"/>
    <row r="285" s="81" customFormat="1" x14ac:dyDescent="0.25"/>
    <row r="286" s="81" customFormat="1" x14ac:dyDescent="0.25"/>
    <row r="287" s="81" customFormat="1" x14ac:dyDescent="0.25"/>
    <row r="288" s="81" customFormat="1" x14ac:dyDescent="0.25"/>
    <row r="289" s="81" customFormat="1" x14ac:dyDescent="0.25"/>
    <row r="290" s="81" customFormat="1" x14ac:dyDescent="0.25"/>
    <row r="291" s="81" customFormat="1" x14ac:dyDescent="0.25"/>
    <row r="292" s="81" customFormat="1" x14ac:dyDescent="0.25"/>
    <row r="293" s="81" customFormat="1" x14ac:dyDescent="0.25"/>
    <row r="294" s="81" customFormat="1" x14ac:dyDescent="0.25"/>
    <row r="295" s="81" customFormat="1" x14ac:dyDescent="0.25"/>
    <row r="296" s="81" customFormat="1" x14ac:dyDescent="0.25"/>
    <row r="297" s="81" customFormat="1" x14ac:dyDescent="0.25"/>
    <row r="298" s="81" customFormat="1" x14ac:dyDescent="0.25"/>
    <row r="299" s="81" customFormat="1" x14ac:dyDescent="0.25"/>
    <row r="300" s="81" customFormat="1" x14ac:dyDescent="0.25"/>
    <row r="301" s="81" customFormat="1" x14ac:dyDescent="0.25"/>
    <row r="302" s="81" customFormat="1" x14ac:dyDescent="0.25"/>
    <row r="303" s="81" customFormat="1" x14ac:dyDescent="0.25"/>
    <row r="304" s="81" customFormat="1" x14ac:dyDescent="0.25"/>
    <row r="305" s="81" customFormat="1" x14ac:dyDescent="0.25"/>
    <row r="306" s="81" customFormat="1" x14ac:dyDescent="0.25"/>
    <row r="307" s="81" customFormat="1" x14ac:dyDescent="0.25"/>
    <row r="308" s="81" customFormat="1" x14ac:dyDescent="0.25"/>
    <row r="309" s="81" customFormat="1" x14ac:dyDescent="0.25"/>
    <row r="310" s="81" customFormat="1" x14ac:dyDescent="0.25"/>
    <row r="311" s="81" customFormat="1" x14ac:dyDescent="0.25"/>
    <row r="312" s="81" customFormat="1" x14ac:dyDescent="0.25"/>
    <row r="313" s="81" customFormat="1" x14ac:dyDescent="0.25"/>
    <row r="314" s="81" customFormat="1" x14ac:dyDescent="0.25"/>
    <row r="315" s="81" customFormat="1" x14ac:dyDescent="0.25"/>
    <row r="316" s="81" customFormat="1" x14ac:dyDescent="0.25"/>
    <row r="317" s="81" customFormat="1" x14ac:dyDescent="0.25"/>
    <row r="318" s="81" customFormat="1" x14ac:dyDescent="0.25"/>
    <row r="319" s="81" customFormat="1" x14ac:dyDescent="0.25"/>
    <row r="320" s="81" customFormat="1" x14ac:dyDescent="0.25"/>
    <row r="321" s="81" customFormat="1" x14ac:dyDescent="0.25"/>
    <row r="322" s="81" customFormat="1" x14ac:dyDescent="0.25"/>
    <row r="323" s="81" customFormat="1" x14ac:dyDescent="0.25"/>
    <row r="324" s="81" customFormat="1" x14ac:dyDescent="0.25"/>
    <row r="325" s="81" customFormat="1" x14ac:dyDescent="0.25"/>
    <row r="326" s="81" customFormat="1" x14ac:dyDescent="0.25"/>
    <row r="327" s="81" customFormat="1" x14ac:dyDescent="0.25"/>
    <row r="328" s="81" customFormat="1" x14ac:dyDescent="0.25"/>
    <row r="329" s="81" customFormat="1" x14ac:dyDescent="0.25"/>
    <row r="330" s="81" customFormat="1" x14ac:dyDescent="0.25"/>
    <row r="331" s="81" customFormat="1" x14ac:dyDescent="0.25"/>
    <row r="332" s="81" customFormat="1" x14ac:dyDescent="0.25"/>
    <row r="333" s="81" customFormat="1" x14ac:dyDescent="0.25"/>
    <row r="334" s="81" customFormat="1" x14ac:dyDescent="0.25"/>
    <row r="335" s="81" customFormat="1" x14ac:dyDescent="0.25"/>
    <row r="336" s="81" customFormat="1" x14ac:dyDescent="0.25"/>
    <row r="337" s="81" customFormat="1" x14ac:dyDescent="0.25"/>
    <row r="338" s="81" customFormat="1" x14ac:dyDescent="0.25"/>
    <row r="339" s="81" customFormat="1" x14ac:dyDescent="0.25"/>
    <row r="340" s="81" customFormat="1" x14ac:dyDescent="0.25"/>
    <row r="341" s="81" customFormat="1" x14ac:dyDescent="0.25"/>
    <row r="342" s="81" customFormat="1" x14ac:dyDescent="0.25"/>
    <row r="343" s="81" customFormat="1" x14ac:dyDescent="0.25"/>
    <row r="344" s="81" customFormat="1" x14ac:dyDescent="0.25"/>
    <row r="345" s="81" customFormat="1" x14ac:dyDescent="0.25"/>
    <row r="346" s="81" customFormat="1" x14ac:dyDescent="0.25"/>
    <row r="347" s="81" customFormat="1" x14ac:dyDescent="0.25"/>
    <row r="348" s="81" customFormat="1" x14ac:dyDescent="0.25"/>
    <row r="349" s="81" customFormat="1" x14ac:dyDescent="0.25"/>
    <row r="350" s="81" customFormat="1" x14ac:dyDescent="0.25"/>
    <row r="351" s="81" customFormat="1" x14ac:dyDescent="0.25"/>
    <row r="352" s="81" customFormat="1" x14ac:dyDescent="0.25"/>
    <row r="353" s="81" customFormat="1" x14ac:dyDescent="0.25"/>
    <row r="354" s="81" customFormat="1" x14ac:dyDescent="0.25"/>
    <row r="355" s="81" customFormat="1" x14ac:dyDescent="0.25"/>
    <row r="356" s="81" customFormat="1" x14ac:dyDescent="0.25"/>
    <row r="357" s="81" customFormat="1" x14ac:dyDescent="0.25"/>
    <row r="358" s="81" customFormat="1" x14ac:dyDescent="0.25"/>
    <row r="359" s="81" customFormat="1" x14ac:dyDescent="0.25"/>
    <row r="360" s="81" customFormat="1" x14ac:dyDescent="0.25"/>
    <row r="361" s="81" customFormat="1" x14ac:dyDescent="0.25"/>
    <row r="362" s="81" customFormat="1" x14ac:dyDescent="0.25"/>
    <row r="363" s="81" customFormat="1" x14ac:dyDescent="0.25"/>
    <row r="364" s="81" customFormat="1" x14ac:dyDescent="0.25"/>
    <row r="365" s="81" customFormat="1" x14ac:dyDescent="0.25"/>
    <row r="366" s="81" customFormat="1" x14ac:dyDescent="0.25"/>
    <row r="367" s="81" customFormat="1" x14ac:dyDescent="0.25"/>
    <row r="368" s="81" customFormat="1" x14ac:dyDescent="0.25"/>
    <row r="369" s="81" customFormat="1" x14ac:dyDescent="0.25"/>
    <row r="370" s="81" customFormat="1" x14ac:dyDescent="0.25"/>
    <row r="371" s="81" customFormat="1" x14ac:dyDescent="0.25"/>
    <row r="372" s="81" customFormat="1" x14ac:dyDescent="0.25"/>
    <row r="373" s="81" customFormat="1" x14ac:dyDescent="0.25"/>
    <row r="374" s="81" customFormat="1" x14ac:dyDescent="0.25"/>
    <row r="375" s="81" customFormat="1" x14ac:dyDescent="0.25"/>
    <row r="376" s="81" customFormat="1" x14ac:dyDescent="0.25"/>
    <row r="377" s="81" customFormat="1" x14ac:dyDescent="0.25"/>
    <row r="378" s="81" customFormat="1" x14ac:dyDescent="0.25"/>
    <row r="379" s="81" customFormat="1" x14ac:dyDescent="0.25"/>
    <row r="380" s="81" customFormat="1" x14ac:dyDescent="0.25"/>
    <row r="381" s="81" customFormat="1" x14ac:dyDescent="0.25"/>
    <row r="382" s="81" customFormat="1" x14ac:dyDescent="0.25"/>
    <row r="383" s="81" customFormat="1" x14ac:dyDescent="0.25"/>
    <row r="384" s="81" customFormat="1" x14ac:dyDescent="0.25"/>
    <row r="385" s="81" customFormat="1" x14ac:dyDescent="0.25"/>
    <row r="386" s="81" customFormat="1" x14ac:dyDescent="0.25"/>
    <row r="387" s="81" customFormat="1" x14ac:dyDescent="0.25"/>
    <row r="388" s="81" customFormat="1" x14ac:dyDescent="0.25"/>
    <row r="389" s="81" customFormat="1" x14ac:dyDescent="0.25"/>
    <row r="390" s="81" customFormat="1" x14ac:dyDescent="0.25"/>
    <row r="391" s="81" customFormat="1" x14ac:dyDescent="0.25"/>
    <row r="392" s="81" customFormat="1" x14ac:dyDescent="0.25"/>
    <row r="393" s="81" customFormat="1" x14ac:dyDescent="0.25"/>
    <row r="394" s="81" customFormat="1" x14ac:dyDescent="0.25"/>
    <row r="395" s="81" customFormat="1" x14ac:dyDescent="0.25"/>
    <row r="396" s="81" customFormat="1" x14ac:dyDescent="0.25"/>
    <row r="397" s="81" customFormat="1" x14ac:dyDescent="0.25"/>
    <row r="398" s="81" customFormat="1" x14ac:dyDescent="0.25"/>
    <row r="399" s="81" customFormat="1" x14ac:dyDescent="0.25"/>
    <row r="400" s="81" customFormat="1" x14ac:dyDescent="0.25"/>
    <row r="401" s="81" customFormat="1" x14ac:dyDescent="0.25"/>
    <row r="402" s="81" customFormat="1" x14ac:dyDescent="0.25"/>
    <row r="403" s="81" customFormat="1" x14ac:dyDescent="0.25"/>
    <row r="404" s="81" customFormat="1" x14ac:dyDescent="0.25"/>
    <row r="405" s="81" customFormat="1" x14ac:dyDescent="0.25"/>
    <row r="406" s="81" customFormat="1" x14ac:dyDescent="0.25"/>
    <row r="407" s="81" customFormat="1" x14ac:dyDescent="0.25"/>
    <row r="408" s="81" customFormat="1" x14ac:dyDescent="0.25"/>
    <row r="409" s="81" customFormat="1" x14ac:dyDescent="0.25"/>
    <row r="410" s="81" customFormat="1" x14ac:dyDescent="0.25"/>
    <row r="411" s="81" customFormat="1" x14ac:dyDescent="0.25"/>
    <row r="412" s="81" customFormat="1" x14ac:dyDescent="0.25"/>
    <row r="413" s="81" customFormat="1" x14ac:dyDescent="0.25"/>
    <row r="414" s="81" customFormat="1" x14ac:dyDescent="0.25"/>
    <row r="415" s="81" customFormat="1" x14ac:dyDescent="0.25"/>
    <row r="416" s="81" customFormat="1" x14ac:dyDescent="0.25"/>
    <row r="417" s="81" customFormat="1" x14ac:dyDescent="0.25"/>
    <row r="418" s="81" customFormat="1" x14ac:dyDescent="0.25"/>
    <row r="419" s="81" customFormat="1" x14ac:dyDescent="0.25"/>
    <row r="420" s="81" customFormat="1" x14ac:dyDescent="0.25"/>
    <row r="421" s="81" customFormat="1" x14ac:dyDescent="0.25"/>
    <row r="422" s="81" customFormat="1" x14ac:dyDescent="0.25"/>
    <row r="423" s="81" customFormat="1" x14ac:dyDescent="0.25"/>
    <row r="424" s="81" customFormat="1" x14ac:dyDescent="0.25"/>
    <row r="425" s="81" customFormat="1" x14ac:dyDescent="0.25"/>
    <row r="426" s="81" customFormat="1" x14ac:dyDescent="0.25"/>
    <row r="427" s="81" customFormat="1" x14ac:dyDescent="0.25"/>
    <row r="428" s="81" customFormat="1" x14ac:dyDescent="0.25"/>
    <row r="429" s="81" customFormat="1" x14ac:dyDescent="0.25"/>
    <row r="430" s="81" customFormat="1" x14ac:dyDescent="0.25"/>
    <row r="431" s="81" customFormat="1" x14ac:dyDescent="0.25"/>
    <row r="432" s="81" customFormat="1" x14ac:dyDescent="0.25"/>
    <row r="433" s="81" customFormat="1" x14ac:dyDescent="0.25"/>
    <row r="434" s="81" customFormat="1" x14ac:dyDescent="0.25"/>
    <row r="435" s="81" customFormat="1" x14ac:dyDescent="0.25"/>
    <row r="436" s="81" customFormat="1" x14ac:dyDescent="0.25"/>
    <row r="437" s="81" customFormat="1" x14ac:dyDescent="0.25"/>
    <row r="438" s="81" customFormat="1" x14ac:dyDescent="0.25"/>
    <row r="439" s="81" customFormat="1" x14ac:dyDescent="0.25"/>
    <row r="440" s="81" customFormat="1" x14ac:dyDescent="0.25"/>
    <row r="441" s="81" customFormat="1" x14ac:dyDescent="0.25"/>
    <row r="442" s="81" customFormat="1" x14ac:dyDescent="0.25"/>
    <row r="443" s="81" customFormat="1" x14ac:dyDescent="0.25"/>
    <row r="444" s="81" customFormat="1" x14ac:dyDescent="0.25"/>
    <row r="445" s="81" customFormat="1" x14ac:dyDescent="0.25"/>
    <row r="446" s="81" customFormat="1" x14ac:dyDescent="0.25"/>
    <row r="447" s="81" customFormat="1" x14ac:dyDescent="0.25"/>
    <row r="448" s="81" customFormat="1" x14ac:dyDescent="0.25"/>
    <row r="449" s="81" customFormat="1" x14ac:dyDescent="0.25"/>
    <row r="450" s="81" customFormat="1" x14ac:dyDescent="0.25"/>
    <row r="451" s="81" customFormat="1" x14ac:dyDescent="0.25"/>
    <row r="452" s="81" customFormat="1" x14ac:dyDescent="0.25"/>
    <row r="453" s="81" customFormat="1" x14ac:dyDescent="0.25"/>
    <row r="454" s="81" customFormat="1" x14ac:dyDescent="0.25"/>
    <row r="455" s="81" customFormat="1" x14ac:dyDescent="0.25"/>
    <row r="456" s="81" customFormat="1" x14ac:dyDescent="0.25"/>
    <row r="457" s="81" customFormat="1" x14ac:dyDescent="0.25"/>
    <row r="458" s="81" customFormat="1" x14ac:dyDescent="0.25"/>
    <row r="459" s="81" customFormat="1" x14ac:dyDescent="0.25"/>
    <row r="460" s="81" customFormat="1" x14ac:dyDescent="0.25"/>
    <row r="461" s="81" customFormat="1" x14ac:dyDescent="0.25"/>
    <row r="462" s="81" customFormat="1" x14ac:dyDescent="0.25"/>
    <row r="463" s="81" customFormat="1" x14ac:dyDescent="0.25"/>
    <row r="464" s="81" customFormat="1" x14ac:dyDescent="0.25"/>
    <row r="465" s="81" customFormat="1" x14ac:dyDescent="0.25"/>
    <row r="466" s="81" customFormat="1" x14ac:dyDescent="0.25"/>
    <row r="467" s="81" customFormat="1" x14ac:dyDescent="0.25"/>
    <row r="468" s="81" customFormat="1" x14ac:dyDescent="0.25"/>
    <row r="469" s="81" customFormat="1" x14ac:dyDescent="0.25"/>
    <row r="470" s="81" customFormat="1" x14ac:dyDescent="0.25"/>
    <row r="471" s="81" customFormat="1" x14ac:dyDescent="0.25"/>
    <row r="472" s="81" customFormat="1" x14ac:dyDescent="0.25"/>
    <row r="473" s="81" customFormat="1" x14ac:dyDescent="0.25"/>
    <row r="474" s="81" customFormat="1" x14ac:dyDescent="0.25"/>
    <row r="475" s="81" customFormat="1" x14ac:dyDescent="0.25"/>
    <row r="476" s="81" customFormat="1" x14ac:dyDescent="0.25"/>
    <row r="477" s="81" customFormat="1" x14ac:dyDescent="0.25"/>
    <row r="478" s="81" customFormat="1" x14ac:dyDescent="0.25"/>
    <row r="479" s="81" customFormat="1" x14ac:dyDescent="0.25"/>
    <row r="480" s="81" customFormat="1" x14ac:dyDescent="0.25"/>
    <row r="481" s="81" customFormat="1" x14ac:dyDescent="0.25"/>
    <row r="482" s="81" customFormat="1" x14ac:dyDescent="0.25"/>
    <row r="483" s="81" customFormat="1" x14ac:dyDescent="0.25"/>
    <row r="484" s="81" customFormat="1" x14ac:dyDescent="0.25"/>
    <row r="485" s="81" customFormat="1" x14ac:dyDescent="0.25"/>
    <row r="486" s="81" customFormat="1" x14ac:dyDescent="0.25"/>
    <row r="487" s="81" customFormat="1" x14ac:dyDescent="0.25"/>
    <row r="488" s="81" customFormat="1" x14ac:dyDescent="0.25"/>
    <row r="489" s="81" customFormat="1" x14ac:dyDescent="0.25"/>
    <row r="490" s="81" customFormat="1" x14ac:dyDescent="0.25"/>
    <row r="491" s="81" customFormat="1" x14ac:dyDescent="0.25"/>
    <row r="492" s="81" customFormat="1" x14ac:dyDescent="0.25"/>
    <row r="493" s="81" customFormat="1" x14ac:dyDescent="0.25"/>
    <row r="494" s="81" customFormat="1" x14ac:dyDescent="0.25"/>
    <row r="495" s="81" customFormat="1" x14ac:dyDescent="0.25"/>
    <row r="496" s="81" customFormat="1" x14ac:dyDescent="0.25"/>
    <row r="497" s="81" customFormat="1" x14ac:dyDescent="0.25"/>
    <row r="498" s="81" customFormat="1" x14ac:dyDescent="0.25"/>
    <row r="499" s="81" customFormat="1" x14ac:dyDescent="0.25"/>
    <row r="500" s="81" customFormat="1" x14ac:dyDescent="0.25"/>
    <row r="501" s="81" customFormat="1" x14ac:dyDescent="0.25"/>
    <row r="502" s="81" customFormat="1" x14ac:dyDescent="0.25"/>
    <row r="503" s="81" customFormat="1" x14ac:dyDescent="0.25"/>
    <row r="504" s="81" customFormat="1" x14ac:dyDescent="0.25"/>
    <row r="505" s="81" customFormat="1" x14ac:dyDescent="0.25"/>
    <row r="506" s="81" customFormat="1" x14ac:dyDescent="0.25"/>
    <row r="507" s="81" customFormat="1" x14ac:dyDescent="0.25"/>
    <row r="508" s="81" customFormat="1" x14ac:dyDescent="0.25"/>
    <row r="509" s="81" customFormat="1" x14ac:dyDescent="0.25"/>
    <row r="510" s="81" customFormat="1" x14ac:dyDescent="0.25"/>
    <row r="511" s="81" customFormat="1" x14ac:dyDescent="0.25"/>
    <row r="512" s="81" customFormat="1" x14ac:dyDescent="0.25"/>
    <row r="513" s="81" customFormat="1" x14ac:dyDescent="0.25"/>
    <row r="514" s="81" customFormat="1" x14ac:dyDescent="0.25"/>
    <row r="515" s="81" customFormat="1" x14ac:dyDescent="0.25"/>
    <row r="516" s="81" customFormat="1" x14ac:dyDescent="0.25"/>
    <row r="517" s="81" customFormat="1" x14ac:dyDescent="0.25"/>
    <row r="518" s="81" customFormat="1" x14ac:dyDescent="0.25"/>
    <row r="519" s="81" customFormat="1" x14ac:dyDescent="0.25"/>
    <row r="520" s="81" customFormat="1" x14ac:dyDescent="0.25"/>
    <row r="521" s="81" customFormat="1" x14ac:dyDescent="0.25"/>
    <row r="522" s="81" customFormat="1" x14ac:dyDescent="0.25"/>
    <row r="523" s="81" customFormat="1" x14ac:dyDescent="0.25"/>
    <row r="524" s="81" customFormat="1" x14ac:dyDescent="0.25"/>
    <row r="525" s="81" customFormat="1" x14ac:dyDescent="0.25"/>
    <row r="526" s="81" customFormat="1" x14ac:dyDescent="0.25"/>
    <row r="527" s="81" customFormat="1" x14ac:dyDescent="0.25"/>
    <row r="528" s="81" customFormat="1" x14ac:dyDescent="0.25"/>
    <row r="529" s="81" customFormat="1" x14ac:dyDescent="0.25"/>
    <row r="530" s="81" customFormat="1" x14ac:dyDescent="0.25"/>
    <row r="531" s="81" customFormat="1" x14ac:dyDescent="0.25"/>
    <row r="532" s="81" customFormat="1" x14ac:dyDescent="0.25"/>
    <row r="533" s="81" customFormat="1" x14ac:dyDescent="0.25"/>
    <row r="534" s="81" customFormat="1" x14ac:dyDescent="0.25"/>
    <row r="535" s="81" customFormat="1" x14ac:dyDescent="0.25"/>
    <row r="536" s="81" customFormat="1" x14ac:dyDescent="0.25"/>
    <row r="537" s="81" customFormat="1" x14ac:dyDescent="0.25"/>
    <row r="538" s="81" customFormat="1" x14ac:dyDescent="0.25"/>
    <row r="539" s="81" customFormat="1" x14ac:dyDescent="0.25"/>
    <row r="540" s="81" customFormat="1" x14ac:dyDescent="0.25"/>
    <row r="541" s="81" customFormat="1" x14ac:dyDescent="0.25"/>
    <row r="542" s="81" customFormat="1" x14ac:dyDescent="0.25"/>
    <row r="543" s="81" customFormat="1" x14ac:dyDescent="0.25"/>
    <row r="544" s="81" customFormat="1" x14ac:dyDescent="0.25"/>
    <row r="545" s="81" customFormat="1" x14ac:dyDescent="0.25"/>
    <row r="546" s="81" customFormat="1" x14ac:dyDescent="0.25"/>
    <row r="547" s="81" customFormat="1" x14ac:dyDescent="0.25"/>
    <row r="548" s="81" customFormat="1" x14ac:dyDescent="0.25"/>
    <row r="549" s="81" customFormat="1" x14ac:dyDescent="0.25"/>
    <row r="550" s="81" customFormat="1" x14ac:dyDescent="0.25"/>
    <row r="551" s="81" customFormat="1" x14ac:dyDescent="0.25"/>
    <row r="552" s="81" customFormat="1" x14ac:dyDescent="0.25"/>
    <row r="553" s="81" customFormat="1" x14ac:dyDescent="0.25"/>
    <row r="554" s="81" customFormat="1" x14ac:dyDescent="0.25"/>
    <row r="555" s="81" customFormat="1" x14ac:dyDescent="0.25"/>
    <row r="556" s="81" customFormat="1" x14ac:dyDescent="0.25"/>
    <row r="557" s="81" customFormat="1" x14ac:dyDescent="0.25"/>
    <row r="558" s="81" customFormat="1" x14ac:dyDescent="0.25"/>
    <row r="559" s="81" customFormat="1" x14ac:dyDescent="0.25"/>
    <row r="560" s="81" customFormat="1" x14ac:dyDescent="0.25"/>
    <row r="561" s="81" customFormat="1" x14ac:dyDescent="0.25"/>
    <row r="562" s="81" customFormat="1" x14ac:dyDescent="0.25"/>
    <row r="563" s="81" customFormat="1" x14ac:dyDescent="0.25"/>
    <row r="564" s="81" customFormat="1" x14ac:dyDescent="0.25"/>
    <row r="565" s="81" customFormat="1" x14ac:dyDescent="0.25"/>
    <row r="566" s="81" customFormat="1" x14ac:dyDescent="0.25"/>
    <row r="567" s="81" customFormat="1" x14ac:dyDescent="0.25"/>
    <row r="568" s="81" customFormat="1" x14ac:dyDescent="0.25"/>
    <row r="569" s="81" customFormat="1" x14ac:dyDescent="0.25"/>
    <row r="570" s="81" customFormat="1" x14ac:dyDescent="0.25"/>
    <row r="571" s="81" customFormat="1" x14ac:dyDescent="0.25"/>
    <row r="572" s="81" customFormat="1" x14ac:dyDescent="0.25"/>
  </sheetData>
  <mergeCells count="8">
    <mergeCell ref="I4:J5"/>
    <mergeCell ref="B2:K2"/>
    <mergeCell ref="B3:K3"/>
    <mergeCell ref="B4:B6"/>
    <mergeCell ref="C4:D5"/>
    <mergeCell ref="E4:F5"/>
    <mergeCell ref="K4:K6"/>
    <mergeCell ref="G4:H5"/>
  </mergeCells>
  <printOptions horizontalCentered="1"/>
  <pageMargins left="0.7" right="0.7" top="0.75" bottom="0.75" header="0.3" footer="0.3"/>
  <pageSetup paperSize="9" scale="7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F722"/>
  <sheetViews>
    <sheetView zoomScale="80" zoomScaleNormal="80" workbookViewId="0">
      <selection activeCell="C10" sqref="C10"/>
    </sheetView>
  </sheetViews>
  <sheetFormatPr baseColWidth="10" defaultColWidth="11.42578125" defaultRowHeight="15" x14ac:dyDescent="0.25"/>
  <cols>
    <col min="1" max="1" width="2.7109375" style="81" customWidth="1"/>
    <col min="2" max="2" width="30.7109375" style="63" customWidth="1"/>
    <col min="3" max="12" width="13.7109375" style="63" customWidth="1"/>
    <col min="13" max="136" width="11.42578125" style="81" customWidth="1"/>
    <col min="137" max="16384" width="11.42578125" style="63"/>
  </cols>
  <sheetData>
    <row r="1" spans="2:13" s="81" customFormat="1" ht="15.75" thickBot="1" x14ac:dyDescent="0.3"/>
    <row r="2" spans="2:13" ht="21.95" customHeight="1" thickTop="1" thickBot="1" x14ac:dyDescent="0.3">
      <c r="B2" s="269" t="s">
        <v>305</v>
      </c>
      <c r="C2" s="270"/>
      <c r="D2" s="270"/>
      <c r="E2" s="270"/>
      <c r="F2" s="270"/>
      <c r="G2" s="270"/>
      <c r="H2" s="270"/>
      <c r="I2" s="270"/>
      <c r="J2" s="270"/>
      <c r="K2" s="270"/>
      <c r="L2" s="271"/>
    </row>
    <row r="3" spans="2:13" ht="21.95" customHeight="1" thickTop="1" thickBot="1" x14ac:dyDescent="0.3">
      <c r="B3" s="272" t="s">
        <v>253</v>
      </c>
      <c r="C3" s="283" t="s">
        <v>32</v>
      </c>
      <c r="D3" s="283"/>
      <c r="E3" s="283"/>
      <c r="F3" s="283"/>
      <c r="G3" s="283"/>
      <c r="H3" s="283"/>
      <c r="I3" s="283"/>
      <c r="J3" s="283"/>
      <c r="K3" s="284" t="s">
        <v>31</v>
      </c>
      <c r="L3" s="285"/>
    </row>
    <row r="4" spans="2:13" ht="21.95" customHeight="1" thickTop="1" thickBot="1" x14ac:dyDescent="0.3">
      <c r="B4" s="273"/>
      <c r="C4" s="288" t="s">
        <v>33</v>
      </c>
      <c r="D4" s="289"/>
      <c r="E4" s="290" t="s">
        <v>193</v>
      </c>
      <c r="F4" s="289"/>
      <c r="G4" s="290" t="s">
        <v>51</v>
      </c>
      <c r="H4" s="289"/>
      <c r="I4" s="283" t="s">
        <v>34</v>
      </c>
      <c r="J4" s="293"/>
      <c r="K4" s="294"/>
      <c r="L4" s="295"/>
    </row>
    <row r="5" spans="2:13" ht="21.95" customHeight="1" thickTop="1" thickBot="1" x14ac:dyDescent="0.3">
      <c r="B5" s="274"/>
      <c r="C5" s="84" t="s">
        <v>4</v>
      </c>
      <c r="D5" s="168" t="s">
        <v>5</v>
      </c>
      <c r="E5" s="86" t="s">
        <v>4</v>
      </c>
      <c r="F5" s="168" t="s">
        <v>5</v>
      </c>
      <c r="G5" s="86" t="s">
        <v>4</v>
      </c>
      <c r="H5" s="168" t="s">
        <v>5</v>
      </c>
      <c r="I5" s="86" t="s">
        <v>4</v>
      </c>
      <c r="J5" s="144" t="s">
        <v>5</v>
      </c>
      <c r="K5" s="84" t="s">
        <v>4</v>
      </c>
      <c r="L5" s="145" t="s">
        <v>5</v>
      </c>
    </row>
    <row r="6" spans="2:13" ht="21.95" customHeight="1" thickTop="1" thickBot="1" x14ac:dyDescent="0.3">
      <c r="B6" s="215" t="s">
        <v>102</v>
      </c>
      <c r="C6" s="216">
        <v>1300</v>
      </c>
      <c r="D6" s="217">
        <v>9.8209564100627034E-2</v>
      </c>
      <c r="E6" s="218">
        <v>2870</v>
      </c>
      <c r="F6" s="217">
        <v>0.12739136224421857</v>
      </c>
      <c r="G6" s="218">
        <v>173</v>
      </c>
      <c r="H6" s="217">
        <v>0.13431677018633539</v>
      </c>
      <c r="I6" s="218">
        <v>0</v>
      </c>
      <c r="J6" s="219">
        <v>0</v>
      </c>
      <c r="K6" s="216">
        <v>4343</v>
      </c>
      <c r="L6" s="224">
        <v>0.11719150543727569</v>
      </c>
      <c r="M6" s="94"/>
    </row>
    <row r="7" spans="2:13" ht="21.95" customHeight="1" thickTop="1" x14ac:dyDescent="0.25">
      <c r="B7" s="221" t="s">
        <v>103</v>
      </c>
      <c r="C7" s="89">
        <v>1024</v>
      </c>
      <c r="D7" s="90">
        <v>7.7358918183878522E-2</v>
      </c>
      <c r="E7" s="91">
        <v>2463</v>
      </c>
      <c r="F7" s="90">
        <v>0.10932575791202451</v>
      </c>
      <c r="G7" s="91">
        <v>71</v>
      </c>
      <c r="H7" s="90">
        <v>5.5124223602484472E-2</v>
      </c>
      <c r="I7" s="149">
        <v>0</v>
      </c>
      <c r="J7" s="92">
        <v>0</v>
      </c>
      <c r="K7" s="147">
        <v>3558</v>
      </c>
      <c r="L7" s="114">
        <v>9.6009066623492276E-2</v>
      </c>
      <c r="M7" s="94"/>
    </row>
    <row r="8" spans="2:13" ht="21.95" customHeight="1" x14ac:dyDescent="0.25">
      <c r="B8" s="221" t="s">
        <v>104</v>
      </c>
      <c r="C8" s="89">
        <v>537</v>
      </c>
      <c r="D8" s="90">
        <v>4.0568104555412855E-2</v>
      </c>
      <c r="E8" s="91">
        <v>837</v>
      </c>
      <c r="F8" s="90">
        <v>3.7152115051711128E-2</v>
      </c>
      <c r="G8" s="91">
        <v>26</v>
      </c>
      <c r="H8" s="90">
        <v>2.0186335403726708E-2</v>
      </c>
      <c r="I8" s="149">
        <v>0</v>
      </c>
      <c r="J8" s="92">
        <v>0</v>
      </c>
      <c r="K8" s="147">
        <v>1400</v>
      </c>
      <c r="L8" s="114">
        <v>3.777759788445452E-2</v>
      </c>
      <c r="M8" s="94"/>
    </row>
    <row r="9" spans="2:13" ht="21.95" customHeight="1" x14ac:dyDescent="0.25">
      <c r="B9" s="221" t="s">
        <v>107</v>
      </c>
      <c r="C9" s="89">
        <v>1041</v>
      </c>
      <c r="D9" s="90">
        <v>7.8643197099040565E-2</v>
      </c>
      <c r="E9" s="91">
        <v>1900</v>
      </c>
      <c r="F9" s="90">
        <v>8.4335745039726573E-2</v>
      </c>
      <c r="G9" s="91">
        <v>55</v>
      </c>
      <c r="H9" s="90">
        <v>4.2701863354037264E-2</v>
      </c>
      <c r="I9" s="149">
        <v>0</v>
      </c>
      <c r="J9" s="92">
        <v>0</v>
      </c>
      <c r="K9" s="147">
        <v>2996</v>
      </c>
      <c r="L9" s="114">
        <v>8.0844059472732668E-2</v>
      </c>
      <c r="M9" s="94"/>
    </row>
    <row r="10" spans="2:13" ht="21.95" customHeight="1" x14ac:dyDescent="0.25">
      <c r="B10" s="221" t="s">
        <v>105</v>
      </c>
      <c r="C10" s="89">
        <v>416</v>
      </c>
      <c r="D10" s="90">
        <v>3.142706051220065E-2</v>
      </c>
      <c r="E10" s="91">
        <v>1009</v>
      </c>
      <c r="F10" s="90">
        <v>4.4786719339517958E-2</v>
      </c>
      <c r="G10" s="91">
        <v>37</v>
      </c>
      <c r="H10" s="90">
        <v>2.872670807453416E-2</v>
      </c>
      <c r="I10" s="149">
        <v>0</v>
      </c>
      <c r="J10" s="92">
        <v>0</v>
      </c>
      <c r="K10" s="147">
        <v>1462</v>
      </c>
      <c r="L10" s="114">
        <v>3.9450605790766077E-2</v>
      </c>
      <c r="M10" s="94"/>
    </row>
    <row r="11" spans="2:13" ht="21.95" customHeight="1" thickBot="1" x14ac:dyDescent="0.3">
      <c r="B11" s="221" t="s">
        <v>106</v>
      </c>
      <c r="C11" s="89">
        <v>980</v>
      </c>
      <c r="D11" s="90">
        <v>7.4034902168164995E-2</v>
      </c>
      <c r="E11" s="91">
        <v>1458</v>
      </c>
      <c r="F11" s="90">
        <v>6.4716587509432294E-2</v>
      </c>
      <c r="G11" s="91">
        <v>34</v>
      </c>
      <c r="H11" s="90">
        <v>2.6397515527950312E-2</v>
      </c>
      <c r="I11" s="149">
        <v>0</v>
      </c>
      <c r="J11" s="92">
        <v>0</v>
      </c>
      <c r="K11" s="147">
        <v>2472</v>
      </c>
      <c r="L11" s="114">
        <v>6.6704444264551119E-2</v>
      </c>
      <c r="M11" s="94"/>
    </row>
    <row r="12" spans="2:13" ht="21.95" customHeight="1" thickTop="1" thickBot="1" x14ac:dyDescent="0.3">
      <c r="B12" s="215" t="s">
        <v>108</v>
      </c>
      <c r="C12" s="216">
        <v>3998</v>
      </c>
      <c r="D12" s="217">
        <v>0.30203218251869757</v>
      </c>
      <c r="E12" s="218">
        <v>7667</v>
      </c>
      <c r="F12" s="217">
        <v>0.34031692485241244</v>
      </c>
      <c r="G12" s="218">
        <v>223</v>
      </c>
      <c r="H12" s="217">
        <v>0.17313664596273293</v>
      </c>
      <c r="I12" s="225">
        <v>0</v>
      </c>
      <c r="J12" s="219">
        <v>0</v>
      </c>
      <c r="K12" s="216">
        <v>11888</v>
      </c>
      <c r="L12" s="224">
        <v>0.32078577403599667</v>
      </c>
      <c r="M12" s="164"/>
    </row>
    <row r="13" spans="2:13" ht="21.95" customHeight="1" thickTop="1" x14ac:dyDescent="0.25">
      <c r="B13" s="221" t="s">
        <v>109</v>
      </c>
      <c r="C13" s="89">
        <v>173</v>
      </c>
      <c r="D13" s="90">
        <v>1.306942660723729E-2</v>
      </c>
      <c r="E13" s="91">
        <v>524</v>
      </c>
      <c r="F13" s="90">
        <v>2.3258910737271959E-2</v>
      </c>
      <c r="G13" s="91">
        <v>35</v>
      </c>
      <c r="H13" s="90">
        <v>2.717391304347826E-2</v>
      </c>
      <c r="I13" s="149">
        <v>0</v>
      </c>
      <c r="J13" s="92">
        <v>0</v>
      </c>
      <c r="K13" s="147">
        <v>732</v>
      </c>
      <c r="L13" s="114">
        <v>1.9752286893871936E-2</v>
      </c>
      <c r="M13" s="94"/>
    </row>
    <row r="14" spans="2:13" ht="21.95" customHeight="1" x14ac:dyDescent="0.25">
      <c r="B14" s="221" t="s">
        <v>110</v>
      </c>
      <c r="C14" s="89">
        <v>1058</v>
      </c>
      <c r="D14" s="90">
        <v>7.9927476014202609E-2</v>
      </c>
      <c r="E14" s="91">
        <v>2840</v>
      </c>
      <c r="F14" s="90">
        <v>0.1260597452172755</v>
      </c>
      <c r="G14" s="91">
        <v>184</v>
      </c>
      <c r="H14" s="90">
        <v>0.14285714285714285</v>
      </c>
      <c r="I14" s="149">
        <v>0</v>
      </c>
      <c r="J14" s="92">
        <v>0</v>
      </c>
      <c r="K14" s="147">
        <v>4082</v>
      </c>
      <c r="L14" s="114">
        <v>0.11014868183167381</v>
      </c>
      <c r="M14" s="94"/>
    </row>
    <row r="15" spans="2:13" ht="21.95" customHeight="1" x14ac:dyDescent="0.25">
      <c r="B15" s="221" t="s">
        <v>111</v>
      </c>
      <c r="C15" s="89">
        <v>1215</v>
      </c>
      <c r="D15" s="90">
        <v>9.1788169524816804E-2</v>
      </c>
      <c r="E15" s="91">
        <v>2321</v>
      </c>
      <c r="F15" s="90">
        <v>0.10302277065116072</v>
      </c>
      <c r="G15" s="91">
        <v>140</v>
      </c>
      <c r="H15" s="90">
        <v>0.10869565217391304</v>
      </c>
      <c r="I15" s="149">
        <v>4</v>
      </c>
      <c r="J15" s="92">
        <v>0.8</v>
      </c>
      <c r="K15" s="147">
        <v>3680</v>
      </c>
      <c r="L15" s="114">
        <v>9.9301114439137597E-2</v>
      </c>
      <c r="M15" s="94"/>
    </row>
    <row r="16" spans="2:13" ht="21.95" customHeight="1" x14ac:dyDescent="0.25">
      <c r="B16" s="221" t="s">
        <v>112</v>
      </c>
      <c r="C16" s="89">
        <v>270</v>
      </c>
      <c r="D16" s="90">
        <v>2.0397371005514846E-2</v>
      </c>
      <c r="E16" s="91">
        <v>486</v>
      </c>
      <c r="F16" s="90">
        <v>2.1572195836477428E-2</v>
      </c>
      <c r="G16" s="91">
        <v>40</v>
      </c>
      <c r="H16" s="90">
        <v>3.1055900621118012E-2</v>
      </c>
      <c r="I16" s="149">
        <v>0</v>
      </c>
      <c r="J16" s="92">
        <v>0</v>
      </c>
      <c r="K16" s="147">
        <v>796</v>
      </c>
      <c r="L16" s="114">
        <v>2.1479262797161284E-2</v>
      </c>
      <c r="M16" s="94"/>
    </row>
    <row r="17" spans="2:13" ht="21.95" customHeight="1" thickBot="1" x14ac:dyDescent="0.3">
      <c r="B17" s="221" t="s">
        <v>113</v>
      </c>
      <c r="C17" s="89">
        <v>383</v>
      </c>
      <c r="D17" s="90">
        <v>2.8934048500415501E-2</v>
      </c>
      <c r="E17" s="91">
        <v>883</v>
      </c>
      <c r="F17" s="90">
        <v>3.9193927826357139E-2</v>
      </c>
      <c r="G17" s="91">
        <v>41</v>
      </c>
      <c r="H17" s="90">
        <v>3.183229813664596E-2</v>
      </c>
      <c r="I17" s="149">
        <v>0</v>
      </c>
      <c r="J17" s="92">
        <v>0</v>
      </c>
      <c r="K17" s="147">
        <v>1307</v>
      </c>
      <c r="L17" s="114">
        <v>3.5268086024987183E-2</v>
      </c>
      <c r="M17" s="94"/>
    </row>
    <row r="18" spans="2:13" ht="21.95" customHeight="1" thickTop="1" thickBot="1" x14ac:dyDescent="0.3">
      <c r="B18" s="215" t="s">
        <v>114</v>
      </c>
      <c r="C18" s="216">
        <v>3099</v>
      </c>
      <c r="D18" s="217">
        <v>0.23411649165218706</v>
      </c>
      <c r="E18" s="218">
        <v>7054</v>
      </c>
      <c r="F18" s="217">
        <v>0.31310755026854276</v>
      </c>
      <c r="G18" s="218">
        <v>440</v>
      </c>
      <c r="H18" s="217">
        <v>0.34161490683229812</v>
      </c>
      <c r="I18" s="225">
        <v>4</v>
      </c>
      <c r="J18" s="219">
        <v>0.8</v>
      </c>
      <c r="K18" s="216">
        <v>10597</v>
      </c>
      <c r="L18" s="224">
        <v>0.28594943198683181</v>
      </c>
      <c r="M18" s="164"/>
    </row>
    <row r="19" spans="2:13" ht="21.95" customHeight="1" thickTop="1" x14ac:dyDescent="0.25">
      <c r="B19" s="221" t="s">
        <v>115</v>
      </c>
      <c r="C19" s="89">
        <v>26</v>
      </c>
      <c r="D19" s="90">
        <v>1.9641912820125406E-3</v>
      </c>
      <c r="E19" s="91">
        <v>27</v>
      </c>
      <c r="F19" s="90">
        <v>1.1984553242487461E-3</v>
      </c>
      <c r="G19" s="91">
        <v>3</v>
      </c>
      <c r="H19" s="90">
        <v>2.329192546583851E-3</v>
      </c>
      <c r="I19" s="149">
        <v>0</v>
      </c>
      <c r="J19" s="92">
        <v>0</v>
      </c>
      <c r="K19" s="147">
        <v>56</v>
      </c>
      <c r="L19" s="114">
        <v>1.5111039153781808E-3</v>
      </c>
      <c r="M19" s="94"/>
    </row>
    <row r="20" spans="2:13" ht="21.95" customHeight="1" thickBot="1" x14ac:dyDescent="0.3">
      <c r="B20" s="221" t="s">
        <v>38</v>
      </c>
      <c r="C20" s="89">
        <v>4814</v>
      </c>
      <c r="D20" s="90">
        <v>0.36367757044647581</v>
      </c>
      <c r="E20" s="91">
        <v>4911</v>
      </c>
      <c r="F20" s="90">
        <v>0.21798570731057748</v>
      </c>
      <c r="G20" s="91">
        <v>449</v>
      </c>
      <c r="H20" s="90">
        <v>0.34860248447204967</v>
      </c>
      <c r="I20" s="149">
        <v>1</v>
      </c>
      <c r="J20" s="92">
        <v>0.2</v>
      </c>
      <c r="K20" s="147">
        <v>10175</v>
      </c>
      <c r="L20" s="114">
        <v>0.27456218462451765</v>
      </c>
      <c r="M20" s="94"/>
    </row>
    <row r="21" spans="2:13" ht="21.95" customHeight="1" thickTop="1" thickBot="1" x14ac:dyDescent="0.3">
      <c r="B21" s="99" t="s">
        <v>31</v>
      </c>
      <c r="C21" s="100">
        <v>13237</v>
      </c>
      <c r="D21" s="101">
        <v>1</v>
      </c>
      <c r="E21" s="102">
        <v>22529</v>
      </c>
      <c r="F21" s="101">
        <v>1</v>
      </c>
      <c r="G21" s="102">
        <v>1288</v>
      </c>
      <c r="H21" s="101">
        <v>0.99999999999999989</v>
      </c>
      <c r="I21" s="110">
        <v>5</v>
      </c>
      <c r="J21" s="103">
        <v>1</v>
      </c>
      <c r="K21" s="154">
        <v>37059</v>
      </c>
      <c r="L21" s="115">
        <v>1</v>
      </c>
      <c r="M21" s="105"/>
    </row>
    <row r="22" spans="2:13" s="81" customFormat="1" ht="21.95" customHeight="1" thickTop="1" thickBot="1" x14ac:dyDescent="0.3">
      <c r="B22" s="226"/>
      <c r="C22" s="122"/>
      <c r="D22" s="122"/>
      <c r="E22" s="122"/>
      <c r="F22" s="122"/>
      <c r="G22" s="122"/>
      <c r="H22" s="122"/>
      <c r="I22" s="122"/>
      <c r="J22" s="122"/>
      <c r="K22" s="122"/>
      <c r="L22" s="122"/>
    </row>
    <row r="23" spans="2:13" s="81" customFormat="1" ht="21.95" customHeight="1" thickTop="1" x14ac:dyDescent="0.25">
      <c r="B23" s="119" t="s">
        <v>217</v>
      </c>
      <c r="C23" s="120"/>
      <c r="D23" s="121"/>
      <c r="E23" s="143"/>
      <c r="F23" s="175"/>
      <c r="G23" s="122"/>
      <c r="H23" s="122"/>
      <c r="I23" s="122"/>
      <c r="J23" s="175"/>
      <c r="K23" s="122"/>
      <c r="L23" s="122"/>
    </row>
    <row r="24" spans="2:13" s="81" customFormat="1" ht="21.95" customHeight="1" thickBot="1" x14ac:dyDescent="0.3">
      <c r="B24" s="124" t="s">
        <v>251</v>
      </c>
      <c r="C24" s="125"/>
      <c r="D24" s="126"/>
      <c r="E24" s="143"/>
      <c r="F24" s="122"/>
      <c r="G24" s="122"/>
      <c r="H24" s="122"/>
      <c r="I24" s="122"/>
      <c r="J24" s="122"/>
      <c r="K24" s="122"/>
      <c r="L24" s="122"/>
    </row>
    <row r="25" spans="2:13" s="81" customFormat="1" ht="15.75" thickTop="1" x14ac:dyDescent="0.25"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</row>
    <row r="26" spans="2:13" s="81" customFormat="1" x14ac:dyDescent="0.25"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</row>
    <row r="27" spans="2:13" s="81" customFormat="1" x14ac:dyDescent="0.25"/>
    <row r="28" spans="2:13" s="81" customFormat="1" x14ac:dyDescent="0.25"/>
    <row r="29" spans="2:13" s="81" customFormat="1" x14ac:dyDescent="0.25"/>
    <row r="30" spans="2:13" s="81" customFormat="1" x14ac:dyDescent="0.25"/>
    <row r="31" spans="2:13" s="81" customFormat="1" x14ac:dyDescent="0.25"/>
    <row r="32" spans="2:13" s="81" customFormat="1" x14ac:dyDescent="0.25"/>
    <row r="33" s="81" customFormat="1" x14ac:dyDescent="0.25"/>
    <row r="34" s="81" customFormat="1" x14ac:dyDescent="0.25"/>
    <row r="35" s="81" customFormat="1" x14ac:dyDescent="0.25"/>
    <row r="36" s="81" customFormat="1" x14ac:dyDescent="0.25"/>
    <row r="37" s="81" customFormat="1" x14ac:dyDescent="0.25"/>
    <row r="38" s="81" customFormat="1" x14ac:dyDescent="0.25"/>
    <row r="39" s="81" customFormat="1" x14ac:dyDescent="0.25"/>
    <row r="40" s="81" customFormat="1" x14ac:dyDescent="0.25"/>
    <row r="41" s="81" customFormat="1" x14ac:dyDescent="0.25"/>
    <row r="42" s="81" customFormat="1" x14ac:dyDescent="0.25"/>
    <row r="43" s="81" customFormat="1" x14ac:dyDescent="0.25"/>
    <row r="44" s="81" customFormat="1" x14ac:dyDescent="0.25"/>
    <row r="45" s="81" customFormat="1" x14ac:dyDescent="0.25"/>
    <row r="46" s="81" customFormat="1" x14ac:dyDescent="0.25"/>
    <row r="47" s="81" customFormat="1" x14ac:dyDescent="0.25"/>
    <row r="48" s="81" customFormat="1" x14ac:dyDescent="0.25"/>
    <row r="49" s="81" customFormat="1" x14ac:dyDescent="0.25"/>
    <row r="50" s="81" customFormat="1" x14ac:dyDescent="0.25"/>
    <row r="51" s="81" customFormat="1" x14ac:dyDescent="0.25"/>
    <row r="52" s="81" customFormat="1" x14ac:dyDescent="0.25"/>
    <row r="53" s="81" customFormat="1" x14ac:dyDescent="0.25"/>
    <row r="54" s="81" customFormat="1" x14ac:dyDescent="0.25"/>
    <row r="55" s="81" customFormat="1" x14ac:dyDescent="0.25"/>
    <row r="56" s="81" customFormat="1" x14ac:dyDescent="0.25"/>
    <row r="57" s="81" customFormat="1" x14ac:dyDescent="0.25"/>
    <row r="58" s="81" customFormat="1" x14ac:dyDescent="0.25"/>
    <row r="59" s="81" customFormat="1" x14ac:dyDescent="0.25"/>
    <row r="60" s="81" customFormat="1" x14ac:dyDescent="0.25"/>
    <row r="61" s="81" customFormat="1" x14ac:dyDescent="0.25"/>
    <row r="62" s="81" customFormat="1" x14ac:dyDescent="0.25"/>
    <row r="63" s="81" customFormat="1" x14ac:dyDescent="0.25"/>
    <row r="64" s="81" customFormat="1" x14ac:dyDescent="0.25"/>
    <row r="65" s="81" customFormat="1" x14ac:dyDescent="0.25"/>
    <row r="66" s="81" customFormat="1" x14ac:dyDescent="0.25"/>
    <row r="67" s="81" customFormat="1" x14ac:dyDescent="0.25"/>
    <row r="68" s="81" customFormat="1" x14ac:dyDescent="0.25"/>
    <row r="69" s="81" customFormat="1" x14ac:dyDescent="0.25"/>
    <row r="70" s="81" customFormat="1" x14ac:dyDescent="0.25"/>
    <row r="71" s="81" customFormat="1" x14ac:dyDescent="0.25"/>
    <row r="72" s="81" customFormat="1" x14ac:dyDescent="0.25"/>
    <row r="73" s="81" customFormat="1" x14ac:dyDescent="0.25"/>
    <row r="74" s="81" customFormat="1" x14ac:dyDescent="0.25"/>
    <row r="75" s="81" customFormat="1" x14ac:dyDescent="0.25"/>
    <row r="76" s="81" customFormat="1" x14ac:dyDescent="0.25"/>
    <row r="77" s="81" customFormat="1" x14ac:dyDescent="0.25"/>
    <row r="78" s="81" customFormat="1" x14ac:dyDescent="0.25"/>
    <row r="79" s="81" customFormat="1" x14ac:dyDescent="0.25"/>
    <row r="80" s="81" customFormat="1" x14ac:dyDescent="0.25"/>
    <row r="81" s="81" customFormat="1" x14ac:dyDescent="0.25"/>
    <row r="82" s="81" customFormat="1" x14ac:dyDescent="0.25"/>
    <row r="83" s="81" customFormat="1" x14ac:dyDescent="0.25"/>
    <row r="84" s="81" customFormat="1" x14ac:dyDescent="0.25"/>
    <row r="85" s="81" customFormat="1" x14ac:dyDescent="0.25"/>
    <row r="86" s="81" customFormat="1" x14ac:dyDescent="0.25"/>
    <row r="87" s="81" customFormat="1" x14ac:dyDescent="0.25"/>
    <row r="88" s="81" customFormat="1" x14ac:dyDescent="0.25"/>
    <row r="89" s="81" customFormat="1" x14ac:dyDescent="0.25"/>
    <row r="90" s="81" customFormat="1" x14ac:dyDescent="0.25"/>
    <row r="91" s="81" customFormat="1" x14ac:dyDescent="0.25"/>
    <row r="92" s="81" customFormat="1" x14ac:dyDescent="0.25"/>
    <row r="93" s="81" customFormat="1" x14ac:dyDescent="0.25"/>
    <row r="94" s="81" customFormat="1" x14ac:dyDescent="0.25"/>
    <row r="95" s="81" customFormat="1" x14ac:dyDescent="0.25"/>
    <row r="96" s="81" customFormat="1" x14ac:dyDescent="0.25"/>
    <row r="97" s="81" customFormat="1" x14ac:dyDescent="0.25"/>
    <row r="98" s="81" customFormat="1" x14ac:dyDescent="0.25"/>
    <row r="99" s="81" customFormat="1" x14ac:dyDescent="0.25"/>
    <row r="100" s="81" customFormat="1" x14ac:dyDescent="0.25"/>
    <row r="101" s="81" customFormat="1" x14ac:dyDescent="0.25"/>
    <row r="102" s="81" customFormat="1" x14ac:dyDescent="0.25"/>
    <row r="103" s="81" customFormat="1" x14ac:dyDescent="0.25"/>
    <row r="104" s="81" customFormat="1" x14ac:dyDescent="0.25"/>
    <row r="105" s="81" customFormat="1" x14ac:dyDescent="0.25"/>
    <row r="106" s="81" customFormat="1" x14ac:dyDescent="0.25"/>
    <row r="107" s="81" customFormat="1" x14ac:dyDescent="0.25"/>
    <row r="108" s="81" customFormat="1" x14ac:dyDescent="0.25"/>
    <row r="109" s="81" customFormat="1" x14ac:dyDescent="0.25"/>
    <row r="110" s="81" customFormat="1" x14ac:dyDescent="0.25"/>
    <row r="111" s="81" customFormat="1" x14ac:dyDescent="0.25"/>
    <row r="112" s="81" customFormat="1" x14ac:dyDescent="0.25"/>
    <row r="113" s="81" customFormat="1" x14ac:dyDescent="0.25"/>
    <row r="114" s="81" customFormat="1" x14ac:dyDescent="0.25"/>
    <row r="115" s="81" customFormat="1" x14ac:dyDescent="0.25"/>
    <row r="116" s="81" customFormat="1" x14ac:dyDescent="0.25"/>
    <row r="117" s="81" customFormat="1" x14ac:dyDescent="0.25"/>
    <row r="118" s="81" customFormat="1" x14ac:dyDescent="0.25"/>
    <row r="119" s="81" customFormat="1" x14ac:dyDescent="0.25"/>
    <row r="120" s="81" customFormat="1" x14ac:dyDescent="0.25"/>
    <row r="121" s="81" customFormat="1" x14ac:dyDescent="0.25"/>
    <row r="122" s="81" customFormat="1" x14ac:dyDescent="0.25"/>
    <row r="123" s="81" customFormat="1" x14ac:dyDescent="0.25"/>
    <row r="124" s="81" customFormat="1" x14ac:dyDescent="0.25"/>
    <row r="125" s="81" customFormat="1" x14ac:dyDescent="0.25"/>
    <row r="126" s="81" customFormat="1" x14ac:dyDescent="0.25"/>
    <row r="127" s="81" customFormat="1" x14ac:dyDescent="0.25"/>
    <row r="128" s="81" customFormat="1" x14ac:dyDescent="0.25"/>
    <row r="129" s="81" customFormat="1" x14ac:dyDescent="0.25"/>
    <row r="130" s="81" customFormat="1" x14ac:dyDescent="0.25"/>
    <row r="131" s="81" customFormat="1" x14ac:dyDescent="0.25"/>
    <row r="132" s="81" customFormat="1" x14ac:dyDescent="0.25"/>
    <row r="133" s="81" customFormat="1" x14ac:dyDescent="0.25"/>
    <row r="134" s="81" customFormat="1" x14ac:dyDescent="0.25"/>
    <row r="135" s="81" customFormat="1" x14ac:dyDescent="0.25"/>
    <row r="136" s="81" customFormat="1" x14ac:dyDescent="0.25"/>
    <row r="137" s="81" customFormat="1" x14ac:dyDescent="0.25"/>
    <row r="138" s="81" customFormat="1" x14ac:dyDescent="0.25"/>
    <row r="139" s="81" customFormat="1" x14ac:dyDescent="0.25"/>
    <row r="140" s="81" customFormat="1" x14ac:dyDescent="0.25"/>
    <row r="141" s="81" customFormat="1" x14ac:dyDescent="0.25"/>
    <row r="142" s="81" customFormat="1" x14ac:dyDescent="0.25"/>
    <row r="143" s="81" customFormat="1" x14ac:dyDescent="0.25"/>
    <row r="144" s="81" customFormat="1" x14ac:dyDescent="0.25"/>
    <row r="145" s="81" customFormat="1" x14ac:dyDescent="0.25"/>
    <row r="146" s="81" customFormat="1" x14ac:dyDescent="0.25"/>
    <row r="147" s="81" customFormat="1" x14ac:dyDescent="0.25"/>
    <row r="148" s="81" customFormat="1" x14ac:dyDescent="0.25"/>
    <row r="149" s="81" customFormat="1" x14ac:dyDescent="0.25"/>
    <row r="150" s="81" customFormat="1" x14ac:dyDescent="0.25"/>
    <row r="151" s="81" customFormat="1" x14ac:dyDescent="0.25"/>
    <row r="152" s="81" customFormat="1" x14ac:dyDescent="0.25"/>
    <row r="153" s="81" customFormat="1" x14ac:dyDescent="0.25"/>
    <row r="154" s="81" customFormat="1" x14ac:dyDescent="0.25"/>
    <row r="155" s="81" customFormat="1" x14ac:dyDescent="0.25"/>
    <row r="156" s="81" customFormat="1" x14ac:dyDescent="0.25"/>
    <row r="157" s="81" customFormat="1" x14ac:dyDescent="0.25"/>
    <row r="158" s="81" customFormat="1" x14ac:dyDescent="0.25"/>
    <row r="159" s="81" customFormat="1" x14ac:dyDescent="0.25"/>
    <row r="160" s="81" customFormat="1" x14ac:dyDescent="0.25"/>
    <row r="161" s="81" customFormat="1" x14ac:dyDescent="0.25"/>
    <row r="162" s="81" customFormat="1" x14ac:dyDescent="0.25"/>
    <row r="163" s="81" customFormat="1" x14ac:dyDescent="0.25"/>
    <row r="164" s="81" customFormat="1" x14ac:dyDescent="0.25"/>
    <row r="165" s="81" customFormat="1" x14ac:dyDescent="0.25"/>
    <row r="166" s="81" customFormat="1" x14ac:dyDescent="0.25"/>
    <row r="167" s="81" customFormat="1" x14ac:dyDescent="0.25"/>
    <row r="168" s="81" customFormat="1" x14ac:dyDescent="0.25"/>
    <row r="169" s="81" customFormat="1" x14ac:dyDescent="0.25"/>
    <row r="170" s="81" customFormat="1" x14ac:dyDescent="0.25"/>
    <row r="171" s="81" customFormat="1" x14ac:dyDescent="0.25"/>
    <row r="172" s="81" customFormat="1" x14ac:dyDescent="0.25"/>
    <row r="173" s="81" customFormat="1" x14ac:dyDescent="0.25"/>
    <row r="174" s="81" customFormat="1" x14ac:dyDescent="0.25"/>
    <row r="175" s="81" customFormat="1" x14ac:dyDescent="0.25"/>
    <row r="176" s="81" customFormat="1" x14ac:dyDescent="0.25"/>
    <row r="177" s="81" customFormat="1" x14ac:dyDescent="0.25"/>
    <row r="178" s="81" customFormat="1" x14ac:dyDescent="0.25"/>
    <row r="179" s="81" customFormat="1" x14ac:dyDescent="0.25"/>
    <row r="180" s="81" customFormat="1" x14ac:dyDescent="0.25"/>
    <row r="181" s="81" customFormat="1" x14ac:dyDescent="0.25"/>
    <row r="182" s="81" customFormat="1" x14ac:dyDescent="0.25"/>
    <row r="183" s="81" customFormat="1" x14ac:dyDescent="0.25"/>
    <row r="184" s="81" customFormat="1" x14ac:dyDescent="0.25"/>
    <row r="185" s="81" customFormat="1" x14ac:dyDescent="0.25"/>
    <row r="186" s="81" customFormat="1" x14ac:dyDescent="0.25"/>
    <row r="187" s="81" customFormat="1" x14ac:dyDescent="0.25"/>
    <row r="188" s="81" customFormat="1" x14ac:dyDescent="0.25"/>
    <row r="189" s="81" customFormat="1" x14ac:dyDescent="0.25"/>
    <row r="190" s="81" customFormat="1" x14ac:dyDescent="0.25"/>
    <row r="191" s="81" customFormat="1" x14ac:dyDescent="0.25"/>
    <row r="192" s="81" customFormat="1" x14ac:dyDescent="0.25"/>
    <row r="193" s="81" customFormat="1" x14ac:dyDescent="0.25"/>
    <row r="194" s="81" customFormat="1" x14ac:dyDescent="0.25"/>
    <row r="195" s="81" customFormat="1" x14ac:dyDescent="0.25"/>
    <row r="196" s="81" customFormat="1" x14ac:dyDescent="0.25"/>
    <row r="197" s="81" customFormat="1" x14ac:dyDescent="0.25"/>
    <row r="198" s="81" customFormat="1" x14ac:dyDescent="0.25"/>
    <row r="199" s="81" customFormat="1" x14ac:dyDescent="0.25"/>
    <row r="200" s="81" customFormat="1" x14ac:dyDescent="0.25"/>
    <row r="201" s="81" customFormat="1" x14ac:dyDescent="0.25"/>
    <row r="202" s="81" customFormat="1" x14ac:dyDescent="0.25"/>
    <row r="203" s="81" customFormat="1" x14ac:dyDescent="0.25"/>
    <row r="204" s="81" customFormat="1" x14ac:dyDescent="0.25"/>
    <row r="205" s="81" customFormat="1" x14ac:dyDescent="0.25"/>
    <row r="206" s="81" customFormat="1" x14ac:dyDescent="0.25"/>
    <row r="207" s="81" customFormat="1" x14ac:dyDescent="0.25"/>
    <row r="208" s="81" customFormat="1" x14ac:dyDescent="0.25"/>
    <row r="209" s="81" customFormat="1" x14ac:dyDescent="0.25"/>
    <row r="210" s="81" customFormat="1" x14ac:dyDescent="0.25"/>
    <row r="211" s="81" customFormat="1" x14ac:dyDescent="0.25"/>
    <row r="212" s="81" customFormat="1" x14ac:dyDescent="0.25"/>
    <row r="213" s="81" customFormat="1" x14ac:dyDescent="0.25"/>
    <row r="214" s="81" customFormat="1" x14ac:dyDescent="0.25"/>
    <row r="215" s="81" customFormat="1" x14ac:dyDescent="0.25"/>
    <row r="216" s="81" customFormat="1" x14ac:dyDescent="0.25"/>
    <row r="217" s="81" customFormat="1" x14ac:dyDescent="0.25"/>
    <row r="218" s="81" customFormat="1" x14ac:dyDescent="0.25"/>
    <row r="219" s="81" customFormat="1" x14ac:dyDescent="0.25"/>
    <row r="220" s="81" customFormat="1" x14ac:dyDescent="0.25"/>
    <row r="221" s="81" customFormat="1" x14ac:dyDescent="0.25"/>
    <row r="222" s="81" customFormat="1" x14ac:dyDescent="0.25"/>
    <row r="223" s="81" customFormat="1" x14ac:dyDescent="0.25"/>
    <row r="224" s="81" customFormat="1" x14ac:dyDescent="0.25"/>
    <row r="225" s="81" customFormat="1" x14ac:dyDescent="0.25"/>
    <row r="226" s="81" customFormat="1" x14ac:dyDescent="0.25"/>
    <row r="227" s="81" customFormat="1" x14ac:dyDescent="0.25"/>
    <row r="228" s="81" customFormat="1" x14ac:dyDescent="0.25"/>
    <row r="229" s="81" customFormat="1" x14ac:dyDescent="0.25"/>
    <row r="230" s="81" customFormat="1" x14ac:dyDescent="0.25"/>
    <row r="231" s="81" customFormat="1" x14ac:dyDescent="0.25"/>
    <row r="232" s="81" customFormat="1" x14ac:dyDescent="0.25"/>
    <row r="233" s="81" customFormat="1" x14ac:dyDescent="0.25"/>
    <row r="234" s="81" customFormat="1" x14ac:dyDescent="0.25"/>
    <row r="235" s="81" customFormat="1" x14ac:dyDescent="0.25"/>
    <row r="236" s="81" customFormat="1" x14ac:dyDescent="0.25"/>
    <row r="237" s="81" customFormat="1" x14ac:dyDescent="0.25"/>
    <row r="238" s="81" customFormat="1" x14ac:dyDescent="0.25"/>
    <row r="239" s="81" customFormat="1" x14ac:dyDescent="0.25"/>
    <row r="240" s="81" customFormat="1" x14ac:dyDescent="0.25"/>
    <row r="241" s="81" customFormat="1" x14ac:dyDescent="0.25"/>
    <row r="242" s="81" customFormat="1" x14ac:dyDescent="0.25"/>
    <row r="243" s="81" customFormat="1" x14ac:dyDescent="0.25"/>
    <row r="244" s="81" customFormat="1" x14ac:dyDescent="0.25"/>
    <row r="245" s="81" customFormat="1" x14ac:dyDescent="0.25"/>
    <row r="246" s="81" customFormat="1" x14ac:dyDescent="0.25"/>
    <row r="247" s="81" customFormat="1" x14ac:dyDescent="0.25"/>
    <row r="248" s="81" customFormat="1" x14ac:dyDescent="0.25"/>
    <row r="249" s="81" customFormat="1" x14ac:dyDescent="0.25"/>
    <row r="250" s="81" customFormat="1" x14ac:dyDescent="0.25"/>
    <row r="251" s="81" customFormat="1" x14ac:dyDescent="0.25"/>
    <row r="252" s="81" customFormat="1" x14ac:dyDescent="0.25"/>
    <row r="253" s="81" customFormat="1" x14ac:dyDescent="0.25"/>
    <row r="254" s="81" customFormat="1" x14ac:dyDescent="0.25"/>
    <row r="255" s="81" customFormat="1" x14ac:dyDescent="0.25"/>
    <row r="256" s="81" customFormat="1" x14ac:dyDescent="0.25"/>
    <row r="257" s="81" customFormat="1" x14ac:dyDescent="0.25"/>
    <row r="258" s="81" customFormat="1" x14ac:dyDescent="0.25"/>
    <row r="259" s="81" customFormat="1" x14ac:dyDescent="0.25"/>
    <row r="260" s="81" customFormat="1" x14ac:dyDescent="0.25"/>
    <row r="261" s="81" customFormat="1" x14ac:dyDescent="0.25"/>
    <row r="262" s="81" customFormat="1" x14ac:dyDescent="0.25"/>
    <row r="263" s="81" customFormat="1" x14ac:dyDescent="0.25"/>
    <row r="264" s="81" customFormat="1" x14ac:dyDescent="0.25"/>
    <row r="265" s="81" customFormat="1" x14ac:dyDescent="0.25"/>
    <row r="266" s="81" customFormat="1" x14ac:dyDescent="0.25"/>
    <row r="267" s="81" customFormat="1" x14ac:dyDescent="0.25"/>
    <row r="268" s="81" customFormat="1" x14ac:dyDescent="0.25"/>
    <row r="269" s="81" customFormat="1" x14ac:dyDescent="0.25"/>
    <row r="270" s="81" customFormat="1" x14ac:dyDescent="0.25"/>
    <row r="271" s="81" customFormat="1" x14ac:dyDescent="0.25"/>
    <row r="272" s="81" customFormat="1" x14ac:dyDescent="0.25"/>
    <row r="273" s="81" customFormat="1" x14ac:dyDescent="0.25"/>
    <row r="274" s="81" customFormat="1" x14ac:dyDescent="0.25"/>
    <row r="275" s="81" customFormat="1" x14ac:dyDescent="0.25"/>
    <row r="276" s="81" customFormat="1" x14ac:dyDescent="0.25"/>
    <row r="277" s="81" customFormat="1" x14ac:dyDescent="0.25"/>
    <row r="278" s="81" customFormat="1" x14ac:dyDescent="0.25"/>
    <row r="279" s="81" customFormat="1" x14ac:dyDescent="0.25"/>
    <row r="280" s="81" customFormat="1" x14ac:dyDescent="0.25"/>
    <row r="281" s="81" customFormat="1" x14ac:dyDescent="0.25"/>
    <row r="282" s="81" customFormat="1" x14ac:dyDescent="0.25"/>
    <row r="283" s="81" customFormat="1" x14ac:dyDescent="0.25"/>
    <row r="284" s="81" customFormat="1" x14ac:dyDescent="0.25"/>
    <row r="285" s="81" customFormat="1" x14ac:dyDescent="0.25"/>
    <row r="286" s="81" customFormat="1" x14ac:dyDescent="0.25"/>
    <row r="287" s="81" customFormat="1" x14ac:dyDescent="0.25"/>
    <row r="288" s="81" customFormat="1" x14ac:dyDescent="0.25"/>
    <row r="289" s="81" customFormat="1" x14ac:dyDescent="0.25"/>
    <row r="290" s="81" customFormat="1" x14ac:dyDescent="0.25"/>
    <row r="291" s="81" customFormat="1" x14ac:dyDescent="0.25"/>
    <row r="292" s="81" customFormat="1" x14ac:dyDescent="0.25"/>
    <row r="293" s="81" customFormat="1" x14ac:dyDescent="0.25"/>
    <row r="294" s="81" customFormat="1" x14ac:dyDescent="0.25"/>
    <row r="295" s="81" customFormat="1" x14ac:dyDescent="0.25"/>
    <row r="296" s="81" customFormat="1" x14ac:dyDescent="0.25"/>
    <row r="297" s="81" customFormat="1" x14ac:dyDescent="0.25"/>
    <row r="298" s="81" customFormat="1" x14ac:dyDescent="0.25"/>
    <row r="299" s="81" customFormat="1" x14ac:dyDescent="0.25"/>
    <row r="300" s="81" customFormat="1" x14ac:dyDescent="0.25"/>
    <row r="301" s="81" customFormat="1" x14ac:dyDescent="0.25"/>
    <row r="302" s="81" customFormat="1" x14ac:dyDescent="0.25"/>
    <row r="303" s="81" customFormat="1" x14ac:dyDescent="0.25"/>
    <row r="304" s="81" customFormat="1" x14ac:dyDescent="0.25"/>
    <row r="305" s="81" customFormat="1" x14ac:dyDescent="0.25"/>
    <row r="306" s="81" customFormat="1" x14ac:dyDescent="0.25"/>
    <row r="307" s="81" customFormat="1" x14ac:dyDescent="0.25"/>
    <row r="308" s="81" customFormat="1" x14ac:dyDescent="0.25"/>
    <row r="309" s="81" customFormat="1" x14ac:dyDescent="0.25"/>
    <row r="310" s="81" customFormat="1" x14ac:dyDescent="0.25"/>
    <row r="311" s="81" customFormat="1" x14ac:dyDescent="0.25"/>
    <row r="312" s="81" customFormat="1" x14ac:dyDescent="0.25"/>
    <row r="313" s="81" customFormat="1" x14ac:dyDescent="0.25"/>
    <row r="314" s="81" customFormat="1" x14ac:dyDescent="0.25"/>
    <row r="315" s="81" customFormat="1" x14ac:dyDescent="0.25"/>
    <row r="316" s="81" customFormat="1" x14ac:dyDescent="0.25"/>
    <row r="317" s="81" customFormat="1" x14ac:dyDescent="0.25"/>
    <row r="318" s="81" customFormat="1" x14ac:dyDescent="0.25"/>
    <row r="319" s="81" customFormat="1" x14ac:dyDescent="0.25"/>
    <row r="320" s="81" customFormat="1" x14ac:dyDescent="0.25"/>
    <row r="321" s="81" customFormat="1" x14ac:dyDescent="0.25"/>
    <row r="322" s="81" customFormat="1" x14ac:dyDescent="0.25"/>
    <row r="323" s="81" customFormat="1" x14ac:dyDescent="0.25"/>
    <row r="324" s="81" customFormat="1" x14ac:dyDescent="0.25"/>
    <row r="325" s="81" customFormat="1" x14ac:dyDescent="0.25"/>
    <row r="326" s="81" customFormat="1" x14ac:dyDescent="0.25"/>
    <row r="327" s="81" customFormat="1" x14ac:dyDescent="0.25"/>
    <row r="328" s="81" customFormat="1" x14ac:dyDescent="0.25"/>
    <row r="329" s="81" customFormat="1" x14ac:dyDescent="0.25"/>
    <row r="330" s="81" customFormat="1" x14ac:dyDescent="0.25"/>
    <row r="331" s="81" customFormat="1" x14ac:dyDescent="0.25"/>
    <row r="332" s="81" customFormat="1" x14ac:dyDescent="0.25"/>
    <row r="333" s="81" customFormat="1" x14ac:dyDescent="0.25"/>
    <row r="334" s="81" customFormat="1" x14ac:dyDescent="0.25"/>
    <row r="335" s="81" customFormat="1" x14ac:dyDescent="0.25"/>
    <row r="336" s="81" customFormat="1" x14ac:dyDescent="0.25"/>
    <row r="337" s="81" customFormat="1" x14ac:dyDescent="0.25"/>
    <row r="338" s="81" customFormat="1" x14ac:dyDescent="0.25"/>
    <row r="339" s="81" customFormat="1" x14ac:dyDescent="0.25"/>
    <row r="340" s="81" customFormat="1" x14ac:dyDescent="0.25"/>
    <row r="341" s="81" customFormat="1" x14ac:dyDescent="0.25"/>
    <row r="342" s="81" customFormat="1" x14ac:dyDescent="0.25"/>
    <row r="343" s="81" customFormat="1" x14ac:dyDescent="0.25"/>
    <row r="344" s="81" customFormat="1" x14ac:dyDescent="0.25"/>
    <row r="345" s="81" customFormat="1" x14ac:dyDescent="0.25"/>
    <row r="346" s="81" customFormat="1" x14ac:dyDescent="0.25"/>
    <row r="347" s="81" customFormat="1" x14ac:dyDescent="0.25"/>
    <row r="348" s="81" customFormat="1" x14ac:dyDescent="0.25"/>
    <row r="349" s="81" customFormat="1" x14ac:dyDescent="0.25"/>
    <row r="350" s="81" customFormat="1" x14ac:dyDescent="0.25"/>
    <row r="351" s="81" customFormat="1" x14ac:dyDescent="0.25"/>
    <row r="352" s="81" customFormat="1" x14ac:dyDescent="0.25"/>
    <row r="353" s="81" customFormat="1" x14ac:dyDescent="0.25"/>
    <row r="354" s="81" customFormat="1" x14ac:dyDescent="0.25"/>
    <row r="355" s="81" customFormat="1" x14ac:dyDescent="0.25"/>
    <row r="356" s="81" customFormat="1" x14ac:dyDescent="0.25"/>
    <row r="357" s="81" customFormat="1" x14ac:dyDescent="0.25"/>
    <row r="358" s="81" customFormat="1" x14ac:dyDescent="0.25"/>
    <row r="359" s="81" customFormat="1" x14ac:dyDescent="0.25"/>
    <row r="360" s="81" customFormat="1" x14ac:dyDescent="0.25"/>
    <row r="361" s="81" customFormat="1" x14ac:dyDescent="0.25"/>
    <row r="362" s="81" customFormat="1" x14ac:dyDescent="0.25"/>
    <row r="363" s="81" customFormat="1" x14ac:dyDescent="0.25"/>
    <row r="364" s="81" customFormat="1" x14ac:dyDescent="0.25"/>
    <row r="365" s="81" customFormat="1" x14ac:dyDescent="0.25"/>
    <row r="366" s="81" customFormat="1" x14ac:dyDescent="0.25"/>
    <row r="367" s="81" customFormat="1" x14ac:dyDescent="0.25"/>
    <row r="368" s="81" customFormat="1" x14ac:dyDescent="0.25"/>
    <row r="369" s="81" customFormat="1" x14ac:dyDescent="0.25"/>
    <row r="370" s="81" customFormat="1" x14ac:dyDescent="0.25"/>
    <row r="371" s="81" customFormat="1" x14ac:dyDescent="0.25"/>
    <row r="372" s="81" customFormat="1" x14ac:dyDescent="0.25"/>
    <row r="373" s="81" customFormat="1" x14ac:dyDescent="0.25"/>
    <row r="374" s="81" customFormat="1" x14ac:dyDescent="0.25"/>
    <row r="375" s="81" customFormat="1" x14ac:dyDescent="0.25"/>
    <row r="376" s="81" customFormat="1" x14ac:dyDescent="0.25"/>
    <row r="377" s="81" customFormat="1" x14ac:dyDescent="0.25"/>
    <row r="378" s="81" customFormat="1" x14ac:dyDescent="0.25"/>
    <row r="379" s="81" customFormat="1" x14ac:dyDescent="0.25"/>
    <row r="380" s="81" customFormat="1" x14ac:dyDescent="0.25"/>
    <row r="381" s="81" customFormat="1" x14ac:dyDescent="0.25"/>
    <row r="382" s="81" customFormat="1" x14ac:dyDescent="0.25"/>
    <row r="383" s="81" customFormat="1" x14ac:dyDescent="0.25"/>
    <row r="384" s="81" customFormat="1" x14ac:dyDescent="0.25"/>
    <row r="385" s="81" customFormat="1" x14ac:dyDescent="0.25"/>
    <row r="386" s="81" customFormat="1" x14ac:dyDescent="0.25"/>
    <row r="387" s="81" customFormat="1" x14ac:dyDescent="0.25"/>
    <row r="388" s="81" customFormat="1" x14ac:dyDescent="0.25"/>
    <row r="389" s="81" customFormat="1" x14ac:dyDescent="0.25"/>
    <row r="390" s="81" customFormat="1" x14ac:dyDescent="0.25"/>
    <row r="391" s="81" customFormat="1" x14ac:dyDescent="0.25"/>
    <row r="392" s="81" customFormat="1" x14ac:dyDescent="0.25"/>
    <row r="393" s="81" customFormat="1" x14ac:dyDescent="0.25"/>
    <row r="394" s="81" customFormat="1" x14ac:dyDescent="0.25"/>
    <row r="395" s="81" customFormat="1" x14ac:dyDescent="0.25"/>
    <row r="396" s="81" customFormat="1" x14ac:dyDescent="0.25"/>
    <row r="397" s="81" customFormat="1" x14ac:dyDescent="0.25"/>
    <row r="398" s="81" customFormat="1" x14ac:dyDescent="0.25"/>
    <row r="399" s="81" customFormat="1" x14ac:dyDescent="0.25"/>
    <row r="400" s="81" customFormat="1" x14ac:dyDescent="0.25"/>
    <row r="401" s="81" customFormat="1" x14ac:dyDescent="0.25"/>
    <row r="402" s="81" customFormat="1" x14ac:dyDescent="0.25"/>
    <row r="403" s="81" customFormat="1" x14ac:dyDescent="0.25"/>
    <row r="404" s="81" customFormat="1" x14ac:dyDescent="0.25"/>
    <row r="405" s="81" customFormat="1" x14ac:dyDescent="0.25"/>
    <row r="406" s="81" customFormat="1" x14ac:dyDescent="0.25"/>
    <row r="407" s="81" customFormat="1" x14ac:dyDescent="0.25"/>
    <row r="408" s="81" customFormat="1" x14ac:dyDescent="0.25"/>
    <row r="409" s="81" customFormat="1" x14ac:dyDescent="0.25"/>
    <row r="410" s="81" customFormat="1" x14ac:dyDescent="0.25"/>
    <row r="411" s="81" customFormat="1" x14ac:dyDescent="0.25"/>
    <row r="412" s="81" customFormat="1" x14ac:dyDescent="0.25"/>
    <row r="413" s="81" customFormat="1" x14ac:dyDescent="0.25"/>
    <row r="414" s="81" customFormat="1" x14ac:dyDescent="0.25"/>
    <row r="415" s="81" customFormat="1" x14ac:dyDescent="0.25"/>
    <row r="416" s="81" customFormat="1" x14ac:dyDescent="0.25"/>
    <row r="417" s="81" customFormat="1" x14ac:dyDescent="0.25"/>
    <row r="418" s="81" customFormat="1" x14ac:dyDescent="0.25"/>
    <row r="419" s="81" customFormat="1" x14ac:dyDescent="0.25"/>
    <row r="420" s="81" customFormat="1" x14ac:dyDescent="0.25"/>
    <row r="421" s="81" customFormat="1" x14ac:dyDescent="0.25"/>
    <row r="422" s="81" customFormat="1" x14ac:dyDescent="0.25"/>
    <row r="423" s="81" customFormat="1" x14ac:dyDescent="0.25"/>
    <row r="424" s="81" customFormat="1" x14ac:dyDescent="0.25"/>
    <row r="425" s="81" customFormat="1" x14ac:dyDescent="0.25"/>
    <row r="426" s="81" customFormat="1" x14ac:dyDescent="0.25"/>
    <row r="427" s="81" customFormat="1" x14ac:dyDescent="0.25"/>
    <row r="428" s="81" customFormat="1" x14ac:dyDescent="0.25"/>
    <row r="429" s="81" customFormat="1" x14ac:dyDescent="0.25"/>
    <row r="430" s="81" customFormat="1" x14ac:dyDescent="0.25"/>
    <row r="431" s="81" customFormat="1" x14ac:dyDescent="0.25"/>
    <row r="432" s="81" customFormat="1" x14ac:dyDescent="0.25"/>
    <row r="433" s="81" customFormat="1" x14ac:dyDescent="0.25"/>
    <row r="434" s="81" customFormat="1" x14ac:dyDescent="0.25"/>
    <row r="435" s="81" customFormat="1" x14ac:dyDescent="0.25"/>
    <row r="436" s="81" customFormat="1" x14ac:dyDescent="0.25"/>
    <row r="437" s="81" customFormat="1" x14ac:dyDescent="0.25"/>
    <row r="438" s="81" customFormat="1" x14ac:dyDescent="0.25"/>
    <row r="439" s="81" customFormat="1" x14ac:dyDescent="0.25"/>
    <row r="440" s="81" customFormat="1" x14ac:dyDescent="0.25"/>
    <row r="441" s="81" customFormat="1" x14ac:dyDescent="0.25"/>
    <row r="442" s="81" customFormat="1" x14ac:dyDescent="0.25"/>
    <row r="443" s="81" customFormat="1" x14ac:dyDescent="0.25"/>
    <row r="444" s="81" customFormat="1" x14ac:dyDescent="0.25"/>
    <row r="445" s="81" customFormat="1" x14ac:dyDescent="0.25"/>
    <row r="446" s="81" customFormat="1" x14ac:dyDescent="0.25"/>
    <row r="447" s="81" customFormat="1" x14ac:dyDescent="0.25"/>
    <row r="448" s="81" customFormat="1" x14ac:dyDescent="0.25"/>
    <row r="449" s="81" customFormat="1" x14ac:dyDescent="0.25"/>
    <row r="450" s="81" customFormat="1" x14ac:dyDescent="0.25"/>
    <row r="451" s="81" customFormat="1" x14ac:dyDescent="0.25"/>
    <row r="452" s="81" customFormat="1" x14ac:dyDescent="0.25"/>
    <row r="453" s="81" customFormat="1" x14ac:dyDescent="0.25"/>
    <row r="454" s="81" customFormat="1" x14ac:dyDescent="0.25"/>
    <row r="455" s="81" customFormat="1" x14ac:dyDescent="0.25"/>
    <row r="456" s="81" customFormat="1" x14ac:dyDescent="0.25"/>
    <row r="457" s="81" customFormat="1" x14ac:dyDescent="0.25"/>
    <row r="458" s="81" customFormat="1" x14ac:dyDescent="0.25"/>
    <row r="459" s="81" customFormat="1" x14ac:dyDescent="0.25"/>
    <row r="460" s="81" customFormat="1" x14ac:dyDescent="0.25"/>
    <row r="461" s="81" customFormat="1" x14ac:dyDescent="0.25"/>
    <row r="462" s="81" customFormat="1" x14ac:dyDescent="0.25"/>
    <row r="463" s="81" customFormat="1" x14ac:dyDescent="0.25"/>
    <row r="464" s="81" customFormat="1" x14ac:dyDescent="0.25"/>
    <row r="465" s="81" customFormat="1" x14ac:dyDescent="0.25"/>
    <row r="466" s="81" customFormat="1" x14ac:dyDescent="0.25"/>
    <row r="467" s="81" customFormat="1" x14ac:dyDescent="0.25"/>
    <row r="468" s="81" customFormat="1" x14ac:dyDescent="0.25"/>
    <row r="469" s="81" customFormat="1" x14ac:dyDescent="0.25"/>
    <row r="470" s="81" customFormat="1" x14ac:dyDescent="0.25"/>
    <row r="471" s="81" customFormat="1" x14ac:dyDescent="0.25"/>
    <row r="472" s="81" customFormat="1" x14ac:dyDescent="0.25"/>
    <row r="473" s="81" customFormat="1" x14ac:dyDescent="0.25"/>
    <row r="474" s="81" customFormat="1" x14ac:dyDescent="0.25"/>
    <row r="475" s="81" customFormat="1" x14ac:dyDescent="0.25"/>
    <row r="476" s="81" customFormat="1" x14ac:dyDescent="0.25"/>
    <row r="477" s="81" customFormat="1" x14ac:dyDescent="0.25"/>
    <row r="478" s="81" customFormat="1" x14ac:dyDescent="0.25"/>
    <row r="479" s="81" customFormat="1" x14ac:dyDescent="0.25"/>
    <row r="480" s="81" customFormat="1" x14ac:dyDescent="0.25"/>
    <row r="481" s="81" customFormat="1" x14ac:dyDescent="0.25"/>
    <row r="482" s="81" customFormat="1" x14ac:dyDescent="0.25"/>
    <row r="483" s="81" customFormat="1" x14ac:dyDescent="0.25"/>
    <row r="484" s="81" customFormat="1" x14ac:dyDescent="0.25"/>
    <row r="485" s="81" customFormat="1" x14ac:dyDescent="0.25"/>
    <row r="486" s="81" customFormat="1" x14ac:dyDescent="0.25"/>
    <row r="487" s="81" customFormat="1" x14ac:dyDescent="0.25"/>
    <row r="488" s="81" customFormat="1" x14ac:dyDescent="0.25"/>
    <row r="489" s="81" customFormat="1" x14ac:dyDescent="0.25"/>
    <row r="490" s="81" customFormat="1" x14ac:dyDescent="0.25"/>
    <row r="491" s="81" customFormat="1" x14ac:dyDescent="0.25"/>
    <row r="492" s="81" customFormat="1" x14ac:dyDescent="0.25"/>
    <row r="493" s="81" customFormat="1" x14ac:dyDescent="0.25"/>
    <row r="494" s="81" customFormat="1" x14ac:dyDescent="0.25"/>
    <row r="495" s="81" customFormat="1" x14ac:dyDescent="0.25"/>
    <row r="496" s="81" customFormat="1" x14ac:dyDescent="0.25"/>
    <row r="497" s="81" customFormat="1" x14ac:dyDescent="0.25"/>
    <row r="498" s="81" customFormat="1" x14ac:dyDescent="0.25"/>
    <row r="499" s="81" customFormat="1" x14ac:dyDescent="0.25"/>
    <row r="500" s="81" customFormat="1" x14ac:dyDescent="0.25"/>
    <row r="501" s="81" customFormat="1" x14ac:dyDescent="0.25"/>
    <row r="502" s="81" customFormat="1" x14ac:dyDescent="0.25"/>
    <row r="503" s="81" customFormat="1" x14ac:dyDescent="0.25"/>
    <row r="504" s="81" customFormat="1" x14ac:dyDescent="0.25"/>
    <row r="505" s="81" customFormat="1" x14ac:dyDescent="0.25"/>
    <row r="506" s="81" customFormat="1" x14ac:dyDescent="0.25"/>
    <row r="507" s="81" customFormat="1" x14ac:dyDescent="0.25"/>
    <row r="508" s="81" customFormat="1" x14ac:dyDescent="0.25"/>
    <row r="509" s="81" customFormat="1" x14ac:dyDescent="0.25"/>
    <row r="510" s="81" customFormat="1" x14ac:dyDescent="0.25"/>
    <row r="511" s="81" customFormat="1" x14ac:dyDescent="0.25"/>
    <row r="512" s="81" customFormat="1" x14ac:dyDescent="0.25"/>
    <row r="513" s="81" customFormat="1" x14ac:dyDescent="0.25"/>
    <row r="514" s="81" customFormat="1" x14ac:dyDescent="0.25"/>
    <row r="515" s="81" customFormat="1" x14ac:dyDescent="0.25"/>
    <row r="516" s="81" customFormat="1" x14ac:dyDescent="0.25"/>
    <row r="517" s="81" customFormat="1" x14ac:dyDescent="0.25"/>
    <row r="518" s="81" customFormat="1" x14ac:dyDescent="0.25"/>
    <row r="519" s="81" customFormat="1" x14ac:dyDescent="0.25"/>
    <row r="520" s="81" customFormat="1" x14ac:dyDescent="0.25"/>
    <row r="521" s="81" customFormat="1" x14ac:dyDescent="0.25"/>
    <row r="522" s="81" customFormat="1" x14ac:dyDescent="0.25"/>
    <row r="523" s="81" customFormat="1" x14ac:dyDescent="0.25"/>
    <row r="524" s="81" customFormat="1" x14ac:dyDescent="0.25"/>
    <row r="525" s="81" customFormat="1" x14ac:dyDescent="0.25"/>
    <row r="526" s="81" customFormat="1" x14ac:dyDescent="0.25"/>
    <row r="527" s="81" customFormat="1" x14ac:dyDescent="0.25"/>
    <row r="528" s="81" customFormat="1" x14ac:dyDescent="0.25"/>
    <row r="529" s="81" customFormat="1" x14ac:dyDescent="0.25"/>
    <row r="530" s="81" customFormat="1" x14ac:dyDescent="0.25"/>
    <row r="531" s="81" customFormat="1" x14ac:dyDescent="0.25"/>
    <row r="532" s="81" customFormat="1" x14ac:dyDescent="0.25"/>
    <row r="533" s="81" customFormat="1" x14ac:dyDescent="0.25"/>
    <row r="534" s="81" customFormat="1" x14ac:dyDescent="0.25"/>
    <row r="535" s="81" customFormat="1" x14ac:dyDescent="0.25"/>
    <row r="536" s="81" customFormat="1" x14ac:dyDescent="0.25"/>
    <row r="537" s="81" customFormat="1" x14ac:dyDescent="0.25"/>
    <row r="538" s="81" customFormat="1" x14ac:dyDescent="0.25"/>
    <row r="539" s="81" customFormat="1" x14ac:dyDescent="0.25"/>
    <row r="540" s="81" customFormat="1" x14ac:dyDescent="0.25"/>
    <row r="541" s="81" customFormat="1" x14ac:dyDescent="0.25"/>
    <row r="542" s="81" customFormat="1" x14ac:dyDescent="0.25"/>
    <row r="543" s="81" customFormat="1" x14ac:dyDescent="0.25"/>
    <row r="544" s="81" customFormat="1" x14ac:dyDescent="0.25"/>
    <row r="545" s="81" customFormat="1" x14ac:dyDescent="0.25"/>
    <row r="546" s="81" customFormat="1" x14ac:dyDescent="0.25"/>
    <row r="547" s="81" customFormat="1" x14ac:dyDescent="0.25"/>
    <row r="548" s="81" customFormat="1" x14ac:dyDescent="0.25"/>
    <row r="549" s="81" customFormat="1" x14ac:dyDescent="0.25"/>
    <row r="550" s="81" customFormat="1" x14ac:dyDescent="0.25"/>
    <row r="551" s="81" customFormat="1" x14ac:dyDescent="0.25"/>
    <row r="552" s="81" customFormat="1" x14ac:dyDescent="0.25"/>
    <row r="553" s="81" customFormat="1" x14ac:dyDescent="0.25"/>
    <row r="554" s="81" customFormat="1" x14ac:dyDescent="0.25"/>
    <row r="555" s="81" customFormat="1" x14ac:dyDescent="0.25"/>
    <row r="556" s="81" customFormat="1" x14ac:dyDescent="0.25"/>
    <row r="557" s="81" customFormat="1" x14ac:dyDescent="0.25"/>
    <row r="558" s="81" customFormat="1" x14ac:dyDescent="0.25"/>
    <row r="559" s="81" customFormat="1" x14ac:dyDescent="0.25"/>
    <row r="560" s="81" customFormat="1" x14ac:dyDescent="0.25"/>
    <row r="561" s="81" customFormat="1" x14ac:dyDescent="0.25"/>
    <row r="562" s="81" customFormat="1" x14ac:dyDescent="0.25"/>
    <row r="563" s="81" customFormat="1" x14ac:dyDescent="0.25"/>
    <row r="564" s="81" customFormat="1" x14ac:dyDescent="0.25"/>
    <row r="565" s="81" customFormat="1" x14ac:dyDescent="0.25"/>
    <row r="566" s="81" customFormat="1" x14ac:dyDescent="0.25"/>
    <row r="567" s="81" customFormat="1" x14ac:dyDescent="0.25"/>
    <row r="568" s="81" customFormat="1" x14ac:dyDescent="0.25"/>
    <row r="569" s="81" customFormat="1" x14ac:dyDescent="0.25"/>
    <row r="570" s="81" customFormat="1" x14ac:dyDescent="0.25"/>
    <row r="571" s="81" customFormat="1" x14ac:dyDescent="0.25"/>
    <row r="572" s="81" customFormat="1" x14ac:dyDescent="0.25"/>
    <row r="573" s="81" customFormat="1" x14ac:dyDescent="0.25"/>
    <row r="574" s="81" customFormat="1" x14ac:dyDescent="0.25"/>
    <row r="575" s="81" customFormat="1" x14ac:dyDescent="0.25"/>
    <row r="576" s="81" customFormat="1" x14ac:dyDescent="0.25"/>
    <row r="577" s="81" customFormat="1" x14ac:dyDescent="0.25"/>
    <row r="578" s="81" customFormat="1" x14ac:dyDescent="0.25"/>
    <row r="579" s="81" customFormat="1" x14ac:dyDescent="0.25"/>
    <row r="580" s="81" customFormat="1" x14ac:dyDescent="0.25"/>
    <row r="581" s="81" customFormat="1" x14ac:dyDescent="0.25"/>
    <row r="582" s="81" customFormat="1" x14ac:dyDescent="0.25"/>
    <row r="583" s="81" customFormat="1" x14ac:dyDescent="0.25"/>
    <row r="584" s="81" customFormat="1" x14ac:dyDescent="0.25"/>
    <row r="585" s="81" customFormat="1" x14ac:dyDescent="0.25"/>
    <row r="586" s="81" customFormat="1" x14ac:dyDescent="0.25"/>
    <row r="587" s="81" customFormat="1" x14ac:dyDescent="0.25"/>
    <row r="588" s="81" customFormat="1" x14ac:dyDescent="0.25"/>
    <row r="589" s="81" customFormat="1" x14ac:dyDescent="0.25"/>
    <row r="590" s="81" customFormat="1" x14ac:dyDescent="0.25"/>
    <row r="591" s="81" customFormat="1" x14ac:dyDescent="0.25"/>
    <row r="592" s="81" customFormat="1" x14ac:dyDescent="0.25"/>
    <row r="593" s="81" customFormat="1" x14ac:dyDescent="0.25"/>
    <row r="594" s="81" customFormat="1" x14ac:dyDescent="0.25"/>
    <row r="595" s="81" customFormat="1" x14ac:dyDescent="0.25"/>
    <row r="596" s="81" customFormat="1" x14ac:dyDescent="0.25"/>
    <row r="597" s="81" customFormat="1" x14ac:dyDescent="0.25"/>
    <row r="598" s="81" customFormat="1" x14ac:dyDescent="0.25"/>
    <row r="599" s="81" customFormat="1" x14ac:dyDescent="0.25"/>
    <row r="600" s="81" customFormat="1" x14ac:dyDescent="0.25"/>
    <row r="601" s="81" customFormat="1" x14ac:dyDescent="0.25"/>
    <row r="602" s="81" customFormat="1" x14ac:dyDescent="0.25"/>
    <row r="603" s="81" customFormat="1" x14ac:dyDescent="0.25"/>
    <row r="604" s="81" customFormat="1" x14ac:dyDescent="0.25"/>
    <row r="605" s="81" customFormat="1" x14ac:dyDescent="0.25"/>
    <row r="606" s="81" customFormat="1" x14ac:dyDescent="0.25"/>
    <row r="607" s="81" customFormat="1" x14ac:dyDescent="0.25"/>
    <row r="608" s="81" customFormat="1" x14ac:dyDescent="0.25"/>
    <row r="609" s="81" customFormat="1" x14ac:dyDescent="0.25"/>
    <row r="610" s="81" customFormat="1" x14ac:dyDescent="0.25"/>
    <row r="611" s="81" customFormat="1" x14ac:dyDescent="0.25"/>
    <row r="612" s="81" customFormat="1" x14ac:dyDescent="0.25"/>
    <row r="613" s="81" customFormat="1" x14ac:dyDescent="0.25"/>
    <row r="614" s="81" customFormat="1" x14ac:dyDescent="0.25"/>
    <row r="615" s="81" customFormat="1" x14ac:dyDescent="0.25"/>
    <row r="616" s="81" customFormat="1" x14ac:dyDescent="0.25"/>
    <row r="617" s="81" customFormat="1" x14ac:dyDescent="0.25"/>
    <row r="618" s="81" customFormat="1" x14ac:dyDescent="0.25"/>
    <row r="619" s="81" customFormat="1" x14ac:dyDescent="0.25"/>
    <row r="620" s="81" customFormat="1" x14ac:dyDescent="0.25"/>
    <row r="621" s="81" customFormat="1" x14ac:dyDescent="0.25"/>
    <row r="622" s="81" customFormat="1" x14ac:dyDescent="0.25"/>
    <row r="623" s="81" customFormat="1" x14ac:dyDescent="0.25"/>
    <row r="624" s="81" customFormat="1" x14ac:dyDescent="0.25"/>
    <row r="625" s="81" customFormat="1" x14ac:dyDescent="0.25"/>
    <row r="626" s="81" customFormat="1" x14ac:dyDescent="0.25"/>
    <row r="627" s="81" customFormat="1" x14ac:dyDescent="0.25"/>
    <row r="628" s="81" customFormat="1" x14ac:dyDescent="0.25"/>
    <row r="629" s="81" customFormat="1" x14ac:dyDescent="0.25"/>
    <row r="630" s="81" customFormat="1" x14ac:dyDescent="0.25"/>
    <row r="631" s="81" customFormat="1" x14ac:dyDescent="0.25"/>
    <row r="632" s="81" customFormat="1" x14ac:dyDescent="0.25"/>
    <row r="633" s="81" customFormat="1" x14ac:dyDescent="0.25"/>
    <row r="634" s="81" customFormat="1" x14ac:dyDescent="0.25"/>
    <row r="635" s="81" customFormat="1" x14ac:dyDescent="0.25"/>
    <row r="636" s="81" customFormat="1" x14ac:dyDescent="0.25"/>
    <row r="637" s="81" customFormat="1" x14ac:dyDescent="0.25"/>
    <row r="638" s="81" customFormat="1" x14ac:dyDescent="0.25"/>
    <row r="639" s="81" customFormat="1" x14ac:dyDescent="0.25"/>
    <row r="640" s="81" customFormat="1" x14ac:dyDescent="0.25"/>
    <row r="641" s="81" customFormat="1" x14ac:dyDescent="0.25"/>
    <row r="642" s="81" customFormat="1" x14ac:dyDescent="0.25"/>
    <row r="643" s="81" customFormat="1" x14ac:dyDescent="0.25"/>
    <row r="644" s="81" customFormat="1" x14ac:dyDescent="0.25"/>
    <row r="645" s="81" customFormat="1" x14ac:dyDescent="0.25"/>
    <row r="646" s="81" customFormat="1" x14ac:dyDescent="0.25"/>
    <row r="647" s="81" customFormat="1" x14ac:dyDescent="0.25"/>
    <row r="648" s="81" customFormat="1" x14ac:dyDescent="0.25"/>
    <row r="649" s="81" customFormat="1" x14ac:dyDescent="0.25"/>
    <row r="650" s="81" customFormat="1" x14ac:dyDescent="0.25"/>
    <row r="651" s="81" customFormat="1" x14ac:dyDescent="0.25"/>
    <row r="652" s="81" customFormat="1" x14ac:dyDescent="0.25"/>
    <row r="653" s="81" customFormat="1" x14ac:dyDescent="0.25"/>
    <row r="654" s="81" customFormat="1" x14ac:dyDescent="0.25"/>
    <row r="655" s="81" customFormat="1" x14ac:dyDescent="0.25"/>
    <row r="656" s="81" customFormat="1" x14ac:dyDescent="0.25"/>
    <row r="657" s="81" customFormat="1" x14ac:dyDescent="0.25"/>
    <row r="658" s="81" customFormat="1" x14ac:dyDescent="0.25"/>
    <row r="659" s="81" customFormat="1" x14ac:dyDescent="0.25"/>
    <row r="660" s="81" customFormat="1" x14ac:dyDescent="0.25"/>
    <row r="661" s="81" customFormat="1" x14ac:dyDescent="0.25"/>
    <row r="662" s="81" customFormat="1" x14ac:dyDescent="0.25"/>
    <row r="663" s="81" customFormat="1" x14ac:dyDescent="0.25"/>
    <row r="664" s="81" customFormat="1" x14ac:dyDescent="0.25"/>
    <row r="665" s="81" customFormat="1" x14ac:dyDescent="0.25"/>
    <row r="666" s="81" customFormat="1" x14ac:dyDescent="0.25"/>
    <row r="667" s="81" customFormat="1" x14ac:dyDescent="0.25"/>
    <row r="668" s="81" customFormat="1" x14ac:dyDescent="0.25"/>
    <row r="669" s="81" customFormat="1" x14ac:dyDescent="0.25"/>
    <row r="670" s="81" customFormat="1" x14ac:dyDescent="0.25"/>
    <row r="671" s="81" customFormat="1" x14ac:dyDescent="0.25"/>
    <row r="672" s="81" customFormat="1" x14ac:dyDescent="0.25"/>
    <row r="673" s="81" customFormat="1" x14ac:dyDescent="0.25"/>
    <row r="674" s="81" customFormat="1" x14ac:dyDescent="0.25"/>
    <row r="675" s="81" customFormat="1" x14ac:dyDescent="0.25"/>
    <row r="676" s="81" customFormat="1" x14ac:dyDescent="0.25"/>
    <row r="677" s="81" customFormat="1" x14ac:dyDescent="0.25"/>
    <row r="678" s="81" customFormat="1" x14ac:dyDescent="0.25"/>
    <row r="679" s="81" customFormat="1" x14ac:dyDescent="0.25"/>
    <row r="680" s="81" customFormat="1" x14ac:dyDescent="0.25"/>
    <row r="681" s="81" customFormat="1" x14ac:dyDescent="0.25"/>
    <row r="682" s="81" customFormat="1" x14ac:dyDescent="0.25"/>
    <row r="683" s="81" customFormat="1" x14ac:dyDescent="0.25"/>
    <row r="684" s="81" customFormat="1" x14ac:dyDescent="0.25"/>
    <row r="685" s="81" customFormat="1" x14ac:dyDescent="0.25"/>
    <row r="686" s="81" customFormat="1" x14ac:dyDescent="0.25"/>
    <row r="687" s="81" customFormat="1" x14ac:dyDescent="0.25"/>
    <row r="688" s="81" customFormat="1" x14ac:dyDescent="0.25"/>
    <row r="689" s="81" customFormat="1" x14ac:dyDescent="0.25"/>
    <row r="690" s="81" customFormat="1" x14ac:dyDescent="0.25"/>
    <row r="691" s="81" customFormat="1" x14ac:dyDescent="0.25"/>
    <row r="692" s="81" customFormat="1" x14ac:dyDescent="0.25"/>
    <row r="693" s="81" customFormat="1" x14ac:dyDescent="0.25"/>
    <row r="694" s="81" customFormat="1" x14ac:dyDescent="0.25"/>
    <row r="695" s="81" customFormat="1" x14ac:dyDescent="0.25"/>
    <row r="696" s="81" customFormat="1" x14ac:dyDescent="0.25"/>
    <row r="697" s="81" customFormat="1" x14ac:dyDescent="0.25"/>
    <row r="698" s="81" customFormat="1" x14ac:dyDescent="0.25"/>
    <row r="699" s="81" customFormat="1" x14ac:dyDescent="0.25"/>
    <row r="700" s="81" customFormat="1" x14ac:dyDescent="0.25"/>
    <row r="701" s="81" customFormat="1" x14ac:dyDescent="0.25"/>
    <row r="702" s="81" customFormat="1" x14ac:dyDescent="0.25"/>
    <row r="703" s="81" customFormat="1" x14ac:dyDescent="0.25"/>
    <row r="704" s="81" customFormat="1" x14ac:dyDescent="0.25"/>
    <row r="705" s="81" customFormat="1" x14ac:dyDescent="0.25"/>
    <row r="706" s="81" customFormat="1" x14ac:dyDescent="0.25"/>
    <row r="707" s="81" customFormat="1" x14ac:dyDescent="0.25"/>
    <row r="708" s="81" customFormat="1" x14ac:dyDescent="0.25"/>
    <row r="709" s="81" customFormat="1" x14ac:dyDescent="0.25"/>
    <row r="710" s="81" customFormat="1" x14ac:dyDescent="0.25"/>
    <row r="711" s="81" customFormat="1" x14ac:dyDescent="0.25"/>
    <row r="712" s="81" customFormat="1" x14ac:dyDescent="0.25"/>
    <row r="713" s="81" customFormat="1" x14ac:dyDescent="0.25"/>
    <row r="714" s="81" customFormat="1" x14ac:dyDescent="0.25"/>
    <row r="715" s="81" customFormat="1" x14ac:dyDescent="0.25"/>
    <row r="716" s="81" customFormat="1" x14ac:dyDescent="0.25"/>
    <row r="717" s="81" customFormat="1" x14ac:dyDescent="0.25"/>
    <row r="718" s="81" customFormat="1" x14ac:dyDescent="0.25"/>
    <row r="719" s="81" customFormat="1" x14ac:dyDescent="0.25"/>
    <row r="720" s="81" customFormat="1" x14ac:dyDescent="0.25"/>
    <row r="721" s="81" customFormat="1" x14ac:dyDescent="0.25"/>
    <row r="722" s="81" customFormat="1" x14ac:dyDescent="0.25"/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S780"/>
  <sheetViews>
    <sheetView zoomScale="80" zoomScaleNormal="80" workbookViewId="0">
      <selection activeCell="C10" sqref="C10"/>
    </sheetView>
  </sheetViews>
  <sheetFormatPr baseColWidth="10" defaultColWidth="11.42578125" defaultRowHeight="15" x14ac:dyDescent="0.25"/>
  <cols>
    <col min="1" max="1" width="2.7109375" style="81" customWidth="1"/>
    <col min="2" max="2" width="30.7109375" style="63" customWidth="1"/>
    <col min="3" max="23" width="11.7109375" style="63" customWidth="1"/>
    <col min="24" max="149" width="11.42578125" style="81" customWidth="1"/>
    <col min="150" max="16384" width="11.42578125" style="63"/>
  </cols>
  <sheetData>
    <row r="1" spans="2:23" s="81" customFormat="1" ht="15.75" thickBot="1" x14ac:dyDescent="0.3"/>
    <row r="2" spans="2:23" ht="21.95" customHeight="1" thickTop="1" thickBot="1" x14ac:dyDescent="0.3">
      <c r="B2" s="269" t="s">
        <v>306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1"/>
    </row>
    <row r="3" spans="2:23" ht="21.95" customHeight="1" thickTop="1" thickBot="1" x14ac:dyDescent="0.3">
      <c r="B3" s="272" t="s">
        <v>253</v>
      </c>
      <c r="C3" s="283" t="s">
        <v>35</v>
      </c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4" t="s">
        <v>31</v>
      </c>
      <c r="W3" s="285"/>
    </row>
    <row r="4" spans="2:23" ht="21.95" customHeight="1" thickTop="1" thickBot="1" x14ac:dyDescent="0.3">
      <c r="B4" s="332"/>
      <c r="C4" s="288" t="s">
        <v>36</v>
      </c>
      <c r="D4" s="333"/>
      <c r="E4" s="333"/>
      <c r="F4" s="333"/>
      <c r="G4" s="333"/>
      <c r="H4" s="333"/>
      <c r="I4" s="333"/>
      <c r="J4" s="333"/>
      <c r="K4" s="334"/>
      <c r="L4" s="288" t="s">
        <v>37</v>
      </c>
      <c r="M4" s="283"/>
      <c r="N4" s="283"/>
      <c r="O4" s="283"/>
      <c r="P4" s="283"/>
      <c r="Q4" s="283"/>
      <c r="R4" s="283"/>
      <c r="S4" s="283"/>
      <c r="T4" s="283"/>
      <c r="U4" s="293"/>
      <c r="V4" s="286"/>
      <c r="W4" s="287"/>
    </row>
    <row r="5" spans="2:23" ht="21.95" customHeight="1" thickTop="1" thickBot="1" x14ac:dyDescent="0.3">
      <c r="B5" s="332"/>
      <c r="C5" s="288" t="s">
        <v>81</v>
      </c>
      <c r="D5" s="283"/>
      <c r="E5" s="283"/>
      <c r="F5" s="283"/>
      <c r="G5" s="283"/>
      <c r="H5" s="283"/>
      <c r="I5" s="293"/>
      <c r="J5" s="275" t="s">
        <v>31</v>
      </c>
      <c r="K5" s="260"/>
      <c r="L5" s="288" t="s">
        <v>81</v>
      </c>
      <c r="M5" s="283"/>
      <c r="N5" s="283"/>
      <c r="O5" s="283"/>
      <c r="P5" s="283"/>
      <c r="Q5" s="283"/>
      <c r="R5" s="283"/>
      <c r="S5" s="283"/>
      <c r="T5" s="275" t="s">
        <v>31</v>
      </c>
      <c r="U5" s="260"/>
      <c r="V5" s="286"/>
      <c r="W5" s="287"/>
    </row>
    <row r="6" spans="2:23" ht="21.95" customHeight="1" thickTop="1" thickBot="1" x14ac:dyDescent="0.3">
      <c r="B6" s="332"/>
      <c r="C6" s="288" t="s">
        <v>33</v>
      </c>
      <c r="D6" s="289"/>
      <c r="E6" s="290" t="s">
        <v>193</v>
      </c>
      <c r="F6" s="289"/>
      <c r="G6" s="290" t="s">
        <v>51</v>
      </c>
      <c r="H6" s="289"/>
      <c r="I6" s="145" t="s">
        <v>34</v>
      </c>
      <c r="J6" s="277"/>
      <c r="K6" s="262"/>
      <c r="L6" s="288" t="s">
        <v>33</v>
      </c>
      <c r="M6" s="289"/>
      <c r="N6" s="290" t="s">
        <v>193</v>
      </c>
      <c r="O6" s="289"/>
      <c r="P6" s="290" t="s">
        <v>51</v>
      </c>
      <c r="Q6" s="289"/>
      <c r="R6" s="337" t="s">
        <v>34</v>
      </c>
      <c r="S6" s="337"/>
      <c r="T6" s="335"/>
      <c r="U6" s="336"/>
      <c r="V6" s="294"/>
      <c r="W6" s="295"/>
    </row>
    <row r="7" spans="2:23" ht="21.95" customHeight="1" thickTop="1" thickBot="1" x14ac:dyDescent="0.3">
      <c r="B7" s="311"/>
      <c r="C7" s="84" t="s">
        <v>4</v>
      </c>
      <c r="D7" s="168" t="s">
        <v>5</v>
      </c>
      <c r="E7" s="86" t="s">
        <v>4</v>
      </c>
      <c r="F7" s="168" t="s">
        <v>5</v>
      </c>
      <c r="G7" s="86" t="s">
        <v>4</v>
      </c>
      <c r="H7" s="168" t="s">
        <v>5</v>
      </c>
      <c r="I7" s="145" t="s">
        <v>4</v>
      </c>
      <c r="J7" s="84" t="s">
        <v>4</v>
      </c>
      <c r="K7" s="145" t="s">
        <v>5</v>
      </c>
      <c r="L7" s="84" t="s">
        <v>4</v>
      </c>
      <c r="M7" s="168" t="s">
        <v>5</v>
      </c>
      <c r="N7" s="86" t="s">
        <v>4</v>
      </c>
      <c r="O7" s="168" t="s">
        <v>5</v>
      </c>
      <c r="P7" s="86" t="s">
        <v>4</v>
      </c>
      <c r="Q7" s="168" t="s">
        <v>5</v>
      </c>
      <c r="R7" s="86" t="s">
        <v>4</v>
      </c>
      <c r="S7" s="144" t="s">
        <v>5</v>
      </c>
      <c r="T7" s="84" t="s">
        <v>4</v>
      </c>
      <c r="U7" s="145" t="s">
        <v>5</v>
      </c>
      <c r="V7" s="84" t="s">
        <v>4</v>
      </c>
      <c r="W7" s="145" t="s">
        <v>5</v>
      </c>
    </row>
    <row r="8" spans="2:23" ht="21.95" customHeight="1" thickTop="1" thickBot="1" x14ac:dyDescent="0.3">
      <c r="B8" s="215" t="s">
        <v>102</v>
      </c>
      <c r="C8" s="216">
        <v>572</v>
      </c>
      <c r="D8" s="217">
        <v>7.8035470668485679E-2</v>
      </c>
      <c r="E8" s="218">
        <v>900</v>
      </c>
      <c r="F8" s="217">
        <v>9.4677046076162424E-2</v>
      </c>
      <c r="G8" s="218">
        <v>56</v>
      </c>
      <c r="H8" s="217">
        <v>8.9456869009584661E-2</v>
      </c>
      <c r="I8" s="227">
        <v>0</v>
      </c>
      <c r="J8" s="216">
        <v>1528</v>
      </c>
      <c r="K8" s="224">
        <v>8.7489264242771259E-2</v>
      </c>
      <c r="L8" s="216">
        <v>728</v>
      </c>
      <c r="M8" s="217">
        <v>0.12324360927712882</v>
      </c>
      <c r="N8" s="218">
        <v>1970</v>
      </c>
      <c r="O8" s="217">
        <v>0.15127082853413193</v>
      </c>
      <c r="P8" s="218">
        <v>117</v>
      </c>
      <c r="Q8" s="217">
        <v>0.17673716012084592</v>
      </c>
      <c r="R8" s="225">
        <v>0</v>
      </c>
      <c r="S8" s="219">
        <v>0</v>
      </c>
      <c r="T8" s="216">
        <v>2815</v>
      </c>
      <c r="U8" s="224">
        <v>0.14366642849851996</v>
      </c>
      <c r="V8" s="216">
        <v>4343</v>
      </c>
      <c r="W8" s="224">
        <v>0.11719150543727569</v>
      </c>
    </row>
    <row r="9" spans="2:23" ht="21.95" customHeight="1" thickTop="1" x14ac:dyDescent="0.25">
      <c r="B9" s="221" t="s">
        <v>103</v>
      </c>
      <c r="C9" s="89">
        <v>421</v>
      </c>
      <c r="D9" s="90">
        <v>5.7435197817189629E-2</v>
      </c>
      <c r="E9" s="91">
        <v>759</v>
      </c>
      <c r="F9" s="90">
        <v>7.9844308857563648E-2</v>
      </c>
      <c r="G9" s="91">
        <v>27</v>
      </c>
      <c r="H9" s="90">
        <v>4.3130990415335461E-2</v>
      </c>
      <c r="I9" s="150">
        <v>0</v>
      </c>
      <c r="J9" s="228">
        <v>1207</v>
      </c>
      <c r="K9" s="114">
        <v>6.9109647867162893E-2</v>
      </c>
      <c r="L9" s="89">
        <v>603</v>
      </c>
      <c r="M9" s="90">
        <v>0.10208227526663281</v>
      </c>
      <c r="N9" s="91">
        <v>1704</v>
      </c>
      <c r="O9" s="90">
        <v>0.1308454273208938</v>
      </c>
      <c r="P9" s="91">
        <v>44</v>
      </c>
      <c r="Q9" s="90">
        <v>6.6465256797583083E-2</v>
      </c>
      <c r="R9" s="149">
        <v>0</v>
      </c>
      <c r="S9" s="92">
        <v>0</v>
      </c>
      <c r="T9" s="228">
        <v>2351</v>
      </c>
      <c r="U9" s="114">
        <v>0.11998570991119731</v>
      </c>
      <c r="V9" s="228">
        <v>3558</v>
      </c>
      <c r="W9" s="114">
        <v>9.6009066623492276E-2</v>
      </c>
    </row>
    <row r="10" spans="2:23" ht="21.95" customHeight="1" x14ac:dyDescent="0.25">
      <c r="B10" s="221" t="s">
        <v>104</v>
      </c>
      <c r="C10" s="89">
        <v>288</v>
      </c>
      <c r="D10" s="90">
        <v>3.9290586630286492E-2</v>
      </c>
      <c r="E10" s="91">
        <v>345</v>
      </c>
      <c r="F10" s="90">
        <v>3.6292867662528927E-2</v>
      </c>
      <c r="G10" s="91">
        <v>15</v>
      </c>
      <c r="H10" s="90">
        <v>2.3961661341853034E-2</v>
      </c>
      <c r="I10" s="150">
        <v>0</v>
      </c>
      <c r="J10" s="228">
        <v>648</v>
      </c>
      <c r="K10" s="114">
        <v>3.7102776982536501E-2</v>
      </c>
      <c r="L10" s="89">
        <v>249</v>
      </c>
      <c r="M10" s="90">
        <v>4.2153377348908075E-2</v>
      </c>
      <c r="N10" s="91">
        <v>492</v>
      </c>
      <c r="O10" s="90">
        <v>3.77793135222299E-2</v>
      </c>
      <c r="P10" s="91">
        <v>11</v>
      </c>
      <c r="Q10" s="90">
        <v>1.6616314199395771E-2</v>
      </c>
      <c r="R10" s="149">
        <v>0</v>
      </c>
      <c r="S10" s="92">
        <v>0</v>
      </c>
      <c r="T10" s="228">
        <v>752</v>
      </c>
      <c r="U10" s="114">
        <v>3.8379095641522913E-2</v>
      </c>
      <c r="V10" s="228">
        <v>1400</v>
      </c>
      <c r="W10" s="114">
        <v>3.777759788445452E-2</v>
      </c>
    </row>
    <row r="11" spans="2:23" ht="21.95" customHeight="1" x14ac:dyDescent="0.25">
      <c r="B11" s="221" t="s">
        <v>105</v>
      </c>
      <c r="C11" s="89">
        <v>529</v>
      </c>
      <c r="D11" s="90">
        <v>7.2169167803547069E-2</v>
      </c>
      <c r="E11" s="91">
        <v>745</v>
      </c>
      <c r="F11" s="90">
        <v>7.8371554807490001E-2</v>
      </c>
      <c r="G11" s="91">
        <v>26</v>
      </c>
      <c r="H11" s="90">
        <v>4.1533546325878593E-2</v>
      </c>
      <c r="I11" s="150">
        <v>0</v>
      </c>
      <c r="J11" s="228">
        <v>1300</v>
      </c>
      <c r="K11" s="114">
        <v>7.4434583452619524E-2</v>
      </c>
      <c r="L11" s="89">
        <v>512</v>
      </c>
      <c r="M11" s="90">
        <v>8.6676824106991707E-2</v>
      </c>
      <c r="N11" s="91">
        <v>1155</v>
      </c>
      <c r="O11" s="90">
        <v>8.8689242110112879E-2</v>
      </c>
      <c r="P11" s="91">
        <v>29</v>
      </c>
      <c r="Q11" s="90">
        <v>4.3806646525679761E-2</v>
      </c>
      <c r="R11" s="149">
        <v>0</v>
      </c>
      <c r="S11" s="92">
        <v>0</v>
      </c>
      <c r="T11" s="228">
        <v>1696</v>
      </c>
      <c r="U11" s="114">
        <v>8.6557109319179343E-2</v>
      </c>
      <c r="V11" s="228">
        <v>2996</v>
      </c>
      <c r="W11" s="114">
        <v>8.0844059472732668E-2</v>
      </c>
    </row>
    <row r="12" spans="2:23" ht="21.95" customHeight="1" x14ac:dyDescent="0.25">
      <c r="B12" s="221" t="s">
        <v>106</v>
      </c>
      <c r="C12" s="89">
        <v>162</v>
      </c>
      <c r="D12" s="90">
        <v>2.2100954979536153E-2</v>
      </c>
      <c r="E12" s="91">
        <v>342</v>
      </c>
      <c r="F12" s="90">
        <v>3.5977277508941724E-2</v>
      </c>
      <c r="G12" s="91">
        <v>15</v>
      </c>
      <c r="H12" s="90">
        <v>2.3961661341853034E-2</v>
      </c>
      <c r="I12" s="150">
        <v>0</v>
      </c>
      <c r="J12" s="228">
        <v>519</v>
      </c>
      <c r="K12" s="114">
        <v>2.971657600916118E-2</v>
      </c>
      <c r="L12" s="89">
        <v>254</v>
      </c>
      <c r="M12" s="90">
        <v>4.2999830709327919E-2</v>
      </c>
      <c r="N12" s="91">
        <v>667</v>
      </c>
      <c r="O12" s="90">
        <v>5.1217077478307609E-2</v>
      </c>
      <c r="P12" s="91">
        <v>22</v>
      </c>
      <c r="Q12" s="90">
        <v>3.3232628398791542E-2</v>
      </c>
      <c r="R12" s="149">
        <v>0</v>
      </c>
      <c r="S12" s="92">
        <v>0</v>
      </c>
      <c r="T12" s="228">
        <v>943</v>
      </c>
      <c r="U12" s="114">
        <v>4.8126977646218233E-2</v>
      </c>
      <c r="V12" s="228">
        <v>1462</v>
      </c>
      <c r="W12" s="114">
        <v>3.9450605790766077E-2</v>
      </c>
    </row>
    <row r="13" spans="2:23" ht="21.95" customHeight="1" thickBot="1" x14ac:dyDescent="0.3">
      <c r="B13" s="221" t="s">
        <v>107</v>
      </c>
      <c r="C13" s="89">
        <v>470</v>
      </c>
      <c r="D13" s="90">
        <v>6.4120054570259211E-2</v>
      </c>
      <c r="E13" s="91">
        <v>527</v>
      </c>
      <c r="F13" s="90">
        <v>5.5438670313486219E-2</v>
      </c>
      <c r="G13" s="91">
        <v>13</v>
      </c>
      <c r="H13" s="90">
        <v>2.0766773162939296E-2</v>
      </c>
      <c r="I13" s="150">
        <v>0</v>
      </c>
      <c r="J13" s="228">
        <v>1010</v>
      </c>
      <c r="K13" s="114">
        <v>5.7829945605496709E-2</v>
      </c>
      <c r="L13" s="89">
        <v>510</v>
      </c>
      <c r="M13" s="90">
        <v>8.6338242762823772E-2</v>
      </c>
      <c r="N13" s="91">
        <v>931</v>
      </c>
      <c r="O13" s="90">
        <v>7.1488904246333404E-2</v>
      </c>
      <c r="P13" s="91">
        <v>21</v>
      </c>
      <c r="Q13" s="90">
        <v>3.1722054380664652E-2</v>
      </c>
      <c r="R13" s="149">
        <v>0</v>
      </c>
      <c r="S13" s="92">
        <v>0</v>
      </c>
      <c r="T13" s="228">
        <v>1462</v>
      </c>
      <c r="U13" s="114">
        <v>7.4614677962641623E-2</v>
      </c>
      <c r="V13" s="228">
        <v>2472</v>
      </c>
      <c r="W13" s="114">
        <v>6.6704444264551119E-2</v>
      </c>
    </row>
    <row r="14" spans="2:23" ht="21.95" customHeight="1" thickTop="1" thickBot="1" x14ac:dyDescent="0.3">
      <c r="B14" s="215" t="s">
        <v>108</v>
      </c>
      <c r="C14" s="216">
        <v>1870</v>
      </c>
      <c r="D14" s="217">
        <v>0.25511596180081858</v>
      </c>
      <c r="E14" s="218">
        <v>2718</v>
      </c>
      <c r="F14" s="217">
        <v>0.28592467915001052</v>
      </c>
      <c r="G14" s="218">
        <v>96</v>
      </c>
      <c r="H14" s="217">
        <v>0.15335463258785942</v>
      </c>
      <c r="I14" s="227">
        <v>0</v>
      </c>
      <c r="J14" s="216">
        <v>4684</v>
      </c>
      <c r="K14" s="224">
        <v>0.26819352991697681</v>
      </c>
      <c r="L14" s="216">
        <v>2128</v>
      </c>
      <c r="M14" s="217">
        <v>0.36025055019468427</v>
      </c>
      <c r="N14" s="218">
        <v>4949</v>
      </c>
      <c r="O14" s="217">
        <v>0.38001996467787758</v>
      </c>
      <c r="P14" s="218">
        <v>127</v>
      </c>
      <c r="Q14" s="217">
        <v>0.19184290030211482</v>
      </c>
      <c r="R14" s="225">
        <v>0</v>
      </c>
      <c r="S14" s="219">
        <v>0</v>
      </c>
      <c r="T14" s="216">
        <v>7204</v>
      </c>
      <c r="U14" s="224">
        <v>0.36766357048075943</v>
      </c>
      <c r="V14" s="216">
        <v>11888</v>
      </c>
      <c r="W14" s="224">
        <v>0.32078577403599667</v>
      </c>
    </row>
    <row r="15" spans="2:23" ht="21.95" customHeight="1" thickTop="1" x14ac:dyDescent="0.25">
      <c r="B15" s="221" t="s">
        <v>109</v>
      </c>
      <c r="C15" s="89">
        <v>65</v>
      </c>
      <c r="D15" s="90">
        <v>8.8676671214188273E-3</v>
      </c>
      <c r="E15" s="91">
        <v>181</v>
      </c>
      <c r="F15" s="90">
        <v>1.9040605933094888E-2</v>
      </c>
      <c r="G15" s="91">
        <v>9</v>
      </c>
      <c r="H15" s="90">
        <v>1.437699680511182E-2</v>
      </c>
      <c r="I15" s="150">
        <v>0</v>
      </c>
      <c r="J15" s="228">
        <v>255</v>
      </c>
      <c r="K15" s="114">
        <v>1.4600629831090752E-2</v>
      </c>
      <c r="L15" s="89">
        <v>108</v>
      </c>
      <c r="M15" s="90">
        <v>1.8283392585068562E-2</v>
      </c>
      <c r="N15" s="91">
        <v>343</v>
      </c>
      <c r="O15" s="90">
        <v>2.6338017353912307E-2</v>
      </c>
      <c r="P15" s="91">
        <v>26</v>
      </c>
      <c r="Q15" s="90">
        <v>3.9274924471299093E-2</v>
      </c>
      <c r="R15" s="149">
        <v>0</v>
      </c>
      <c r="S15" s="92">
        <v>0</v>
      </c>
      <c r="T15" s="228">
        <v>477</v>
      </c>
      <c r="U15" s="114">
        <v>2.4344186996019191E-2</v>
      </c>
      <c r="V15" s="228">
        <v>732</v>
      </c>
      <c r="W15" s="114">
        <v>1.9752286893871936E-2</v>
      </c>
    </row>
    <row r="16" spans="2:23" ht="21.95" customHeight="1" x14ac:dyDescent="0.25">
      <c r="B16" s="221" t="s">
        <v>110</v>
      </c>
      <c r="C16" s="89">
        <v>498</v>
      </c>
      <c r="D16" s="90">
        <v>6.79399727148704E-2</v>
      </c>
      <c r="E16" s="91">
        <v>1051</v>
      </c>
      <c r="F16" s="90">
        <v>0.11056175047338523</v>
      </c>
      <c r="G16" s="91">
        <v>86</v>
      </c>
      <c r="H16" s="90">
        <v>0.13738019169329074</v>
      </c>
      <c r="I16" s="150">
        <v>0</v>
      </c>
      <c r="J16" s="228">
        <v>1635</v>
      </c>
      <c r="K16" s="114">
        <v>9.3615803034640704E-2</v>
      </c>
      <c r="L16" s="89">
        <v>560</v>
      </c>
      <c r="M16" s="90">
        <v>9.4802776367022182E-2</v>
      </c>
      <c r="N16" s="91">
        <v>1789</v>
      </c>
      <c r="O16" s="90">
        <v>0.13737234124241726</v>
      </c>
      <c r="P16" s="91">
        <v>98</v>
      </c>
      <c r="Q16" s="90">
        <v>0.14803625377643503</v>
      </c>
      <c r="R16" s="149">
        <v>0</v>
      </c>
      <c r="S16" s="92">
        <v>0</v>
      </c>
      <c r="T16" s="228">
        <v>2447</v>
      </c>
      <c r="U16" s="114">
        <v>0.12488516892926406</v>
      </c>
      <c r="V16" s="228">
        <v>4082</v>
      </c>
      <c r="W16" s="114">
        <v>0.11014868183167381</v>
      </c>
    </row>
    <row r="17" spans="2:23" ht="21.95" customHeight="1" x14ac:dyDescent="0.25">
      <c r="B17" s="221" t="s">
        <v>111</v>
      </c>
      <c r="C17" s="89">
        <v>694</v>
      </c>
      <c r="D17" s="90">
        <v>9.46793997271487E-2</v>
      </c>
      <c r="E17" s="91">
        <v>979</v>
      </c>
      <c r="F17" s="90">
        <v>0.10298758678729224</v>
      </c>
      <c r="G17" s="91">
        <v>70</v>
      </c>
      <c r="H17" s="90">
        <v>0.11182108626198083</v>
      </c>
      <c r="I17" s="150">
        <v>2</v>
      </c>
      <c r="J17" s="228">
        <v>1745</v>
      </c>
      <c r="K17" s="114">
        <v>9.9914113942170049E-2</v>
      </c>
      <c r="L17" s="89">
        <v>521</v>
      </c>
      <c r="M17" s="90">
        <v>8.820044015574742E-2</v>
      </c>
      <c r="N17" s="91">
        <v>1342</v>
      </c>
      <c r="O17" s="90">
        <v>0.10304845273746449</v>
      </c>
      <c r="P17" s="91">
        <v>70</v>
      </c>
      <c r="Q17" s="90">
        <v>0.10574018126888217</v>
      </c>
      <c r="R17" s="149">
        <v>2</v>
      </c>
      <c r="S17" s="92">
        <v>1</v>
      </c>
      <c r="T17" s="228">
        <v>1935</v>
      </c>
      <c r="U17" s="114">
        <v>9.8754720832908038E-2</v>
      </c>
      <c r="V17" s="228">
        <v>3680</v>
      </c>
      <c r="W17" s="114">
        <v>9.9301114439137597E-2</v>
      </c>
    </row>
    <row r="18" spans="2:23" ht="21.95" customHeight="1" x14ac:dyDescent="0.25">
      <c r="B18" s="221" t="s">
        <v>112</v>
      </c>
      <c r="C18" s="89">
        <v>162</v>
      </c>
      <c r="D18" s="90">
        <v>2.2100954979536153E-2</v>
      </c>
      <c r="E18" s="91">
        <v>192</v>
      </c>
      <c r="F18" s="90">
        <v>2.0197769829581318E-2</v>
      </c>
      <c r="G18" s="91">
        <v>16</v>
      </c>
      <c r="H18" s="90">
        <v>2.5559105431309903E-2</v>
      </c>
      <c r="I18" s="150">
        <v>0</v>
      </c>
      <c r="J18" s="228">
        <v>370</v>
      </c>
      <c r="K18" s="114">
        <v>2.118522759805325E-2</v>
      </c>
      <c r="L18" s="89">
        <v>108</v>
      </c>
      <c r="M18" s="90">
        <v>1.8283392585068562E-2</v>
      </c>
      <c r="N18" s="91">
        <v>294</v>
      </c>
      <c r="O18" s="90">
        <v>2.2575443446210552E-2</v>
      </c>
      <c r="P18" s="91">
        <v>24</v>
      </c>
      <c r="Q18" s="90">
        <v>3.6253776435045321E-2</v>
      </c>
      <c r="R18" s="149">
        <v>0</v>
      </c>
      <c r="S18" s="92">
        <v>0</v>
      </c>
      <c r="T18" s="228">
        <v>426</v>
      </c>
      <c r="U18" s="114">
        <v>2.1741349392671225E-2</v>
      </c>
      <c r="V18" s="228">
        <v>796</v>
      </c>
      <c r="W18" s="114">
        <v>2.1479262797161284E-2</v>
      </c>
    </row>
    <row r="19" spans="2:23" ht="21.95" customHeight="1" thickBot="1" x14ac:dyDescent="0.3">
      <c r="B19" s="221" t="s">
        <v>113</v>
      </c>
      <c r="C19" s="89">
        <v>181</v>
      </c>
      <c r="D19" s="90">
        <v>2.4693042291950885E-2</v>
      </c>
      <c r="E19" s="91">
        <v>335</v>
      </c>
      <c r="F19" s="90">
        <v>3.5240900483904901E-2</v>
      </c>
      <c r="G19" s="91">
        <v>17</v>
      </c>
      <c r="H19" s="90">
        <v>2.7156549520766772E-2</v>
      </c>
      <c r="I19" s="150">
        <v>0</v>
      </c>
      <c r="J19" s="228">
        <v>533</v>
      </c>
      <c r="K19" s="114">
        <v>3.0518179215574006E-2</v>
      </c>
      <c r="L19" s="89">
        <v>202</v>
      </c>
      <c r="M19" s="90">
        <v>3.4196715760961574E-2</v>
      </c>
      <c r="N19" s="91">
        <v>548</v>
      </c>
      <c r="O19" s="90">
        <v>4.2079397988174769E-2</v>
      </c>
      <c r="P19" s="91">
        <v>24</v>
      </c>
      <c r="Q19" s="90">
        <v>3.6253776435045321E-2</v>
      </c>
      <c r="R19" s="149">
        <v>0</v>
      </c>
      <c r="S19" s="92">
        <v>0</v>
      </c>
      <c r="T19" s="228">
        <v>774</v>
      </c>
      <c r="U19" s="114">
        <v>3.9501888333163211E-2</v>
      </c>
      <c r="V19" s="228">
        <v>1307</v>
      </c>
      <c r="W19" s="114">
        <v>3.5268086024987183E-2</v>
      </c>
    </row>
    <row r="20" spans="2:23" ht="21.95" customHeight="1" thickTop="1" thickBot="1" x14ac:dyDescent="0.3">
      <c r="B20" s="215" t="s">
        <v>114</v>
      </c>
      <c r="C20" s="216">
        <v>1600</v>
      </c>
      <c r="D20" s="217">
        <v>0.21828103683492497</v>
      </c>
      <c r="E20" s="218">
        <v>2738</v>
      </c>
      <c r="F20" s="217">
        <v>0.28802861350725856</v>
      </c>
      <c r="G20" s="218">
        <v>198</v>
      </c>
      <c r="H20" s="217">
        <v>0.31629392971246006</v>
      </c>
      <c r="I20" s="227">
        <v>2</v>
      </c>
      <c r="J20" s="216">
        <v>4538</v>
      </c>
      <c r="K20" s="224">
        <v>0.25983395362152878</v>
      </c>
      <c r="L20" s="216">
        <v>1499</v>
      </c>
      <c r="M20" s="217">
        <v>0.25376671745386831</v>
      </c>
      <c r="N20" s="218">
        <v>4316</v>
      </c>
      <c r="O20" s="217">
        <v>0.33141365276817936</v>
      </c>
      <c r="P20" s="218">
        <v>242</v>
      </c>
      <c r="Q20" s="217">
        <v>0.36555891238670696</v>
      </c>
      <c r="R20" s="225">
        <v>2</v>
      </c>
      <c r="S20" s="219">
        <v>1</v>
      </c>
      <c r="T20" s="216">
        <v>6059</v>
      </c>
      <c r="U20" s="224">
        <v>0.30922731448402574</v>
      </c>
      <c r="V20" s="216">
        <v>10597</v>
      </c>
      <c r="W20" s="224">
        <v>0.28594943198683181</v>
      </c>
    </row>
    <row r="21" spans="2:23" ht="21.95" customHeight="1" thickTop="1" x14ac:dyDescent="0.25">
      <c r="B21" s="221" t="s">
        <v>115</v>
      </c>
      <c r="C21" s="89">
        <v>12</v>
      </c>
      <c r="D21" s="90">
        <v>1.6371077762619372E-3</v>
      </c>
      <c r="E21" s="91">
        <v>13</v>
      </c>
      <c r="F21" s="90">
        <v>1.367557332211235E-3</v>
      </c>
      <c r="G21" s="91">
        <v>1</v>
      </c>
      <c r="H21" s="90">
        <v>1.5974440894568689E-3</v>
      </c>
      <c r="I21" s="150">
        <v>0</v>
      </c>
      <c r="J21" s="228">
        <v>26</v>
      </c>
      <c r="K21" s="114">
        <v>1.4886916690523904E-3</v>
      </c>
      <c r="L21" s="89">
        <v>14</v>
      </c>
      <c r="M21" s="90">
        <v>2.3700694091755544E-3</v>
      </c>
      <c r="N21" s="91">
        <v>14</v>
      </c>
      <c r="O21" s="90">
        <v>1.0750211164862167E-3</v>
      </c>
      <c r="P21" s="91">
        <v>2</v>
      </c>
      <c r="Q21" s="90">
        <v>3.0211480362537764E-3</v>
      </c>
      <c r="R21" s="149">
        <v>0</v>
      </c>
      <c r="S21" s="92">
        <v>0</v>
      </c>
      <c r="T21" s="228">
        <v>30</v>
      </c>
      <c r="U21" s="114">
        <v>1.5310809431458609E-3</v>
      </c>
      <c r="V21" s="228">
        <v>56</v>
      </c>
      <c r="W21" s="114">
        <v>1.5111039153781808E-3</v>
      </c>
    </row>
    <row r="22" spans="2:23" ht="21.95" customHeight="1" thickBot="1" x14ac:dyDescent="0.3">
      <c r="B22" s="221" t="s">
        <v>38</v>
      </c>
      <c r="C22" s="89">
        <v>3276</v>
      </c>
      <c r="D22" s="90">
        <v>0.44693042291950885</v>
      </c>
      <c r="E22" s="91">
        <v>3137</v>
      </c>
      <c r="F22" s="90">
        <v>0.33000210393435725</v>
      </c>
      <c r="G22" s="91">
        <v>275</v>
      </c>
      <c r="H22" s="90">
        <v>0.43929712460063897</v>
      </c>
      <c r="I22" s="150">
        <v>1</v>
      </c>
      <c r="J22" s="228">
        <v>6689</v>
      </c>
      <c r="K22" s="114">
        <v>0.38299456054967079</v>
      </c>
      <c r="L22" s="89">
        <v>1538</v>
      </c>
      <c r="M22" s="90">
        <v>0.26036905366514307</v>
      </c>
      <c r="N22" s="91">
        <v>1774</v>
      </c>
      <c r="O22" s="90">
        <v>0.13622053290332489</v>
      </c>
      <c r="P22" s="91">
        <v>174</v>
      </c>
      <c r="Q22" s="90">
        <v>0.26283987915407853</v>
      </c>
      <c r="R22" s="149">
        <v>0</v>
      </c>
      <c r="S22" s="92">
        <v>0</v>
      </c>
      <c r="T22" s="228">
        <v>3486</v>
      </c>
      <c r="U22" s="114">
        <v>0.17791160559354904</v>
      </c>
      <c r="V22" s="228">
        <v>10175</v>
      </c>
      <c r="W22" s="114">
        <v>0.27456218462451765</v>
      </c>
    </row>
    <row r="23" spans="2:23" ht="21.95" customHeight="1" thickTop="1" thickBot="1" x14ac:dyDescent="0.3">
      <c r="B23" s="99" t="s">
        <v>117</v>
      </c>
      <c r="C23" s="100">
        <v>7330</v>
      </c>
      <c r="D23" s="101">
        <v>1</v>
      </c>
      <c r="E23" s="102">
        <v>9506</v>
      </c>
      <c r="F23" s="101">
        <v>1</v>
      </c>
      <c r="G23" s="102">
        <v>626</v>
      </c>
      <c r="H23" s="101">
        <v>1</v>
      </c>
      <c r="I23" s="111">
        <v>3</v>
      </c>
      <c r="J23" s="154">
        <v>17465</v>
      </c>
      <c r="K23" s="115">
        <v>1</v>
      </c>
      <c r="L23" s="100">
        <v>5907</v>
      </c>
      <c r="M23" s="101">
        <v>1</v>
      </c>
      <c r="N23" s="102">
        <v>13023</v>
      </c>
      <c r="O23" s="101">
        <v>0.99999999999999989</v>
      </c>
      <c r="P23" s="102">
        <v>662</v>
      </c>
      <c r="Q23" s="101">
        <v>1</v>
      </c>
      <c r="R23" s="110">
        <v>2</v>
      </c>
      <c r="S23" s="103">
        <v>1</v>
      </c>
      <c r="T23" s="154">
        <v>19594</v>
      </c>
      <c r="U23" s="115">
        <v>1.0000000000000002</v>
      </c>
      <c r="V23" s="154">
        <v>37059</v>
      </c>
      <c r="W23" s="115">
        <v>1</v>
      </c>
    </row>
    <row r="24" spans="2:23" s="81" customFormat="1" ht="21.95" customHeight="1" thickTop="1" thickBot="1" x14ac:dyDescent="0.3">
      <c r="B24" s="226"/>
      <c r="C24" s="22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</row>
    <row r="25" spans="2:23" s="81" customFormat="1" ht="21.95" customHeight="1" thickTop="1" x14ac:dyDescent="0.25">
      <c r="B25" s="119" t="s">
        <v>217</v>
      </c>
      <c r="C25" s="120"/>
      <c r="D25" s="121"/>
      <c r="E25" s="143"/>
      <c r="F25" s="175"/>
      <c r="G25" s="122"/>
      <c r="H25" s="122"/>
      <c r="I25" s="122"/>
      <c r="J25" s="175"/>
      <c r="K25" s="122"/>
      <c r="L25" s="122"/>
    </row>
    <row r="26" spans="2:23" s="81" customFormat="1" ht="21.95" customHeight="1" thickBot="1" x14ac:dyDescent="0.3">
      <c r="B26" s="124" t="s">
        <v>250</v>
      </c>
      <c r="C26" s="125"/>
      <c r="D26" s="126"/>
      <c r="E26" s="143"/>
      <c r="F26" s="122"/>
      <c r="G26" s="122"/>
      <c r="H26" s="122"/>
      <c r="I26" s="122"/>
      <c r="J26" s="122"/>
      <c r="K26" s="122"/>
      <c r="L26" s="122"/>
    </row>
    <row r="27" spans="2:23" s="81" customFormat="1" ht="15.75" thickTop="1" x14ac:dyDescent="0.25"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</row>
    <row r="28" spans="2:23" s="81" customFormat="1" x14ac:dyDescent="0.25"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</row>
    <row r="29" spans="2:23" s="81" customFormat="1" x14ac:dyDescent="0.25"/>
    <row r="30" spans="2:23" s="81" customFormat="1" x14ac:dyDescent="0.25"/>
    <row r="31" spans="2:23" s="81" customFormat="1" x14ac:dyDescent="0.25"/>
    <row r="32" spans="2:23" s="81" customFormat="1" x14ac:dyDescent="0.25"/>
    <row r="33" s="81" customFormat="1" x14ac:dyDescent="0.25"/>
    <row r="34" s="81" customFormat="1" x14ac:dyDescent="0.25"/>
    <row r="35" s="81" customFormat="1" x14ac:dyDescent="0.25"/>
    <row r="36" s="81" customFormat="1" x14ac:dyDescent="0.25"/>
    <row r="37" s="81" customFormat="1" x14ac:dyDescent="0.25"/>
    <row r="38" s="81" customFormat="1" x14ac:dyDescent="0.25"/>
    <row r="39" s="81" customFormat="1" x14ac:dyDescent="0.25"/>
    <row r="40" s="81" customFormat="1" x14ac:dyDescent="0.25"/>
    <row r="41" s="81" customFormat="1" x14ac:dyDescent="0.25"/>
    <row r="42" s="81" customFormat="1" x14ac:dyDescent="0.25"/>
    <row r="43" s="81" customFormat="1" x14ac:dyDescent="0.25"/>
    <row r="44" s="81" customFormat="1" x14ac:dyDescent="0.25"/>
    <row r="45" s="81" customFormat="1" x14ac:dyDescent="0.25"/>
    <row r="46" s="81" customFormat="1" x14ac:dyDescent="0.25"/>
    <row r="47" s="81" customFormat="1" x14ac:dyDescent="0.25"/>
    <row r="48" s="81" customFormat="1" x14ac:dyDescent="0.25"/>
    <row r="49" s="81" customFormat="1" x14ac:dyDescent="0.25"/>
    <row r="50" s="81" customFormat="1" x14ac:dyDescent="0.25"/>
    <row r="51" s="81" customFormat="1" x14ac:dyDescent="0.25"/>
    <row r="52" s="81" customFormat="1" x14ac:dyDescent="0.25"/>
    <row r="53" s="81" customFormat="1" x14ac:dyDescent="0.25"/>
    <row r="54" s="81" customFormat="1" x14ac:dyDescent="0.25"/>
    <row r="55" s="81" customFormat="1" x14ac:dyDescent="0.25"/>
    <row r="56" s="81" customFormat="1" x14ac:dyDescent="0.25"/>
    <row r="57" s="81" customFormat="1" x14ac:dyDescent="0.25"/>
    <row r="58" s="81" customFormat="1" x14ac:dyDescent="0.25"/>
    <row r="59" s="81" customFormat="1" x14ac:dyDescent="0.25"/>
    <row r="60" s="81" customFormat="1" x14ac:dyDescent="0.25"/>
    <row r="61" s="81" customFormat="1" x14ac:dyDescent="0.25"/>
    <row r="62" s="81" customFormat="1" x14ac:dyDescent="0.25"/>
    <row r="63" s="81" customFormat="1" x14ac:dyDescent="0.25"/>
    <row r="64" s="81" customFormat="1" x14ac:dyDescent="0.25"/>
    <row r="65" s="81" customFormat="1" x14ac:dyDescent="0.25"/>
    <row r="66" s="81" customFormat="1" x14ac:dyDescent="0.25"/>
    <row r="67" s="81" customFormat="1" x14ac:dyDescent="0.25"/>
    <row r="68" s="81" customFormat="1" x14ac:dyDescent="0.25"/>
    <row r="69" s="81" customFormat="1" x14ac:dyDescent="0.25"/>
    <row r="70" s="81" customFormat="1" x14ac:dyDescent="0.25"/>
    <row r="71" s="81" customFormat="1" x14ac:dyDescent="0.25"/>
    <row r="72" s="81" customFormat="1" x14ac:dyDescent="0.25"/>
    <row r="73" s="81" customFormat="1" x14ac:dyDescent="0.25"/>
    <row r="74" s="81" customFormat="1" x14ac:dyDescent="0.25"/>
    <row r="75" s="81" customFormat="1" x14ac:dyDescent="0.25"/>
    <row r="76" s="81" customFormat="1" x14ac:dyDescent="0.25"/>
    <row r="77" s="81" customFormat="1" x14ac:dyDescent="0.25"/>
    <row r="78" s="81" customFormat="1" x14ac:dyDescent="0.25"/>
    <row r="79" s="81" customFormat="1" x14ac:dyDescent="0.25"/>
    <row r="80" s="81" customFormat="1" x14ac:dyDescent="0.25"/>
    <row r="81" s="81" customFormat="1" x14ac:dyDescent="0.25"/>
    <row r="82" s="81" customFormat="1" x14ac:dyDescent="0.25"/>
    <row r="83" s="81" customFormat="1" x14ac:dyDescent="0.25"/>
    <row r="84" s="81" customFormat="1" x14ac:dyDescent="0.25"/>
    <row r="85" s="81" customFormat="1" x14ac:dyDescent="0.25"/>
    <row r="86" s="81" customFormat="1" x14ac:dyDescent="0.25"/>
    <row r="87" s="81" customFormat="1" x14ac:dyDescent="0.25"/>
    <row r="88" s="81" customFormat="1" x14ac:dyDescent="0.25"/>
    <row r="89" s="81" customFormat="1" x14ac:dyDescent="0.25"/>
    <row r="90" s="81" customFormat="1" x14ac:dyDescent="0.25"/>
    <row r="91" s="81" customFormat="1" x14ac:dyDescent="0.25"/>
    <row r="92" s="81" customFormat="1" x14ac:dyDescent="0.25"/>
    <row r="93" s="81" customFormat="1" x14ac:dyDescent="0.25"/>
    <row r="94" s="81" customFormat="1" x14ac:dyDescent="0.25"/>
    <row r="95" s="81" customFormat="1" x14ac:dyDescent="0.25"/>
    <row r="96" s="81" customFormat="1" x14ac:dyDescent="0.25"/>
    <row r="97" s="81" customFormat="1" x14ac:dyDescent="0.25"/>
    <row r="98" s="81" customFormat="1" x14ac:dyDescent="0.25"/>
    <row r="99" s="81" customFormat="1" x14ac:dyDescent="0.25"/>
    <row r="100" s="81" customFormat="1" x14ac:dyDescent="0.25"/>
    <row r="101" s="81" customFormat="1" x14ac:dyDescent="0.25"/>
    <row r="102" s="81" customFormat="1" x14ac:dyDescent="0.25"/>
    <row r="103" s="81" customFormat="1" x14ac:dyDescent="0.25"/>
    <row r="104" s="81" customFormat="1" x14ac:dyDescent="0.25"/>
    <row r="105" s="81" customFormat="1" x14ac:dyDescent="0.25"/>
    <row r="106" s="81" customFormat="1" x14ac:dyDescent="0.25"/>
    <row r="107" s="81" customFormat="1" x14ac:dyDescent="0.25"/>
    <row r="108" s="81" customFormat="1" x14ac:dyDescent="0.25"/>
    <row r="109" s="81" customFormat="1" x14ac:dyDescent="0.25"/>
    <row r="110" s="81" customFormat="1" x14ac:dyDescent="0.25"/>
    <row r="111" s="81" customFormat="1" x14ac:dyDescent="0.25"/>
    <row r="112" s="81" customFormat="1" x14ac:dyDescent="0.25"/>
    <row r="113" s="81" customFormat="1" x14ac:dyDescent="0.25"/>
    <row r="114" s="81" customFormat="1" x14ac:dyDescent="0.25"/>
    <row r="115" s="81" customFormat="1" x14ac:dyDescent="0.25"/>
    <row r="116" s="81" customFormat="1" x14ac:dyDescent="0.25"/>
    <row r="117" s="81" customFormat="1" x14ac:dyDescent="0.25"/>
    <row r="118" s="81" customFormat="1" x14ac:dyDescent="0.25"/>
    <row r="119" s="81" customFormat="1" x14ac:dyDescent="0.25"/>
    <row r="120" s="81" customFormat="1" x14ac:dyDescent="0.25"/>
    <row r="121" s="81" customFormat="1" x14ac:dyDescent="0.25"/>
    <row r="122" s="81" customFormat="1" x14ac:dyDescent="0.25"/>
    <row r="123" s="81" customFormat="1" x14ac:dyDescent="0.25"/>
    <row r="124" s="81" customFormat="1" x14ac:dyDescent="0.25"/>
    <row r="125" s="81" customFormat="1" x14ac:dyDescent="0.25"/>
    <row r="126" s="81" customFormat="1" x14ac:dyDescent="0.25"/>
    <row r="127" s="81" customFormat="1" x14ac:dyDescent="0.25"/>
    <row r="128" s="81" customFormat="1" x14ac:dyDescent="0.25"/>
    <row r="129" s="81" customFormat="1" x14ac:dyDescent="0.25"/>
    <row r="130" s="81" customFormat="1" x14ac:dyDescent="0.25"/>
    <row r="131" s="81" customFormat="1" x14ac:dyDescent="0.25"/>
    <row r="132" s="81" customFormat="1" x14ac:dyDescent="0.25"/>
    <row r="133" s="81" customFormat="1" x14ac:dyDescent="0.25"/>
    <row r="134" s="81" customFormat="1" x14ac:dyDescent="0.25"/>
    <row r="135" s="81" customFormat="1" x14ac:dyDescent="0.25"/>
    <row r="136" s="81" customFormat="1" x14ac:dyDescent="0.25"/>
    <row r="137" s="81" customFormat="1" x14ac:dyDescent="0.25"/>
    <row r="138" s="81" customFormat="1" x14ac:dyDescent="0.25"/>
    <row r="139" s="81" customFormat="1" x14ac:dyDescent="0.25"/>
    <row r="140" s="81" customFormat="1" x14ac:dyDescent="0.25"/>
    <row r="141" s="81" customFormat="1" x14ac:dyDescent="0.25"/>
    <row r="142" s="81" customFormat="1" x14ac:dyDescent="0.25"/>
    <row r="143" s="81" customFormat="1" x14ac:dyDescent="0.25"/>
    <row r="144" s="81" customFormat="1" x14ac:dyDescent="0.25"/>
    <row r="145" s="81" customFormat="1" x14ac:dyDescent="0.25"/>
    <row r="146" s="81" customFormat="1" x14ac:dyDescent="0.25"/>
    <row r="147" s="81" customFormat="1" x14ac:dyDescent="0.25"/>
    <row r="148" s="81" customFormat="1" x14ac:dyDescent="0.25"/>
    <row r="149" s="81" customFormat="1" x14ac:dyDescent="0.25"/>
    <row r="150" s="81" customFormat="1" x14ac:dyDescent="0.25"/>
    <row r="151" s="81" customFormat="1" x14ac:dyDescent="0.25"/>
    <row r="152" s="81" customFormat="1" x14ac:dyDescent="0.25"/>
    <row r="153" s="81" customFormat="1" x14ac:dyDescent="0.25"/>
    <row r="154" s="81" customFormat="1" x14ac:dyDescent="0.25"/>
    <row r="155" s="81" customFormat="1" x14ac:dyDescent="0.25"/>
    <row r="156" s="81" customFormat="1" x14ac:dyDescent="0.25"/>
    <row r="157" s="81" customFormat="1" x14ac:dyDescent="0.25"/>
    <row r="158" s="81" customFormat="1" x14ac:dyDescent="0.25"/>
    <row r="159" s="81" customFormat="1" x14ac:dyDescent="0.25"/>
    <row r="160" s="81" customFormat="1" x14ac:dyDescent="0.25"/>
    <row r="161" s="81" customFormat="1" x14ac:dyDescent="0.25"/>
    <row r="162" s="81" customFormat="1" x14ac:dyDescent="0.25"/>
    <row r="163" s="81" customFormat="1" x14ac:dyDescent="0.25"/>
    <row r="164" s="81" customFormat="1" x14ac:dyDescent="0.25"/>
    <row r="165" s="81" customFormat="1" x14ac:dyDescent="0.25"/>
    <row r="166" s="81" customFormat="1" x14ac:dyDescent="0.25"/>
    <row r="167" s="81" customFormat="1" x14ac:dyDescent="0.25"/>
    <row r="168" s="81" customFormat="1" x14ac:dyDescent="0.25"/>
    <row r="169" s="81" customFormat="1" x14ac:dyDescent="0.25"/>
    <row r="170" s="81" customFormat="1" x14ac:dyDescent="0.25"/>
    <row r="171" s="81" customFormat="1" x14ac:dyDescent="0.25"/>
    <row r="172" s="81" customFormat="1" x14ac:dyDescent="0.25"/>
    <row r="173" s="81" customFormat="1" x14ac:dyDescent="0.25"/>
    <row r="174" s="81" customFormat="1" x14ac:dyDescent="0.25"/>
    <row r="175" s="81" customFormat="1" x14ac:dyDescent="0.25"/>
    <row r="176" s="81" customFormat="1" x14ac:dyDescent="0.25"/>
    <row r="177" s="81" customFormat="1" x14ac:dyDescent="0.25"/>
    <row r="178" s="81" customFormat="1" x14ac:dyDescent="0.25"/>
    <row r="179" s="81" customFormat="1" x14ac:dyDescent="0.25"/>
    <row r="180" s="81" customFormat="1" x14ac:dyDescent="0.25"/>
    <row r="181" s="81" customFormat="1" x14ac:dyDescent="0.25"/>
    <row r="182" s="81" customFormat="1" x14ac:dyDescent="0.25"/>
    <row r="183" s="81" customFormat="1" x14ac:dyDescent="0.25"/>
    <row r="184" s="81" customFormat="1" x14ac:dyDescent="0.25"/>
    <row r="185" s="81" customFormat="1" x14ac:dyDescent="0.25"/>
    <row r="186" s="81" customFormat="1" x14ac:dyDescent="0.25"/>
    <row r="187" s="81" customFormat="1" x14ac:dyDescent="0.25"/>
    <row r="188" s="81" customFormat="1" x14ac:dyDescent="0.25"/>
    <row r="189" s="81" customFormat="1" x14ac:dyDescent="0.25"/>
    <row r="190" s="81" customFormat="1" x14ac:dyDescent="0.25"/>
    <row r="191" s="81" customFormat="1" x14ac:dyDescent="0.25"/>
    <row r="192" s="81" customFormat="1" x14ac:dyDescent="0.25"/>
    <row r="193" s="81" customFormat="1" x14ac:dyDescent="0.25"/>
    <row r="194" s="81" customFormat="1" x14ac:dyDescent="0.25"/>
    <row r="195" s="81" customFormat="1" x14ac:dyDescent="0.25"/>
    <row r="196" s="81" customFormat="1" x14ac:dyDescent="0.25"/>
    <row r="197" s="81" customFormat="1" x14ac:dyDescent="0.25"/>
    <row r="198" s="81" customFormat="1" x14ac:dyDescent="0.25"/>
    <row r="199" s="81" customFormat="1" x14ac:dyDescent="0.25"/>
    <row r="200" s="81" customFormat="1" x14ac:dyDescent="0.25"/>
    <row r="201" s="81" customFormat="1" x14ac:dyDescent="0.25"/>
    <row r="202" s="81" customFormat="1" x14ac:dyDescent="0.25"/>
    <row r="203" s="81" customFormat="1" x14ac:dyDescent="0.25"/>
    <row r="204" s="81" customFormat="1" x14ac:dyDescent="0.25"/>
    <row r="205" s="81" customFormat="1" x14ac:dyDescent="0.25"/>
    <row r="206" s="81" customFormat="1" x14ac:dyDescent="0.25"/>
    <row r="207" s="81" customFormat="1" x14ac:dyDescent="0.25"/>
    <row r="208" s="81" customFormat="1" x14ac:dyDescent="0.25"/>
    <row r="209" s="81" customFormat="1" x14ac:dyDescent="0.25"/>
    <row r="210" s="81" customFormat="1" x14ac:dyDescent="0.25"/>
    <row r="211" s="81" customFormat="1" x14ac:dyDescent="0.25"/>
    <row r="212" s="81" customFormat="1" x14ac:dyDescent="0.25"/>
    <row r="213" s="81" customFormat="1" x14ac:dyDescent="0.25"/>
    <row r="214" s="81" customFormat="1" x14ac:dyDescent="0.25"/>
    <row r="215" s="81" customFormat="1" x14ac:dyDescent="0.25"/>
    <row r="216" s="81" customFormat="1" x14ac:dyDescent="0.25"/>
    <row r="217" s="81" customFormat="1" x14ac:dyDescent="0.25"/>
    <row r="218" s="81" customFormat="1" x14ac:dyDescent="0.25"/>
    <row r="219" s="81" customFormat="1" x14ac:dyDescent="0.25"/>
    <row r="220" s="81" customFormat="1" x14ac:dyDescent="0.25"/>
    <row r="221" s="81" customFormat="1" x14ac:dyDescent="0.25"/>
    <row r="222" s="81" customFormat="1" x14ac:dyDescent="0.25"/>
    <row r="223" s="81" customFormat="1" x14ac:dyDescent="0.25"/>
    <row r="224" s="81" customFormat="1" x14ac:dyDescent="0.25"/>
    <row r="225" s="81" customFormat="1" x14ac:dyDescent="0.25"/>
    <row r="226" s="81" customFormat="1" x14ac:dyDescent="0.25"/>
    <row r="227" s="81" customFormat="1" x14ac:dyDescent="0.25"/>
    <row r="228" s="81" customFormat="1" x14ac:dyDescent="0.25"/>
    <row r="229" s="81" customFormat="1" x14ac:dyDescent="0.25"/>
    <row r="230" s="81" customFormat="1" x14ac:dyDescent="0.25"/>
    <row r="231" s="81" customFormat="1" x14ac:dyDescent="0.25"/>
    <row r="232" s="81" customFormat="1" x14ac:dyDescent="0.25"/>
    <row r="233" s="81" customFormat="1" x14ac:dyDescent="0.25"/>
    <row r="234" s="81" customFormat="1" x14ac:dyDescent="0.25"/>
    <row r="235" s="81" customFormat="1" x14ac:dyDescent="0.25"/>
    <row r="236" s="81" customFormat="1" x14ac:dyDescent="0.25"/>
    <row r="237" s="81" customFormat="1" x14ac:dyDescent="0.25"/>
    <row r="238" s="81" customFormat="1" x14ac:dyDescent="0.25"/>
    <row r="239" s="81" customFormat="1" x14ac:dyDescent="0.25"/>
    <row r="240" s="81" customFormat="1" x14ac:dyDescent="0.25"/>
    <row r="241" s="81" customFormat="1" x14ac:dyDescent="0.25"/>
    <row r="242" s="81" customFormat="1" x14ac:dyDescent="0.25"/>
    <row r="243" s="81" customFormat="1" x14ac:dyDescent="0.25"/>
    <row r="244" s="81" customFormat="1" x14ac:dyDescent="0.25"/>
    <row r="245" s="81" customFormat="1" x14ac:dyDescent="0.25"/>
    <row r="246" s="81" customFormat="1" x14ac:dyDescent="0.25"/>
    <row r="247" s="81" customFormat="1" x14ac:dyDescent="0.25"/>
    <row r="248" s="81" customFormat="1" x14ac:dyDescent="0.25"/>
    <row r="249" s="81" customFormat="1" x14ac:dyDescent="0.25"/>
    <row r="250" s="81" customFormat="1" x14ac:dyDescent="0.25"/>
    <row r="251" s="81" customFormat="1" x14ac:dyDescent="0.25"/>
    <row r="252" s="81" customFormat="1" x14ac:dyDescent="0.25"/>
    <row r="253" s="81" customFormat="1" x14ac:dyDescent="0.25"/>
    <row r="254" s="81" customFormat="1" x14ac:dyDescent="0.25"/>
    <row r="255" s="81" customFormat="1" x14ac:dyDescent="0.25"/>
    <row r="256" s="81" customFormat="1" x14ac:dyDescent="0.25"/>
    <row r="257" s="81" customFormat="1" x14ac:dyDescent="0.25"/>
    <row r="258" s="81" customFormat="1" x14ac:dyDescent="0.25"/>
    <row r="259" s="81" customFormat="1" x14ac:dyDescent="0.25"/>
    <row r="260" s="81" customFormat="1" x14ac:dyDescent="0.25"/>
    <row r="261" s="81" customFormat="1" x14ac:dyDescent="0.25"/>
    <row r="262" s="81" customFormat="1" x14ac:dyDescent="0.25"/>
    <row r="263" s="81" customFormat="1" x14ac:dyDescent="0.25"/>
    <row r="264" s="81" customFormat="1" x14ac:dyDescent="0.25"/>
    <row r="265" s="81" customFormat="1" x14ac:dyDescent="0.25"/>
    <row r="266" s="81" customFormat="1" x14ac:dyDescent="0.25"/>
    <row r="267" s="81" customFormat="1" x14ac:dyDescent="0.25"/>
    <row r="268" s="81" customFormat="1" x14ac:dyDescent="0.25"/>
    <row r="269" s="81" customFormat="1" x14ac:dyDescent="0.25"/>
    <row r="270" s="81" customFormat="1" x14ac:dyDescent="0.25"/>
    <row r="271" s="81" customFormat="1" x14ac:dyDescent="0.25"/>
    <row r="272" s="81" customFormat="1" x14ac:dyDescent="0.25"/>
    <row r="273" s="81" customFormat="1" x14ac:dyDescent="0.25"/>
    <row r="274" s="81" customFormat="1" x14ac:dyDescent="0.25"/>
    <row r="275" s="81" customFormat="1" x14ac:dyDescent="0.25"/>
    <row r="276" s="81" customFormat="1" x14ac:dyDescent="0.25"/>
    <row r="277" s="81" customFormat="1" x14ac:dyDescent="0.25"/>
    <row r="278" s="81" customFormat="1" x14ac:dyDescent="0.25"/>
    <row r="279" s="81" customFormat="1" x14ac:dyDescent="0.25"/>
    <row r="280" s="81" customFormat="1" x14ac:dyDescent="0.25"/>
    <row r="281" s="81" customFormat="1" x14ac:dyDescent="0.25"/>
    <row r="282" s="81" customFormat="1" x14ac:dyDescent="0.25"/>
    <row r="283" s="81" customFormat="1" x14ac:dyDescent="0.25"/>
    <row r="284" s="81" customFormat="1" x14ac:dyDescent="0.25"/>
    <row r="285" s="81" customFormat="1" x14ac:dyDescent="0.25"/>
    <row r="286" s="81" customFormat="1" x14ac:dyDescent="0.25"/>
    <row r="287" s="81" customFormat="1" x14ac:dyDescent="0.25"/>
    <row r="288" s="81" customFormat="1" x14ac:dyDescent="0.25"/>
    <row r="289" s="81" customFormat="1" x14ac:dyDescent="0.25"/>
    <row r="290" s="81" customFormat="1" x14ac:dyDescent="0.25"/>
    <row r="291" s="81" customFormat="1" x14ac:dyDescent="0.25"/>
    <row r="292" s="81" customFormat="1" x14ac:dyDescent="0.25"/>
    <row r="293" s="81" customFormat="1" x14ac:dyDescent="0.25"/>
    <row r="294" s="81" customFormat="1" x14ac:dyDescent="0.25"/>
    <row r="295" s="81" customFormat="1" x14ac:dyDescent="0.25"/>
    <row r="296" s="81" customFormat="1" x14ac:dyDescent="0.25"/>
    <row r="297" s="81" customFormat="1" x14ac:dyDescent="0.25"/>
    <row r="298" s="81" customFormat="1" x14ac:dyDescent="0.25"/>
    <row r="299" s="81" customFormat="1" x14ac:dyDescent="0.25"/>
    <row r="300" s="81" customFormat="1" x14ac:dyDescent="0.25"/>
    <row r="301" s="81" customFormat="1" x14ac:dyDescent="0.25"/>
    <row r="302" s="81" customFormat="1" x14ac:dyDescent="0.25"/>
    <row r="303" s="81" customFormat="1" x14ac:dyDescent="0.25"/>
    <row r="304" s="81" customFormat="1" x14ac:dyDescent="0.25"/>
    <row r="305" s="81" customFormat="1" x14ac:dyDescent="0.25"/>
    <row r="306" s="81" customFormat="1" x14ac:dyDescent="0.25"/>
    <row r="307" s="81" customFormat="1" x14ac:dyDescent="0.25"/>
    <row r="308" s="81" customFormat="1" x14ac:dyDescent="0.25"/>
    <row r="309" s="81" customFormat="1" x14ac:dyDescent="0.25"/>
    <row r="310" s="81" customFormat="1" x14ac:dyDescent="0.25"/>
    <row r="311" s="81" customFormat="1" x14ac:dyDescent="0.25"/>
    <row r="312" s="81" customFormat="1" x14ac:dyDescent="0.25"/>
    <row r="313" s="81" customFormat="1" x14ac:dyDescent="0.25"/>
    <row r="314" s="81" customFormat="1" x14ac:dyDescent="0.25"/>
    <row r="315" s="81" customFormat="1" x14ac:dyDescent="0.25"/>
    <row r="316" s="81" customFormat="1" x14ac:dyDescent="0.25"/>
    <row r="317" s="81" customFormat="1" x14ac:dyDescent="0.25"/>
    <row r="318" s="81" customFormat="1" x14ac:dyDescent="0.25"/>
    <row r="319" s="81" customFormat="1" x14ac:dyDescent="0.25"/>
    <row r="320" s="81" customFormat="1" x14ac:dyDescent="0.25"/>
    <row r="321" s="81" customFormat="1" x14ac:dyDescent="0.25"/>
    <row r="322" s="81" customFormat="1" x14ac:dyDescent="0.25"/>
    <row r="323" s="81" customFormat="1" x14ac:dyDescent="0.25"/>
    <row r="324" s="81" customFormat="1" x14ac:dyDescent="0.25"/>
    <row r="325" s="81" customFormat="1" x14ac:dyDescent="0.25"/>
    <row r="326" s="81" customFormat="1" x14ac:dyDescent="0.25"/>
    <row r="327" s="81" customFormat="1" x14ac:dyDescent="0.25"/>
    <row r="328" s="81" customFormat="1" x14ac:dyDescent="0.25"/>
    <row r="329" s="81" customFormat="1" x14ac:dyDescent="0.25"/>
    <row r="330" s="81" customFormat="1" x14ac:dyDescent="0.25"/>
    <row r="331" s="81" customFormat="1" x14ac:dyDescent="0.25"/>
    <row r="332" s="81" customFormat="1" x14ac:dyDescent="0.25"/>
    <row r="333" s="81" customFormat="1" x14ac:dyDescent="0.25"/>
    <row r="334" s="81" customFormat="1" x14ac:dyDescent="0.25"/>
    <row r="335" s="81" customFormat="1" x14ac:dyDescent="0.25"/>
    <row r="336" s="81" customFormat="1" x14ac:dyDescent="0.25"/>
    <row r="337" s="81" customFormat="1" x14ac:dyDescent="0.25"/>
    <row r="338" s="81" customFormat="1" x14ac:dyDescent="0.25"/>
    <row r="339" s="81" customFormat="1" x14ac:dyDescent="0.25"/>
    <row r="340" s="81" customFormat="1" x14ac:dyDescent="0.25"/>
    <row r="341" s="81" customFormat="1" x14ac:dyDescent="0.25"/>
    <row r="342" s="81" customFormat="1" x14ac:dyDescent="0.25"/>
    <row r="343" s="81" customFormat="1" x14ac:dyDescent="0.25"/>
    <row r="344" s="81" customFormat="1" x14ac:dyDescent="0.25"/>
    <row r="345" s="81" customFormat="1" x14ac:dyDescent="0.25"/>
    <row r="346" s="81" customFormat="1" x14ac:dyDescent="0.25"/>
    <row r="347" s="81" customFormat="1" x14ac:dyDescent="0.25"/>
    <row r="348" s="81" customFormat="1" x14ac:dyDescent="0.25"/>
    <row r="349" s="81" customFormat="1" x14ac:dyDescent="0.25"/>
    <row r="350" s="81" customFormat="1" x14ac:dyDescent="0.25"/>
    <row r="351" s="81" customFormat="1" x14ac:dyDescent="0.25"/>
    <row r="352" s="81" customFormat="1" x14ac:dyDescent="0.25"/>
    <row r="353" s="81" customFormat="1" x14ac:dyDescent="0.25"/>
    <row r="354" s="81" customFormat="1" x14ac:dyDescent="0.25"/>
    <row r="355" s="81" customFormat="1" x14ac:dyDescent="0.25"/>
    <row r="356" s="81" customFormat="1" x14ac:dyDescent="0.25"/>
    <row r="357" s="81" customFormat="1" x14ac:dyDescent="0.25"/>
    <row r="358" s="81" customFormat="1" x14ac:dyDescent="0.25"/>
    <row r="359" s="81" customFormat="1" x14ac:dyDescent="0.25"/>
    <row r="360" s="81" customFormat="1" x14ac:dyDescent="0.25"/>
    <row r="361" s="81" customFormat="1" x14ac:dyDescent="0.25"/>
    <row r="362" s="81" customFormat="1" x14ac:dyDescent="0.25"/>
    <row r="363" s="81" customFormat="1" x14ac:dyDescent="0.25"/>
    <row r="364" s="81" customFormat="1" x14ac:dyDescent="0.25"/>
    <row r="365" s="81" customFormat="1" x14ac:dyDescent="0.25"/>
    <row r="366" s="81" customFormat="1" x14ac:dyDescent="0.25"/>
    <row r="367" s="81" customFormat="1" x14ac:dyDescent="0.25"/>
    <row r="368" s="81" customFormat="1" x14ac:dyDescent="0.25"/>
    <row r="369" s="81" customFormat="1" x14ac:dyDescent="0.25"/>
    <row r="370" s="81" customFormat="1" x14ac:dyDescent="0.25"/>
    <row r="371" s="81" customFormat="1" x14ac:dyDescent="0.25"/>
    <row r="372" s="81" customFormat="1" x14ac:dyDescent="0.25"/>
    <row r="373" s="81" customFormat="1" x14ac:dyDescent="0.25"/>
    <row r="374" s="81" customFormat="1" x14ac:dyDescent="0.25"/>
    <row r="375" s="81" customFormat="1" x14ac:dyDescent="0.25"/>
    <row r="376" s="81" customFormat="1" x14ac:dyDescent="0.25"/>
    <row r="377" s="81" customFormat="1" x14ac:dyDescent="0.25"/>
    <row r="378" s="81" customFormat="1" x14ac:dyDescent="0.25"/>
    <row r="379" s="81" customFormat="1" x14ac:dyDescent="0.25"/>
    <row r="380" s="81" customFormat="1" x14ac:dyDescent="0.25"/>
    <row r="381" s="81" customFormat="1" x14ac:dyDescent="0.25"/>
    <row r="382" s="81" customFormat="1" x14ac:dyDescent="0.25"/>
    <row r="383" s="81" customFormat="1" x14ac:dyDescent="0.25"/>
    <row r="384" s="81" customFormat="1" x14ac:dyDescent="0.25"/>
    <row r="385" s="81" customFormat="1" x14ac:dyDescent="0.25"/>
    <row r="386" s="81" customFormat="1" x14ac:dyDescent="0.25"/>
    <row r="387" s="81" customFormat="1" x14ac:dyDescent="0.25"/>
    <row r="388" s="81" customFormat="1" x14ac:dyDescent="0.25"/>
    <row r="389" s="81" customFormat="1" x14ac:dyDescent="0.25"/>
    <row r="390" s="81" customFormat="1" x14ac:dyDescent="0.25"/>
    <row r="391" s="81" customFormat="1" x14ac:dyDescent="0.25"/>
    <row r="392" s="81" customFormat="1" x14ac:dyDescent="0.25"/>
    <row r="393" s="81" customFormat="1" x14ac:dyDescent="0.25"/>
    <row r="394" s="81" customFormat="1" x14ac:dyDescent="0.25"/>
    <row r="395" s="81" customFormat="1" x14ac:dyDescent="0.25"/>
    <row r="396" s="81" customFormat="1" x14ac:dyDescent="0.25"/>
    <row r="397" s="81" customFormat="1" x14ac:dyDescent="0.25"/>
    <row r="398" s="81" customFormat="1" x14ac:dyDescent="0.25"/>
    <row r="399" s="81" customFormat="1" x14ac:dyDescent="0.25"/>
    <row r="400" s="81" customFormat="1" x14ac:dyDescent="0.25"/>
    <row r="401" s="81" customFormat="1" x14ac:dyDescent="0.25"/>
    <row r="402" s="81" customFormat="1" x14ac:dyDescent="0.25"/>
    <row r="403" s="81" customFormat="1" x14ac:dyDescent="0.25"/>
    <row r="404" s="81" customFormat="1" x14ac:dyDescent="0.25"/>
    <row r="405" s="81" customFormat="1" x14ac:dyDescent="0.25"/>
    <row r="406" s="81" customFormat="1" x14ac:dyDescent="0.25"/>
    <row r="407" s="81" customFormat="1" x14ac:dyDescent="0.25"/>
    <row r="408" s="81" customFormat="1" x14ac:dyDescent="0.25"/>
    <row r="409" s="81" customFormat="1" x14ac:dyDescent="0.25"/>
    <row r="410" s="81" customFormat="1" x14ac:dyDescent="0.25"/>
    <row r="411" s="81" customFormat="1" x14ac:dyDescent="0.25"/>
    <row r="412" s="81" customFormat="1" x14ac:dyDescent="0.25"/>
    <row r="413" s="81" customFormat="1" x14ac:dyDescent="0.25"/>
    <row r="414" s="81" customFormat="1" x14ac:dyDescent="0.25"/>
    <row r="415" s="81" customFormat="1" x14ac:dyDescent="0.25"/>
    <row r="416" s="81" customFormat="1" x14ac:dyDescent="0.25"/>
    <row r="417" s="81" customFormat="1" x14ac:dyDescent="0.25"/>
    <row r="418" s="81" customFormat="1" x14ac:dyDescent="0.25"/>
    <row r="419" s="81" customFormat="1" x14ac:dyDescent="0.25"/>
    <row r="420" s="81" customFormat="1" x14ac:dyDescent="0.25"/>
    <row r="421" s="81" customFormat="1" x14ac:dyDescent="0.25"/>
    <row r="422" s="81" customFormat="1" x14ac:dyDescent="0.25"/>
    <row r="423" s="81" customFormat="1" x14ac:dyDescent="0.25"/>
    <row r="424" s="81" customFormat="1" x14ac:dyDescent="0.25"/>
    <row r="425" s="81" customFormat="1" x14ac:dyDescent="0.25"/>
    <row r="426" s="81" customFormat="1" x14ac:dyDescent="0.25"/>
    <row r="427" s="81" customFormat="1" x14ac:dyDescent="0.25"/>
    <row r="428" s="81" customFormat="1" x14ac:dyDescent="0.25"/>
    <row r="429" s="81" customFormat="1" x14ac:dyDescent="0.25"/>
    <row r="430" s="81" customFormat="1" x14ac:dyDescent="0.25"/>
    <row r="431" s="81" customFormat="1" x14ac:dyDescent="0.25"/>
    <row r="432" s="81" customFormat="1" x14ac:dyDescent="0.25"/>
    <row r="433" s="81" customFormat="1" x14ac:dyDescent="0.25"/>
    <row r="434" s="81" customFormat="1" x14ac:dyDescent="0.25"/>
    <row r="435" s="81" customFormat="1" x14ac:dyDescent="0.25"/>
    <row r="436" s="81" customFormat="1" x14ac:dyDescent="0.25"/>
    <row r="437" s="81" customFormat="1" x14ac:dyDescent="0.25"/>
    <row r="438" s="81" customFormat="1" x14ac:dyDescent="0.25"/>
    <row r="439" s="81" customFormat="1" x14ac:dyDescent="0.25"/>
    <row r="440" s="81" customFormat="1" x14ac:dyDescent="0.25"/>
    <row r="441" s="81" customFormat="1" x14ac:dyDescent="0.25"/>
    <row r="442" s="81" customFormat="1" x14ac:dyDescent="0.25"/>
    <row r="443" s="81" customFormat="1" x14ac:dyDescent="0.25"/>
    <row r="444" s="81" customFormat="1" x14ac:dyDescent="0.25"/>
    <row r="445" s="81" customFormat="1" x14ac:dyDescent="0.25"/>
    <row r="446" s="81" customFormat="1" x14ac:dyDescent="0.25"/>
    <row r="447" s="81" customFormat="1" x14ac:dyDescent="0.25"/>
    <row r="448" s="81" customFormat="1" x14ac:dyDescent="0.25"/>
    <row r="449" s="81" customFormat="1" x14ac:dyDescent="0.25"/>
    <row r="450" s="81" customFormat="1" x14ac:dyDescent="0.25"/>
    <row r="451" s="81" customFormat="1" x14ac:dyDescent="0.25"/>
    <row r="452" s="81" customFormat="1" x14ac:dyDescent="0.25"/>
    <row r="453" s="81" customFormat="1" x14ac:dyDescent="0.25"/>
    <row r="454" s="81" customFormat="1" x14ac:dyDescent="0.25"/>
    <row r="455" s="81" customFormat="1" x14ac:dyDescent="0.25"/>
    <row r="456" s="81" customFormat="1" x14ac:dyDescent="0.25"/>
    <row r="457" s="81" customFormat="1" x14ac:dyDescent="0.25"/>
    <row r="458" s="81" customFormat="1" x14ac:dyDescent="0.25"/>
    <row r="459" s="81" customFormat="1" x14ac:dyDescent="0.25"/>
    <row r="460" s="81" customFormat="1" x14ac:dyDescent="0.25"/>
    <row r="461" s="81" customFormat="1" x14ac:dyDescent="0.25"/>
    <row r="462" s="81" customFormat="1" x14ac:dyDescent="0.25"/>
    <row r="463" s="81" customFormat="1" x14ac:dyDescent="0.25"/>
    <row r="464" s="81" customFormat="1" x14ac:dyDescent="0.25"/>
    <row r="465" s="81" customFormat="1" x14ac:dyDescent="0.25"/>
    <row r="466" s="81" customFormat="1" x14ac:dyDescent="0.25"/>
    <row r="467" s="81" customFormat="1" x14ac:dyDescent="0.25"/>
    <row r="468" s="81" customFormat="1" x14ac:dyDescent="0.25"/>
    <row r="469" s="81" customFormat="1" x14ac:dyDescent="0.25"/>
    <row r="470" s="81" customFormat="1" x14ac:dyDescent="0.25"/>
    <row r="471" s="81" customFormat="1" x14ac:dyDescent="0.25"/>
    <row r="472" s="81" customFormat="1" x14ac:dyDescent="0.25"/>
    <row r="473" s="81" customFormat="1" x14ac:dyDescent="0.25"/>
    <row r="474" s="81" customFormat="1" x14ac:dyDescent="0.25"/>
    <row r="475" s="81" customFormat="1" x14ac:dyDescent="0.25"/>
    <row r="476" s="81" customFormat="1" x14ac:dyDescent="0.25"/>
    <row r="477" s="81" customFormat="1" x14ac:dyDescent="0.25"/>
    <row r="478" s="81" customFormat="1" x14ac:dyDescent="0.25"/>
    <row r="479" s="81" customFormat="1" x14ac:dyDescent="0.25"/>
    <row r="480" s="81" customFormat="1" x14ac:dyDescent="0.25"/>
    <row r="481" s="81" customFormat="1" x14ac:dyDescent="0.25"/>
    <row r="482" s="81" customFormat="1" x14ac:dyDescent="0.25"/>
    <row r="483" s="81" customFormat="1" x14ac:dyDescent="0.25"/>
    <row r="484" s="81" customFormat="1" x14ac:dyDescent="0.25"/>
    <row r="485" s="81" customFormat="1" x14ac:dyDescent="0.25"/>
    <row r="486" s="81" customFormat="1" x14ac:dyDescent="0.25"/>
    <row r="487" s="81" customFormat="1" x14ac:dyDescent="0.25"/>
    <row r="488" s="81" customFormat="1" x14ac:dyDescent="0.25"/>
    <row r="489" s="81" customFormat="1" x14ac:dyDescent="0.25"/>
    <row r="490" s="81" customFormat="1" x14ac:dyDescent="0.25"/>
    <row r="491" s="81" customFormat="1" x14ac:dyDescent="0.25"/>
    <row r="492" s="81" customFormat="1" x14ac:dyDescent="0.25"/>
    <row r="493" s="81" customFormat="1" x14ac:dyDescent="0.25"/>
    <row r="494" s="81" customFormat="1" x14ac:dyDescent="0.25"/>
    <row r="495" s="81" customFormat="1" x14ac:dyDescent="0.25"/>
    <row r="496" s="81" customFormat="1" x14ac:dyDescent="0.25"/>
    <row r="497" s="81" customFormat="1" x14ac:dyDescent="0.25"/>
    <row r="498" s="81" customFormat="1" x14ac:dyDescent="0.25"/>
    <row r="499" s="81" customFormat="1" x14ac:dyDescent="0.25"/>
    <row r="500" s="81" customFormat="1" x14ac:dyDescent="0.25"/>
    <row r="501" s="81" customFormat="1" x14ac:dyDescent="0.25"/>
    <row r="502" s="81" customFormat="1" x14ac:dyDescent="0.25"/>
    <row r="503" s="81" customFormat="1" x14ac:dyDescent="0.25"/>
    <row r="504" s="81" customFormat="1" x14ac:dyDescent="0.25"/>
    <row r="505" s="81" customFormat="1" x14ac:dyDescent="0.25"/>
    <row r="506" s="81" customFormat="1" x14ac:dyDescent="0.25"/>
    <row r="507" s="81" customFormat="1" x14ac:dyDescent="0.25"/>
    <row r="508" s="81" customFormat="1" x14ac:dyDescent="0.25"/>
    <row r="509" s="81" customFormat="1" x14ac:dyDescent="0.25"/>
    <row r="510" s="81" customFormat="1" x14ac:dyDescent="0.25"/>
    <row r="511" s="81" customFormat="1" x14ac:dyDescent="0.25"/>
    <row r="512" s="81" customFormat="1" x14ac:dyDescent="0.25"/>
    <row r="513" s="81" customFormat="1" x14ac:dyDescent="0.25"/>
    <row r="514" s="81" customFormat="1" x14ac:dyDescent="0.25"/>
    <row r="515" s="81" customFormat="1" x14ac:dyDescent="0.25"/>
    <row r="516" s="81" customFormat="1" x14ac:dyDescent="0.25"/>
    <row r="517" s="81" customFormat="1" x14ac:dyDescent="0.25"/>
    <row r="518" s="81" customFormat="1" x14ac:dyDescent="0.25"/>
    <row r="519" s="81" customFormat="1" x14ac:dyDescent="0.25"/>
    <row r="520" s="81" customFormat="1" x14ac:dyDescent="0.25"/>
    <row r="521" s="81" customFormat="1" x14ac:dyDescent="0.25"/>
    <row r="522" s="81" customFormat="1" x14ac:dyDescent="0.25"/>
    <row r="523" s="81" customFormat="1" x14ac:dyDescent="0.25"/>
    <row r="524" s="81" customFormat="1" x14ac:dyDescent="0.25"/>
    <row r="525" s="81" customFormat="1" x14ac:dyDescent="0.25"/>
    <row r="526" s="81" customFormat="1" x14ac:dyDescent="0.25"/>
    <row r="527" s="81" customFormat="1" x14ac:dyDescent="0.25"/>
    <row r="528" s="81" customFormat="1" x14ac:dyDescent="0.25"/>
    <row r="529" s="81" customFormat="1" x14ac:dyDescent="0.25"/>
    <row r="530" s="81" customFormat="1" x14ac:dyDescent="0.25"/>
    <row r="531" s="81" customFormat="1" x14ac:dyDescent="0.25"/>
    <row r="532" s="81" customFormat="1" x14ac:dyDescent="0.25"/>
    <row r="533" s="81" customFormat="1" x14ac:dyDescent="0.25"/>
    <row r="534" s="81" customFormat="1" x14ac:dyDescent="0.25"/>
    <row r="535" s="81" customFormat="1" x14ac:dyDescent="0.25"/>
    <row r="536" s="81" customFormat="1" x14ac:dyDescent="0.25"/>
    <row r="537" s="81" customFormat="1" x14ac:dyDescent="0.25"/>
    <row r="538" s="81" customFormat="1" x14ac:dyDescent="0.25"/>
    <row r="539" s="81" customFormat="1" x14ac:dyDescent="0.25"/>
    <row r="540" s="81" customFormat="1" x14ac:dyDescent="0.25"/>
    <row r="541" s="81" customFormat="1" x14ac:dyDescent="0.25"/>
    <row r="542" s="81" customFormat="1" x14ac:dyDescent="0.25"/>
    <row r="543" s="81" customFormat="1" x14ac:dyDescent="0.25"/>
    <row r="544" s="81" customFormat="1" x14ac:dyDescent="0.25"/>
    <row r="545" s="81" customFormat="1" x14ac:dyDescent="0.25"/>
    <row r="546" s="81" customFormat="1" x14ac:dyDescent="0.25"/>
    <row r="547" s="81" customFormat="1" x14ac:dyDescent="0.25"/>
    <row r="548" s="81" customFormat="1" x14ac:dyDescent="0.25"/>
    <row r="549" s="81" customFormat="1" x14ac:dyDescent="0.25"/>
    <row r="550" s="81" customFormat="1" x14ac:dyDescent="0.25"/>
    <row r="551" s="81" customFormat="1" x14ac:dyDescent="0.25"/>
    <row r="552" s="81" customFormat="1" x14ac:dyDescent="0.25"/>
    <row r="553" s="81" customFormat="1" x14ac:dyDescent="0.25"/>
    <row r="554" s="81" customFormat="1" x14ac:dyDescent="0.25"/>
    <row r="555" s="81" customFormat="1" x14ac:dyDescent="0.25"/>
    <row r="556" s="81" customFormat="1" x14ac:dyDescent="0.25"/>
    <row r="557" s="81" customFormat="1" x14ac:dyDescent="0.25"/>
    <row r="558" s="81" customFormat="1" x14ac:dyDescent="0.25"/>
    <row r="559" s="81" customFormat="1" x14ac:dyDescent="0.25"/>
    <row r="560" s="81" customFormat="1" x14ac:dyDescent="0.25"/>
    <row r="561" s="81" customFormat="1" x14ac:dyDescent="0.25"/>
    <row r="562" s="81" customFormat="1" x14ac:dyDescent="0.25"/>
    <row r="563" s="81" customFormat="1" x14ac:dyDescent="0.25"/>
    <row r="564" s="81" customFormat="1" x14ac:dyDescent="0.25"/>
    <row r="565" s="81" customFormat="1" x14ac:dyDescent="0.25"/>
    <row r="566" s="81" customFormat="1" x14ac:dyDescent="0.25"/>
    <row r="567" s="81" customFormat="1" x14ac:dyDescent="0.25"/>
    <row r="568" s="81" customFormat="1" x14ac:dyDescent="0.25"/>
    <row r="569" s="81" customFormat="1" x14ac:dyDescent="0.25"/>
    <row r="570" s="81" customFormat="1" x14ac:dyDescent="0.25"/>
    <row r="571" s="81" customFormat="1" x14ac:dyDescent="0.25"/>
    <row r="572" s="81" customFormat="1" x14ac:dyDescent="0.25"/>
    <row r="573" s="81" customFormat="1" x14ac:dyDescent="0.25"/>
    <row r="574" s="81" customFormat="1" x14ac:dyDescent="0.25"/>
    <row r="575" s="81" customFormat="1" x14ac:dyDescent="0.25"/>
    <row r="576" s="81" customFormat="1" x14ac:dyDescent="0.25"/>
    <row r="577" s="81" customFormat="1" x14ac:dyDescent="0.25"/>
    <row r="578" s="81" customFormat="1" x14ac:dyDescent="0.25"/>
    <row r="579" s="81" customFormat="1" x14ac:dyDescent="0.25"/>
    <row r="580" s="81" customFormat="1" x14ac:dyDescent="0.25"/>
    <row r="581" s="81" customFormat="1" x14ac:dyDescent="0.25"/>
    <row r="582" s="81" customFormat="1" x14ac:dyDescent="0.25"/>
    <row r="583" s="81" customFormat="1" x14ac:dyDescent="0.25"/>
    <row r="584" s="81" customFormat="1" x14ac:dyDescent="0.25"/>
    <row r="585" s="81" customFormat="1" x14ac:dyDescent="0.25"/>
    <row r="586" s="81" customFormat="1" x14ac:dyDescent="0.25"/>
    <row r="587" s="81" customFormat="1" x14ac:dyDescent="0.25"/>
    <row r="588" s="81" customFormat="1" x14ac:dyDescent="0.25"/>
    <row r="589" s="81" customFormat="1" x14ac:dyDescent="0.25"/>
    <row r="590" s="81" customFormat="1" x14ac:dyDescent="0.25"/>
    <row r="591" s="81" customFormat="1" x14ac:dyDescent="0.25"/>
    <row r="592" s="81" customFormat="1" x14ac:dyDescent="0.25"/>
    <row r="593" s="81" customFormat="1" x14ac:dyDescent="0.25"/>
    <row r="594" s="81" customFormat="1" x14ac:dyDescent="0.25"/>
    <row r="595" s="81" customFormat="1" x14ac:dyDescent="0.25"/>
    <row r="596" s="81" customFormat="1" x14ac:dyDescent="0.25"/>
    <row r="597" s="81" customFormat="1" x14ac:dyDescent="0.25"/>
    <row r="598" s="81" customFormat="1" x14ac:dyDescent="0.25"/>
    <row r="599" s="81" customFormat="1" x14ac:dyDescent="0.25"/>
    <row r="600" s="81" customFormat="1" x14ac:dyDescent="0.25"/>
    <row r="601" s="81" customFormat="1" x14ac:dyDescent="0.25"/>
    <row r="602" s="81" customFormat="1" x14ac:dyDescent="0.25"/>
    <row r="603" s="81" customFormat="1" x14ac:dyDescent="0.25"/>
    <row r="604" s="81" customFormat="1" x14ac:dyDescent="0.25"/>
    <row r="605" s="81" customFormat="1" x14ac:dyDescent="0.25"/>
    <row r="606" s="81" customFormat="1" x14ac:dyDescent="0.25"/>
    <row r="607" s="81" customFormat="1" x14ac:dyDescent="0.25"/>
    <row r="608" s="81" customFormat="1" x14ac:dyDescent="0.25"/>
    <row r="609" s="81" customFormat="1" x14ac:dyDescent="0.25"/>
    <row r="610" s="81" customFormat="1" x14ac:dyDescent="0.25"/>
    <row r="611" s="81" customFormat="1" x14ac:dyDescent="0.25"/>
    <row r="612" s="81" customFormat="1" x14ac:dyDescent="0.25"/>
    <row r="613" s="81" customFormat="1" x14ac:dyDescent="0.25"/>
    <row r="614" s="81" customFormat="1" x14ac:dyDescent="0.25"/>
    <row r="615" s="81" customFormat="1" x14ac:dyDescent="0.25"/>
    <row r="616" s="81" customFormat="1" x14ac:dyDescent="0.25"/>
    <row r="617" s="81" customFormat="1" x14ac:dyDescent="0.25"/>
    <row r="618" s="81" customFormat="1" x14ac:dyDescent="0.25"/>
    <row r="619" s="81" customFormat="1" x14ac:dyDescent="0.25"/>
    <row r="620" s="81" customFormat="1" x14ac:dyDescent="0.25"/>
    <row r="621" s="81" customFormat="1" x14ac:dyDescent="0.25"/>
    <row r="622" s="81" customFormat="1" x14ac:dyDescent="0.25"/>
    <row r="623" s="81" customFormat="1" x14ac:dyDescent="0.25"/>
    <row r="624" s="81" customFormat="1" x14ac:dyDescent="0.25"/>
    <row r="625" s="81" customFormat="1" x14ac:dyDescent="0.25"/>
    <row r="626" s="81" customFormat="1" x14ac:dyDescent="0.25"/>
    <row r="627" s="81" customFormat="1" x14ac:dyDescent="0.25"/>
    <row r="628" s="81" customFormat="1" x14ac:dyDescent="0.25"/>
    <row r="629" s="81" customFormat="1" x14ac:dyDescent="0.25"/>
    <row r="630" s="81" customFormat="1" x14ac:dyDescent="0.25"/>
    <row r="631" s="81" customFormat="1" x14ac:dyDescent="0.25"/>
    <row r="632" s="81" customFormat="1" x14ac:dyDescent="0.25"/>
    <row r="633" s="81" customFormat="1" x14ac:dyDescent="0.25"/>
    <row r="634" s="81" customFormat="1" x14ac:dyDescent="0.25"/>
    <row r="635" s="81" customFormat="1" x14ac:dyDescent="0.25"/>
    <row r="636" s="81" customFormat="1" x14ac:dyDescent="0.25"/>
    <row r="637" s="81" customFormat="1" x14ac:dyDescent="0.25"/>
    <row r="638" s="81" customFormat="1" x14ac:dyDescent="0.25"/>
    <row r="639" s="81" customFormat="1" x14ac:dyDescent="0.25"/>
    <row r="640" s="81" customFormat="1" x14ac:dyDescent="0.25"/>
    <row r="641" s="81" customFormat="1" x14ac:dyDescent="0.25"/>
    <row r="642" s="81" customFormat="1" x14ac:dyDescent="0.25"/>
    <row r="643" s="81" customFormat="1" x14ac:dyDescent="0.25"/>
    <row r="644" s="81" customFormat="1" x14ac:dyDescent="0.25"/>
    <row r="645" s="81" customFormat="1" x14ac:dyDescent="0.25"/>
    <row r="646" s="81" customFormat="1" x14ac:dyDescent="0.25"/>
    <row r="647" s="81" customFormat="1" x14ac:dyDescent="0.25"/>
    <row r="648" s="81" customFormat="1" x14ac:dyDescent="0.25"/>
    <row r="649" s="81" customFormat="1" x14ac:dyDescent="0.25"/>
    <row r="650" s="81" customFormat="1" x14ac:dyDescent="0.25"/>
    <row r="651" s="81" customFormat="1" x14ac:dyDescent="0.25"/>
    <row r="652" s="81" customFormat="1" x14ac:dyDescent="0.25"/>
    <row r="653" s="81" customFormat="1" x14ac:dyDescent="0.25"/>
    <row r="654" s="81" customFormat="1" x14ac:dyDescent="0.25"/>
    <row r="655" s="81" customFormat="1" x14ac:dyDescent="0.25"/>
    <row r="656" s="81" customFormat="1" x14ac:dyDescent="0.25"/>
    <row r="657" s="81" customFormat="1" x14ac:dyDescent="0.25"/>
    <row r="658" s="81" customFormat="1" x14ac:dyDescent="0.25"/>
    <row r="659" s="81" customFormat="1" x14ac:dyDescent="0.25"/>
    <row r="660" s="81" customFormat="1" x14ac:dyDescent="0.25"/>
    <row r="661" s="81" customFormat="1" x14ac:dyDescent="0.25"/>
    <row r="662" s="81" customFormat="1" x14ac:dyDescent="0.25"/>
    <row r="663" s="81" customFormat="1" x14ac:dyDescent="0.25"/>
    <row r="664" s="81" customFormat="1" x14ac:dyDescent="0.25"/>
    <row r="665" s="81" customFormat="1" x14ac:dyDescent="0.25"/>
    <row r="666" s="81" customFormat="1" x14ac:dyDescent="0.25"/>
    <row r="667" s="81" customFormat="1" x14ac:dyDescent="0.25"/>
    <row r="668" s="81" customFormat="1" x14ac:dyDescent="0.25"/>
    <row r="669" s="81" customFormat="1" x14ac:dyDescent="0.25"/>
    <row r="670" s="81" customFormat="1" x14ac:dyDescent="0.25"/>
    <row r="671" s="81" customFormat="1" x14ac:dyDescent="0.25"/>
    <row r="672" s="81" customFormat="1" x14ac:dyDescent="0.25"/>
    <row r="673" s="81" customFormat="1" x14ac:dyDescent="0.25"/>
    <row r="674" s="81" customFormat="1" x14ac:dyDescent="0.25"/>
    <row r="675" s="81" customFormat="1" x14ac:dyDescent="0.25"/>
    <row r="676" s="81" customFormat="1" x14ac:dyDescent="0.25"/>
    <row r="677" s="81" customFormat="1" x14ac:dyDescent="0.25"/>
    <row r="678" s="81" customFormat="1" x14ac:dyDescent="0.25"/>
    <row r="679" s="81" customFormat="1" x14ac:dyDescent="0.25"/>
    <row r="680" s="81" customFormat="1" x14ac:dyDescent="0.25"/>
    <row r="681" s="81" customFormat="1" x14ac:dyDescent="0.25"/>
    <row r="682" s="81" customFormat="1" x14ac:dyDescent="0.25"/>
    <row r="683" s="81" customFormat="1" x14ac:dyDescent="0.25"/>
    <row r="684" s="81" customFormat="1" x14ac:dyDescent="0.25"/>
    <row r="685" s="81" customFormat="1" x14ac:dyDescent="0.25"/>
    <row r="686" s="81" customFormat="1" x14ac:dyDescent="0.25"/>
    <row r="687" s="81" customFormat="1" x14ac:dyDescent="0.25"/>
    <row r="688" s="81" customFormat="1" x14ac:dyDescent="0.25"/>
    <row r="689" s="81" customFormat="1" x14ac:dyDescent="0.25"/>
    <row r="690" s="81" customFormat="1" x14ac:dyDescent="0.25"/>
    <row r="691" s="81" customFormat="1" x14ac:dyDescent="0.25"/>
    <row r="692" s="81" customFormat="1" x14ac:dyDescent="0.25"/>
    <row r="693" s="81" customFormat="1" x14ac:dyDescent="0.25"/>
    <row r="694" s="81" customFormat="1" x14ac:dyDescent="0.25"/>
    <row r="695" s="81" customFormat="1" x14ac:dyDescent="0.25"/>
    <row r="696" s="81" customFormat="1" x14ac:dyDescent="0.25"/>
    <row r="697" s="81" customFormat="1" x14ac:dyDescent="0.25"/>
    <row r="698" s="81" customFormat="1" x14ac:dyDescent="0.25"/>
    <row r="699" s="81" customFormat="1" x14ac:dyDescent="0.25"/>
    <row r="700" s="81" customFormat="1" x14ac:dyDescent="0.25"/>
    <row r="701" s="81" customFormat="1" x14ac:dyDescent="0.25"/>
    <row r="702" s="81" customFormat="1" x14ac:dyDescent="0.25"/>
    <row r="703" s="81" customFormat="1" x14ac:dyDescent="0.25"/>
    <row r="704" s="81" customFormat="1" x14ac:dyDescent="0.25"/>
    <row r="705" s="81" customFormat="1" x14ac:dyDescent="0.25"/>
    <row r="706" s="81" customFormat="1" x14ac:dyDescent="0.25"/>
    <row r="707" s="81" customFormat="1" x14ac:dyDescent="0.25"/>
    <row r="708" s="81" customFormat="1" x14ac:dyDescent="0.25"/>
    <row r="709" s="81" customFormat="1" x14ac:dyDescent="0.25"/>
    <row r="710" s="81" customFormat="1" x14ac:dyDescent="0.25"/>
    <row r="711" s="81" customFormat="1" x14ac:dyDescent="0.25"/>
    <row r="712" s="81" customFormat="1" x14ac:dyDescent="0.25"/>
    <row r="713" s="81" customFormat="1" x14ac:dyDescent="0.25"/>
    <row r="714" s="81" customFormat="1" x14ac:dyDescent="0.25"/>
    <row r="715" s="81" customFormat="1" x14ac:dyDescent="0.25"/>
    <row r="716" s="81" customFormat="1" x14ac:dyDescent="0.25"/>
    <row r="717" s="81" customFormat="1" x14ac:dyDescent="0.25"/>
    <row r="718" s="81" customFormat="1" x14ac:dyDescent="0.25"/>
    <row r="719" s="81" customFormat="1" x14ac:dyDescent="0.25"/>
    <row r="720" s="81" customFormat="1" x14ac:dyDescent="0.25"/>
    <row r="721" s="81" customFormat="1" x14ac:dyDescent="0.25"/>
    <row r="722" s="81" customFormat="1" x14ac:dyDescent="0.25"/>
    <row r="723" s="81" customFormat="1" x14ac:dyDescent="0.25"/>
    <row r="724" s="81" customFormat="1" x14ac:dyDescent="0.25"/>
    <row r="725" s="81" customFormat="1" x14ac:dyDescent="0.25"/>
    <row r="726" s="81" customFormat="1" x14ac:dyDescent="0.25"/>
    <row r="727" s="81" customFormat="1" x14ac:dyDescent="0.25"/>
    <row r="728" s="81" customFormat="1" x14ac:dyDescent="0.25"/>
    <row r="729" s="81" customFormat="1" x14ac:dyDescent="0.25"/>
    <row r="730" s="81" customFormat="1" x14ac:dyDescent="0.25"/>
    <row r="731" s="81" customFormat="1" x14ac:dyDescent="0.25"/>
    <row r="732" s="81" customFormat="1" x14ac:dyDescent="0.25"/>
    <row r="733" s="81" customFormat="1" x14ac:dyDescent="0.25"/>
    <row r="734" s="81" customFormat="1" x14ac:dyDescent="0.25"/>
    <row r="735" s="81" customFormat="1" x14ac:dyDescent="0.25"/>
    <row r="736" s="81" customFormat="1" x14ac:dyDescent="0.25"/>
    <row r="737" s="81" customFormat="1" x14ac:dyDescent="0.25"/>
    <row r="738" s="81" customFormat="1" x14ac:dyDescent="0.25"/>
    <row r="739" s="81" customFormat="1" x14ac:dyDescent="0.25"/>
    <row r="740" s="81" customFormat="1" x14ac:dyDescent="0.25"/>
    <row r="741" s="81" customFormat="1" x14ac:dyDescent="0.25"/>
    <row r="742" s="81" customFormat="1" x14ac:dyDescent="0.25"/>
    <row r="743" s="81" customFormat="1" x14ac:dyDescent="0.25"/>
    <row r="744" s="81" customFormat="1" x14ac:dyDescent="0.25"/>
    <row r="745" s="81" customFormat="1" x14ac:dyDescent="0.25"/>
    <row r="746" s="81" customFormat="1" x14ac:dyDescent="0.25"/>
    <row r="747" s="81" customFormat="1" x14ac:dyDescent="0.25"/>
    <row r="748" s="81" customFormat="1" x14ac:dyDescent="0.25"/>
    <row r="749" s="81" customFormat="1" x14ac:dyDescent="0.25"/>
    <row r="750" s="81" customFormat="1" x14ac:dyDescent="0.25"/>
    <row r="751" s="81" customFormat="1" x14ac:dyDescent="0.25"/>
    <row r="752" s="81" customFormat="1" x14ac:dyDescent="0.25"/>
    <row r="753" s="81" customFormat="1" x14ac:dyDescent="0.25"/>
    <row r="754" s="81" customFormat="1" x14ac:dyDescent="0.25"/>
    <row r="755" s="81" customFormat="1" x14ac:dyDescent="0.25"/>
    <row r="756" s="81" customFormat="1" x14ac:dyDescent="0.25"/>
    <row r="757" s="81" customFormat="1" x14ac:dyDescent="0.25"/>
    <row r="758" s="81" customFormat="1" x14ac:dyDescent="0.25"/>
    <row r="759" s="81" customFormat="1" x14ac:dyDescent="0.25"/>
    <row r="760" s="81" customFormat="1" x14ac:dyDescent="0.25"/>
    <row r="761" s="81" customFormat="1" x14ac:dyDescent="0.25"/>
    <row r="762" s="81" customFormat="1" x14ac:dyDescent="0.25"/>
    <row r="763" s="81" customFormat="1" x14ac:dyDescent="0.25"/>
    <row r="764" s="81" customFormat="1" x14ac:dyDescent="0.25"/>
    <row r="765" s="81" customFormat="1" x14ac:dyDescent="0.25"/>
    <row r="766" s="81" customFormat="1" x14ac:dyDescent="0.25"/>
    <row r="767" s="81" customFormat="1" x14ac:dyDescent="0.25"/>
    <row r="768" s="81" customFormat="1" x14ac:dyDescent="0.25"/>
    <row r="769" s="81" customFormat="1" x14ac:dyDescent="0.25"/>
    <row r="770" s="81" customFormat="1" x14ac:dyDescent="0.25"/>
    <row r="771" s="81" customFormat="1" x14ac:dyDescent="0.25"/>
    <row r="772" s="81" customFormat="1" x14ac:dyDescent="0.25"/>
    <row r="773" s="81" customFormat="1" x14ac:dyDescent="0.25"/>
    <row r="774" s="81" customFormat="1" x14ac:dyDescent="0.25"/>
    <row r="775" s="81" customFormat="1" x14ac:dyDescent="0.25"/>
    <row r="776" s="81" customFormat="1" x14ac:dyDescent="0.25"/>
    <row r="777" s="81" customFormat="1" x14ac:dyDescent="0.25"/>
    <row r="778" s="81" customFormat="1" x14ac:dyDescent="0.25"/>
    <row r="779" s="81" customFormat="1" x14ac:dyDescent="0.25"/>
    <row r="780" s="81" customFormat="1" x14ac:dyDescent="0.25"/>
  </sheetData>
  <mergeCells count="17">
    <mergeCell ref="P6:Q6"/>
    <mergeCell ref="B2:W2"/>
    <mergeCell ref="B3:B7"/>
    <mergeCell ref="C3:U3"/>
    <mergeCell ref="V3:W6"/>
    <mergeCell ref="C4:K4"/>
    <mergeCell ref="L4:U4"/>
    <mergeCell ref="C5:I5"/>
    <mergeCell ref="J5:K6"/>
    <mergeCell ref="L5:S5"/>
    <mergeCell ref="T5:U6"/>
    <mergeCell ref="R6:S6"/>
    <mergeCell ref="C6:D6"/>
    <mergeCell ref="E6:F6"/>
    <mergeCell ref="G6:H6"/>
    <mergeCell ref="L6:M6"/>
    <mergeCell ref="N6:O6"/>
  </mergeCells>
  <printOptions horizontalCentered="1"/>
  <pageMargins left="0.7" right="0.7" top="0.75" bottom="0.75" header="0.3" footer="0.3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711"/>
  <sheetViews>
    <sheetView zoomScale="80" zoomScaleNormal="80" workbookViewId="0">
      <selection activeCell="G32" sqref="G32"/>
    </sheetView>
  </sheetViews>
  <sheetFormatPr baseColWidth="10" defaultColWidth="11.42578125" defaultRowHeight="15" x14ac:dyDescent="0.25"/>
  <cols>
    <col min="1" max="1" width="2.7109375" style="81" customWidth="1"/>
    <col min="2" max="12" width="15.7109375" style="63" customWidth="1"/>
    <col min="13" max="16384" width="11.42578125" style="81"/>
  </cols>
  <sheetData>
    <row r="1" spans="2:13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2:13" ht="24.95" customHeight="1" thickTop="1" thickBot="1" x14ac:dyDescent="0.3">
      <c r="B2" s="269" t="s">
        <v>285</v>
      </c>
      <c r="C2" s="270"/>
      <c r="D2" s="270"/>
      <c r="E2" s="270"/>
      <c r="F2" s="270"/>
      <c r="G2" s="270"/>
      <c r="H2" s="270"/>
      <c r="I2" s="270"/>
      <c r="J2" s="281"/>
      <c r="K2" s="281"/>
      <c r="L2" s="282"/>
    </row>
    <row r="3" spans="2:13" ht="24.95" customHeight="1" thickTop="1" thickBot="1" x14ac:dyDescent="0.3">
      <c r="B3" s="272" t="s">
        <v>216</v>
      </c>
      <c r="C3" s="283" t="s">
        <v>81</v>
      </c>
      <c r="D3" s="283"/>
      <c r="E3" s="283"/>
      <c r="F3" s="283"/>
      <c r="G3" s="283"/>
      <c r="H3" s="283"/>
      <c r="I3" s="283"/>
      <c r="J3" s="283"/>
      <c r="K3" s="284" t="s">
        <v>31</v>
      </c>
      <c r="L3" s="285"/>
    </row>
    <row r="4" spans="2:13" ht="24.95" customHeight="1" thickTop="1" thickBot="1" x14ac:dyDescent="0.3">
      <c r="B4" s="273"/>
      <c r="C4" s="288" t="s">
        <v>33</v>
      </c>
      <c r="D4" s="289"/>
      <c r="E4" s="290" t="s">
        <v>193</v>
      </c>
      <c r="F4" s="289"/>
      <c r="G4" s="290" t="s">
        <v>51</v>
      </c>
      <c r="H4" s="289"/>
      <c r="I4" s="283" t="s">
        <v>34</v>
      </c>
      <c r="J4" s="283"/>
      <c r="K4" s="286"/>
      <c r="L4" s="287"/>
    </row>
    <row r="5" spans="2:13" ht="24.95" customHeight="1" thickTop="1" thickBot="1" x14ac:dyDescent="0.3">
      <c r="B5" s="274"/>
      <c r="C5" s="108" t="s">
        <v>4</v>
      </c>
      <c r="D5" s="109" t="s">
        <v>5</v>
      </c>
      <c r="E5" s="110" t="s">
        <v>4</v>
      </c>
      <c r="F5" s="109" t="s">
        <v>5</v>
      </c>
      <c r="G5" s="110" t="s">
        <v>4</v>
      </c>
      <c r="H5" s="109" t="s">
        <v>5</v>
      </c>
      <c r="I5" s="110" t="s">
        <v>4</v>
      </c>
      <c r="J5" s="111" t="s">
        <v>5</v>
      </c>
      <c r="K5" s="108" t="s">
        <v>4</v>
      </c>
      <c r="L5" s="112" t="s">
        <v>5</v>
      </c>
    </row>
    <row r="6" spans="2:13" ht="21.95" customHeight="1" thickTop="1" x14ac:dyDescent="0.25">
      <c r="B6" s="88" t="s">
        <v>6</v>
      </c>
      <c r="C6" s="89">
        <v>96</v>
      </c>
      <c r="D6" s="90">
        <v>7.2523985797386115E-3</v>
      </c>
      <c r="E6" s="91">
        <v>196</v>
      </c>
      <c r="F6" s="90">
        <v>8.6998979093612684E-3</v>
      </c>
      <c r="G6" s="91">
        <v>2</v>
      </c>
      <c r="H6" s="90">
        <v>1.5527950310559005E-3</v>
      </c>
      <c r="I6" s="91">
        <v>0</v>
      </c>
      <c r="J6" s="92">
        <v>0</v>
      </c>
      <c r="K6" s="113">
        <v>294</v>
      </c>
      <c r="L6" s="114">
        <v>7.9332955557354489E-3</v>
      </c>
      <c r="M6" s="94"/>
    </row>
    <row r="7" spans="2:13" ht="21.95" customHeight="1" x14ac:dyDescent="0.25">
      <c r="B7" s="88" t="s">
        <v>7</v>
      </c>
      <c r="C7" s="89">
        <v>76</v>
      </c>
      <c r="D7" s="90">
        <v>5.7414822089597341E-3</v>
      </c>
      <c r="E7" s="91">
        <v>163</v>
      </c>
      <c r="F7" s="90">
        <v>7.235119179723911E-3</v>
      </c>
      <c r="G7" s="91">
        <v>7</v>
      </c>
      <c r="H7" s="90">
        <v>5.434782608695652E-3</v>
      </c>
      <c r="I7" s="91">
        <v>0</v>
      </c>
      <c r="J7" s="92">
        <v>0</v>
      </c>
      <c r="K7" s="113">
        <v>246</v>
      </c>
      <c r="L7" s="114">
        <v>6.6380636282684369E-3</v>
      </c>
      <c r="M7" s="94"/>
    </row>
    <row r="8" spans="2:13" ht="21.95" customHeight="1" x14ac:dyDescent="0.25">
      <c r="B8" s="88" t="s">
        <v>8</v>
      </c>
      <c r="C8" s="89">
        <v>70</v>
      </c>
      <c r="D8" s="90">
        <v>5.2882072977260709E-3</v>
      </c>
      <c r="E8" s="91">
        <v>120</v>
      </c>
      <c r="F8" s="90">
        <v>5.3264681077722044E-3</v>
      </c>
      <c r="G8" s="91">
        <v>5</v>
      </c>
      <c r="H8" s="90">
        <v>3.8819875776397515E-3</v>
      </c>
      <c r="I8" s="91">
        <v>1</v>
      </c>
      <c r="J8" s="92">
        <v>0.2</v>
      </c>
      <c r="K8" s="113">
        <v>196</v>
      </c>
      <c r="L8" s="114">
        <v>5.2888637038236326E-3</v>
      </c>
      <c r="M8" s="94"/>
    </row>
    <row r="9" spans="2:13" ht="21.95" customHeight="1" x14ac:dyDescent="0.25">
      <c r="B9" s="88" t="s">
        <v>9</v>
      </c>
      <c r="C9" s="89">
        <v>58</v>
      </c>
      <c r="D9" s="90">
        <v>4.3816574752587444E-3</v>
      </c>
      <c r="E9" s="91">
        <v>91</v>
      </c>
      <c r="F9" s="90">
        <v>4.0392383150605884E-3</v>
      </c>
      <c r="G9" s="91">
        <v>4</v>
      </c>
      <c r="H9" s="90">
        <v>3.105590062111801E-3</v>
      </c>
      <c r="I9" s="91">
        <v>0</v>
      </c>
      <c r="J9" s="92">
        <v>0</v>
      </c>
      <c r="K9" s="113">
        <v>153</v>
      </c>
      <c r="L9" s="114">
        <v>4.1285517688011012E-3</v>
      </c>
      <c r="M9" s="94"/>
    </row>
    <row r="10" spans="2:13" ht="21.95" customHeight="1" x14ac:dyDescent="0.25">
      <c r="B10" s="88" t="s">
        <v>10</v>
      </c>
      <c r="C10" s="89">
        <v>58</v>
      </c>
      <c r="D10" s="90">
        <v>4.3816574752587444E-3</v>
      </c>
      <c r="E10" s="91">
        <v>111</v>
      </c>
      <c r="F10" s="90">
        <v>4.9269829996892896E-3</v>
      </c>
      <c r="G10" s="91">
        <v>5</v>
      </c>
      <c r="H10" s="90">
        <v>3.8819875776397515E-3</v>
      </c>
      <c r="I10" s="91">
        <v>0</v>
      </c>
      <c r="J10" s="92">
        <v>0</v>
      </c>
      <c r="K10" s="113">
        <v>174</v>
      </c>
      <c r="L10" s="114">
        <v>4.6952157370679188E-3</v>
      </c>
      <c r="M10" s="94"/>
    </row>
    <row r="11" spans="2:13" ht="21.95" customHeight="1" x14ac:dyDescent="0.25">
      <c r="B11" s="88" t="s">
        <v>11</v>
      </c>
      <c r="C11" s="89">
        <v>80</v>
      </c>
      <c r="D11" s="90">
        <v>6.0436654831155096E-3</v>
      </c>
      <c r="E11" s="91">
        <v>166</v>
      </c>
      <c r="F11" s="90">
        <v>7.3682808824182162E-3</v>
      </c>
      <c r="G11" s="91">
        <v>5</v>
      </c>
      <c r="H11" s="90">
        <v>3.8819875776397515E-3</v>
      </c>
      <c r="I11" s="91">
        <v>0</v>
      </c>
      <c r="J11" s="92">
        <v>0</v>
      </c>
      <c r="K11" s="113">
        <v>251</v>
      </c>
      <c r="L11" s="114">
        <v>6.7729836207129175E-3</v>
      </c>
      <c r="M11" s="94"/>
    </row>
    <row r="12" spans="2:13" ht="21.95" customHeight="1" x14ac:dyDescent="0.25">
      <c r="B12" s="88" t="s">
        <v>12</v>
      </c>
      <c r="C12" s="89">
        <v>163</v>
      </c>
      <c r="D12" s="90">
        <v>1.2313968421847852E-2</v>
      </c>
      <c r="E12" s="91">
        <v>351</v>
      </c>
      <c r="F12" s="90">
        <v>1.5579919215233698E-2</v>
      </c>
      <c r="G12" s="91">
        <v>20</v>
      </c>
      <c r="H12" s="90">
        <v>1.5527950310559006E-2</v>
      </c>
      <c r="I12" s="91">
        <v>0</v>
      </c>
      <c r="J12" s="92">
        <v>0</v>
      </c>
      <c r="K12" s="113">
        <v>534</v>
      </c>
      <c r="L12" s="114">
        <v>1.4409455193070509E-2</v>
      </c>
      <c r="M12" s="94"/>
    </row>
    <row r="13" spans="2:13" ht="21.95" customHeight="1" x14ac:dyDescent="0.25">
      <c r="B13" s="88" t="s">
        <v>13</v>
      </c>
      <c r="C13" s="89">
        <v>387</v>
      </c>
      <c r="D13" s="90">
        <v>2.9236231774571277E-2</v>
      </c>
      <c r="E13" s="91">
        <v>850</v>
      </c>
      <c r="F13" s="90">
        <v>3.7729149096719782E-2</v>
      </c>
      <c r="G13" s="91">
        <v>36</v>
      </c>
      <c r="H13" s="90">
        <v>2.7950310559006212E-2</v>
      </c>
      <c r="I13" s="91">
        <v>0</v>
      </c>
      <c r="J13" s="92">
        <v>0</v>
      </c>
      <c r="K13" s="113">
        <v>1273</v>
      </c>
      <c r="L13" s="114">
        <v>3.4350630076364713E-2</v>
      </c>
      <c r="M13" s="94"/>
    </row>
    <row r="14" spans="2:13" ht="21.95" customHeight="1" x14ac:dyDescent="0.25">
      <c r="B14" s="88" t="s">
        <v>14</v>
      </c>
      <c r="C14" s="89">
        <v>970</v>
      </c>
      <c r="D14" s="90">
        <v>7.3279443982775555E-2</v>
      </c>
      <c r="E14" s="91">
        <v>1824</v>
      </c>
      <c r="F14" s="90">
        <v>8.0962315238137517E-2</v>
      </c>
      <c r="G14" s="91">
        <v>90</v>
      </c>
      <c r="H14" s="90">
        <v>6.9875776397515521E-2</v>
      </c>
      <c r="I14" s="91">
        <v>0</v>
      </c>
      <c r="J14" s="92">
        <v>0</v>
      </c>
      <c r="K14" s="113">
        <v>2884</v>
      </c>
      <c r="L14" s="114">
        <v>7.7821851641976303E-2</v>
      </c>
      <c r="M14" s="94"/>
    </row>
    <row r="15" spans="2:13" ht="21.95" customHeight="1" x14ac:dyDescent="0.25">
      <c r="B15" s="88" t="s">
        <v>15</v>
      </c>
      <c r="C15" s="89">
        <v>1259</v>
      </c>
      <c r="D15" s="90">
        <v>9.5112185540530331E-2</v>
      </c>
      <c r="E15" s="91">
        <v>2312</v>
      </c>
      <c r="F15" s="90">
        <v>0.10262328554307781</v>
      </c>
      <c r="G15" s="91">
        <v>131</v>
      </c>
      <c r="H15" s="90">
        <v>0.10170807453416149</v>
      </c>
      <c r="I15" s="91">
        <v>0</v>
      </c>
      <c r="J15" s="92">
        <v>0</v>
      </c>
      <c r="K15" s="113">
        <v>3702</v>
      </c>
      <c r="L15" s="114">
        <v>9.9894762405893303E-2</v>
      </c>
      <c r="M15" s="94"/>
    </row>
    <row r="16" spans="2:13" ht="21.95" customHeight="1" x14ac:dyDescent="0.25">
      <c r="B16" s="88" t="s">
        <v>16</v>
      </c>
      <c r="C16" s="89">
        <v>1781</v>
      </c>
      <c r="D16" s="90">
        <v>0.13454710281785903</v>
      </c>
      <c r="E16" s="91">
        <v>2970</v>
      </c>
      <c r="F16" s="90">
        <v>0.13183008566736207</v>
      </c>
      <c r="G16" s="91">
        <v>178</v>
      </c>
      <c r="H16" s="90">
        <v>0.13819875776397517</v>
      </c>
      <c r="I16" s="91">
        <v>3</v>
      </c>
      <c r="J16" s="92">
        <v>0.6</v>
      </c>
      <c r="K16" s="113">
        <v>4932</v>
      </c>
      <c r="L16" s="114">
        <v>0.1330850805472355</v>
      </c>
      <c r="M16" s="94"/>
    </row>
    <row r="17" spans="2:13" ht="21.95" customHeight="1" x14ac:dyDescent="0.25">
      <c r="B17" s="88" t="s">
        <v>17</v>
      </c>
      <c r="C17" s="89">
        <v>1639</v>
      </c>
      <c r="D17" s="90">
        <v>0.123819596585329</v>
      </c>
      <c r="E17" s="91">
        <v>2761</v>
      </c>
      <c r="F17" s="90">
        <v>0.12255315371299215</v>
      </c>
      <c r="G17" s="91">
        <v>166</v>
      </c>
      <c r="H17" s="90">
        <v>0.12888198757763975</v>
      </c>
      <c r="I17" s="91">
        <v>0</v>
      </c>
      <c r="J17" s="92">
        <v>0</v>
      </c>
      <c r="K17" s="113">
        <v>4566</v>
      </c>
      <c r="L17" s="114">
        <v>0.12320893710029952</v>
      </c>
      <c r="M17" s="94"/>
    </row>
    <row r="18" spans="2:13" ht="21.95" customHeight="1" x14ac:dyDescent="0.25">
      <c r="B18" s="88" t="s">
        <v>18</v>
      </c>
      <c r="C18" s="89">
        <v>932</v>
      </c>
      <c r="D18" s="90">
        <v>7.040870287829569E-2</v>
      </c>
      <c r="E18" s="91">
        <v>1378</v>
      </c>
      <c r="F18" s="90">
        <v>6.1165608770917486E-2</v>
      </c>
      <c r="G18" s="91">
        <v>98</v>
      </c>
      <c r="H18" s="90">
        <v>7.6086956521739135E-2</v>
      </c>
      <c r="I18" s="91">
        <v>0</v>
      </c>
      <c r="J18" s="92">
        <v>0</v>
      </c>
      <c r="K18" s="113">
        <v>2408</v>
      </c>
      <c r="L18" s="114">
        <v>6.4977468361261767E-2</v>
      </c>
      <c r="M18" s="94"/>
    </row>
    <row r="19" spans="2:13" ht="21.95" customHeight="1" x14ac:dyDescent="0.25">
      <c r="B19" s="88" t="s">
        <v>19</v>
      </c>
      <c r="C19" s="89">
        <v>956</v>
      </c>
      <c r="D19" s="90">
        <v>7.2221802523230336E-2</v>
      </c>
      <c r="E19" s="91">
        <v>1680</v>
      </c>
      <c r="F19" s="90">
        <v>7.4570553508810866E-2</v>
      </c>
      <c r="G19" s="91">
        <v>96</v>
      </c>
      <c r="H19" s="90">
        <v>7.4534161490683232E-2</v>
      </c>
      <c r="I19" s="91">
        <v>0</v>
      </c>
      <c r="J19" s="92">
        <v>0</v>
      </c>
      <c r="K19" s="113">
        <v>2732</v>
      </c>
      <c r="L19" s="114">
        <v>7.37202838716641E-2</v>
      </c>
      <c r="M19" s="94"/>
    </row>
    <row r="20" spans="2:13" ht="21.95" customHeight="1" x14ac:dyDescent="0.25">
      <c r="B20" s="88" t="s">
        <v>20</v>
      </c>
      <c r="C20" s="89">
        <v>1188</v>
      </c>
      <c r="D20" s="90">
        <v>8.974843242426532E-2</v>
      </c>
      <c r="E20" s="91">
        <v>1931</v>
      </c>
      <c r="F20" s="90">
        <v>8.5711749300901058E-2</v>
      </c>
      <c r="G20" s="91">
        <v>116</v>
      </c>
      <c r="H20" s="90">
        <v>9.0062111801242239E-2</v>
      </c>
      <c r="I20" s="91">
        <v>0</v>
      </c>
      <c r="J20" s="92">
        <v>0</v>
      </c>
      <c r="K20" s="113">
        <v>3235</v>
      </c>
      <c r="L20" s="114">
        <v>8.729323511157884E-2</v>
      </c>
      <c r="M20" s="94"/>
    </row>
    <row r="21" spans="2:13" ht="21.95" customHeight="1" x14ac:dyDescent="0.25">
      <c r="B21" s="88" t="s">
        <v>21</v>
      </c>
      <c r="C21" s="89">
        <v>1083</v>
      </c>
      <c r="D21" s="90">
        <v>8.181612147767621E-2</v>
      </c>
      <c r="E21" s="91">
        <v>1729</v>
      </c>
      <c r="F21" s="90">
        <v>7.6745527986151182E-2</v>
      </c>
      <c r="G21" s="91">
        <v>110</v>
      </c>
      <c r="H21" s="90">
        <v>8.5403726708074529E-2</v>
      </c>
      <c r="I21" s="91">
        <v>0</v>
      </c>
      <c r="J21" s="92">
        <v>0</v>
      </c>
      <c r="K21" s="113">
        <v>2922</v>
      </c>
      <c r="L21" s="114">
        <v>7.8847243584554361E-2</v>
      </c>
      <c r="M21" s="94"/>
    </row>
    <row r="22" spans="2:13" ht="21.95" customHeight="1" x14ac:dyDescent="0.25">
      <c r="B22" s="88" t="s">
        <v>22</v>
      </c>
      <c r="C22" s="89">
        <v>673</v>
      </c>
      <c r="D22" s="90">
        <v>5.0842335876709221E-2</v>
      </c>
      <c r="E22" s="91">
        <v>1008</v>
      </c>
      <c r="F22" s="90">
        <v>4.4742332105286518E-2</v>
      </c>
      <c r="G22" s="91">
        <v>50</v>
      </c>
      <c r="H22" s="90">
        <v>3.8819875776397512E-2</v>
      </c>
      <c r="I22" s="91">
        <v>0</v>
      </c>
      <c r="J22" s="92">
        <v>0</v>
      </c>
      <c r="K22" s="113">
        <v>1731</v>
      </c>
      <c r="L22" s="114">
        <v>4.6709301384279124E-2</v>
      </c>
      <c r="M22" s="94"/>
    </row>
    <row r="23" spans="2:13" ht="21.95" customHeight="1" x14ac:dyDescent="0.25">
      <c r="B23" s="88" t="s">
        <v>23</v>
      </c>
      <c r="C23" s="89">
        <v>390</v>
      </c>
      <c r="D23" s="90">
        <v>2.9462869230188111E-2</v>
      </c>
      <c r="E23" s="91">
        <v>629</v>
      </c>
      <c r="F23" s="90">
        <v>2.7919570331572639E-2</v>
      </c>
      <c r="G23" s="91">
        <v>37</v>
      </c>
      <c r="H23" s="90">
        <v>2.872670807453416E-2</v>
      </c>
      <c r="I23" s="91">
        <v>0</v>
      </c>
      <c r="J23" s="92">
        <v>0</v>
      </c>
      <c r="K23" s="113">
        <v>1056</v>
      </c>
      <c r="L23" s="114">
        <v>2.8495102404274265E-2</v>
      </c>
      <c r="M23" s="94"/>
    </row>
    <row r="24" spans="2:13" ht="21.95" customHeight="1" x14ac:dyDescent="0.25">
      <c r="B24" s="88" t="s">
        <v>24</v>
      </c>
      <c r="C24" s="89">
        <v>264</v>
      </c>
      <c r="D24" s="90">
        <v>1.9944096094281182E-2</v>
      </c>
      <c r="E24" s="91">
        <v>478</v>
      </c>
      <c r="F24" s="90">
        <v>2.1217097962625948E-2</v>
      </c>
      <c r="G24" s="91">
        <v>24</v>
      </c>
      <c r="H24" s="90">
        <v>1.8633540372670808E-2</v>
      </c>
      <c r="I24" s="91">
        <v>0</v>
      </c>
      <c r="J24" s="92">
        <v>0</v>
      </c>
      <c r="K24" s="113">
        <v>766</v>
      </c>
      <c r="L24" s="114">
        <v>2.0669742842494402E-2</v>
      </c>
      <c r="M24" s="94"/>
    </row>
    <row r="25" spans="2:13" ht="21.95" customHeight="1" x14ac:dyDescent="0.25">
      <c r="B25" s="88" t="s">
        <v>25</v>
      </c>
      <c r="C25" s="89">
        <v>233</v>
      </c>
      <c r="D25" s="90">
        <v>1.7602175719573922E-2</v>
      </c>
      <c r="E25" s="91">
        <v>407</v>
      </c>
      <c r="F25" s="90">
        <v>1.8065604332194059E-2</v>
      </c>
      <c r="G25" s="91">
        <v>17</v>
      </c>
      <c r="H25" s="90">
        <v>1.3198757763975156E-2</v>
      </c>
      <c r="I25" s="91">
        <v>0</v>
      </c>
      <c r="J25" s="92">
        <v>0</v>
      </c>
      <c r="K25" s="113">
        <v>657</v>
      </c>
      <c r="L25" s="114">
        <v>1.7728487007204728E-2</v>
      </c>
      <c r="M25" s="94"/>
    </row>
    <row r="26" spans="2:13" ht="21.95" customHeight="1" x14ac:dyDescent="0.25">
      <c r="B26" s="88" t="s">
        <v>26</v>
      </c>
      <c r="C26" s="89">
        <v>236</v>
      </c>
      <c r="D26" s="90">
        <v>1.7828813175190753E-2</v>
      </c>
      <c r="E26" s="91">
        <v>389</v>
      </c>
      <c r="F26" s="90">
        <v>1.7266634116028232E-2</v>
      </c>
      <c r="G26" s="91">
        <v>24</v>
      </c>
      <c r="H26" s="90">
        <v>1.8633540372670808E-2</v>
      </c>
      <c r="I26" s="91">
        <v>1</v>
      </c>
      <c r="J26" s="92">
        <v>0.2</v>
      </c>
      <c r="K26" s="113">
        <v>650</v>
      </c>
      <c r="L26" s="114">
        <v>1.7539599017782456E-2</v>
      </c>
      <c r="M26" s="94"/>
    </row>
    <row r="27" spans="2:13" ht="21.95" customHeight="1" x14ac:dyDescent="0.25">
      <c r="B27" s="88" t="s">
        <v>27</v>
      </c>
      <c r="C27" s="89">
        <v>189</v>
      </c>
      <c r="D27" s="90">
        <v>1.4278159703860392E-2</v>
      </c>
      <c r="E27" s="91">
        <v>274</v>
      </c>
      <c r="F27" s="90">
        <v>1.2162102179413201E-2</v>
      </c>
      <c r="G27" s="91">
        <v>16</v>
      </c>
      <c r="H27" s="90">
        <v>1.2422360248447204E-2</v>
      </c>
      <c r="I27" s="91">
        <v>0</v>
      </c>
      <c r="J27" s="92">
        <v>0</v>
      </c>
      <c r="K27" s="113">
        <v>479</v>
      </c>
      <c r="L27" s="114">
        <v>1.2925335276181225E-2</v>
      </c>
      <c r="M27" s="94"/>
    </row>
    <row r="28" spans="2:13" ht="21.95" customHeight="1" x14ac:dyDescent="0.25">
      <c r="B28" s="88" t="s">
        <v>28</v>
      </c>
      <c r="C28" s="89">
        <v>136</v>
      </c>
      <c r="D28" s="90">
        <v>1.0274231321296366E-2</v>
      </c>
      <c r="E28" s="91">
        <v>241</v>
      </c>
      <c r="F28" s="90">
        <v>1.0697323449775845E-2</v>
      </c>
      <c r="G28" s="91">
        <v>11</v>
      </c>
      <c r="H28" s="90">
        <v>8.5403726708074539E-3</v>
      </c>
      <c r="I28" s="91">
        <v>0</v>
      </c>
      <c r="J28" s="92">
        <v>0</v>
      </c>
      <c r="K28" s="113">
        <v>388</v>
      </c>
      <c r="L28" s="114">
        <v>1.0469791413691681E-2</v>
      </c>
      <c r="M28" s="94"/>
    </row>
    <row r="29" spans="2:13" ht="21.95" customHeight="1" x14ac:dyDescent="0.25">
      <c r="B29" s="88" t="s">
        <v>29</v>
      </c>
      <c r="C29" s="89">
        <v>129</v>
      </c>
      <c r="D29" s="90">
        <v>9.74541059152376E-3</v>
      </c>
      <c r="E29" s="91">
        <v>229</v>
      </c>
      <c r="F29" s="90">
        <v>1.0164676638998624E-2</v>
      </c>
      <c r="G29" s="91">
        <v>5</v>
      </c>
      <c r="H29" s="90">
        <v>3.8819875776397515E-3</v>
      </c>
      <c r="I29" s="91">
        <v>0</v>
      </c>
      <c r="J29" s="92">
        <v>0</v>
      </c>
      <c r="K29" s="113">
        <v>363</v>
      </c>
      <c r="L29" s="114">
        <v>9.7951914514692786E-3</v>
      </c>
      <c r="M29" s="94"/>
    </row>
    <row r="30" spans="2:13" ht="21.95" customHeight="1" thickBot="1" x14ac:dyDescent="0.3">
      <c r="B30" s="88" t="s">
        <v>30</v>
      </c>
      <c r="C30" s="89">
        <v>191</v>
      </c>
      <c r="D30" s="90">
        <v>1.442925134093828E-2</v>
      </c>
      <c r="E30" s="91">
        <v>241</v>
      </c>
      <c r="F30" s="90">
        <v>1.0697323449775845E-2</v>
      </c>
      <c r="G30" s="91">
        <v>35</v>
      </c>
      <c r="H30" s="90">
        <v>2.717391304347826E-2</v>
      </c>
      <c r="I30" s="91">
        <v>0</v>
      </c>
      <c r="J30" s="92">
        <v>0</v>
      </c>
      <c r="K30" s="113">
        <v>467</v>
      </c>
      <c r="L30" s="114">
        <v>1.2601527294314472E-2</v>
      </c>
      <c r="M30" s="94"/>
    </row>
    <row r="31" spans="2:13" ht="21.95" customHeight="1" thickTop="1" thickBot="1" x14ac:dyDescent="0.3">
      <c r="B31" s="99" t="s">
        <v>31</v>
      </c>
      <c r="C31" s="100">
        <v>13237</v>
      </c>
      <c r="D31" s="101">
        <v>1.0000000000000002</v>
      </c>
      <c r="E31" s="102">
        <v>22529</v>
      </c>
      <c r="F31" s="101">
        <v>1.0000000000000002</v>
      </c>
      <c r="G31" s="102">
        <v>1288</v>
      </c>
      <c r="H31" s="101">
        <v>1</v>
      </c>
      <c r="I31" s="102">
        <v>5</v>
      </c>
      <c r="J31" s="103">
        <v>1</v>
      </c>
      <c r="K31" s="100">
        <v>37059</v>
      </c>
      <c r="L31" s="115">
        <v>0.99999999999999989</v>
      </c>
      <c r="M31" s="105"/>
    </row>
    <row r="32" spans="2:13" ht="21.95" customHeight="1" thickTop="1" thickBot="1" x14ac:dyDescent="0.3">
      <c r="B32" s="116"/>
      <c r="C32" s="117"/>
      <c r="D32" s="118"/>
      <c r="E32" s="117"/>
      <c r="F32" s="118"/>
      <c r="G32" s="117"/>
      <c r="H32" s="118"/>
      <c r="I32" s="117"/>
      <c r="J32" s="118"/>
      <c r="K32" s="117"/>
      <c r="L32" s="118"/>
    </row>
    <row r="33" spans="2:12" ht="21.95" customHeight="1" thickTop="1" x14ac:dyDescent="0.25">
      <c r="B33" s="119" t="s">
        <v>217</v>
      </c>
      <c r="C33" s="120"/>
      <c r="D33" s="120"/>
      <c r="E33" s="121"/>
      <c r="F33" s="122"/>
      <c r="G33" s="122"/>
      <c r="H33" s="122"/>
      <c r="I33" s="122"/>
      <c r="J33" s="122"/>
      <c r="K33" s="123"/>
      <c r="L33" s="122"/>
    </row>
    <row r="34" spans="2:12" ht="21.95" customHeight="1" thickBot="1" x14ac:dyDescent="0.3">
      <c r="B34" s="124" t="s">
        <v>218</v>
      </c>
      <c r="C34" s="125"/>
      <c r="D34" s="125"/>
      <c r="E34" s="126"/>
      <c r="F34" s="122"/>
      <c r="G34" s="122"/>
      <c r="H34" s="122"/>
      <c r="I34" s="122"/>
      <c r="J34" s="122"/>
      <c r="K34" s="123"/>
      <c r="L34" s="122"/>
    </row>
    <row r="35" spans="2:12" ht="15.75" thickTop="1" x14ac:dyDescent="0.2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 x14ac:dyDescent="0.2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 x14ac:dyDescent="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 x14ac:dyDescent="0.2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 x14ac:dyDescent="0.2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 x14ac:dyDescent="0.2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 x14ac:dyDescent="0.2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 x14ac:dyDescent="0.2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 x14ac:dyDescent="0.2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 x14ac:dyDescent="0.2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 x14ac:dyDescent="0.2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 x14ac:dyDescent="0.2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 x14ac:dyDescent="0.2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 x14ac:dyDescent="0.2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 x14ac:dyDescent="0.2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 x14ac:dyDescent="0.2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 x14ac:dyDescent="0.2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 x14ac:dyDescent="0.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 x14ac:dyDescent="0.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 x14ac:dyDescent="0.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 x14ac:dyDescent="0.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 x14ac:dyDescent="0.2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 x14ac:dyDescent="0.2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 x14ac:dyDescent="0.2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 x14ac:dyDescent="0.2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 x14ac:dyDescent="0.2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 x14ac:dyDescent="0.2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 x14ac:dyDescent="0.2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 x14ac:dyDescent="0.2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 x14ac:dyDescent="0.2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 x14ac:dyDescent="0.2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 x14ac:dyDescent="0.2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 x14ac:dyDescent="0.2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 x14ac:dyDescent="0.2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 x14ac:dyDescent="0.2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 x14ac:dyDescent="0.2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 x14ac:dyDescent="0.2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 x14ac:dyDescent="0.2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 x14ac:dyDescent="0.2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 x14ac:dyDescent="0.2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 x14ac:dyDescent="0.2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 x14ac:dyDescent="0.2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 x14ac:dyDescent="0.2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 x14ac:dyDescent="0.2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 x14ac:dyDescent="0.2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 x14ac:dyDescent="0.2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 x14ac:dyDescent="0.2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 x14ac:dyDescent="0.2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 x14ac:dyDescent="0.2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 x14ac:dyDescent="0.2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 x14ac:dyDescent="0.2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 x14ac:dyDescent="0.2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 x14ac:dyDescent="0.2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 x14ac:dyDescent="0.2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 x14ac:dyDescent="0.2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 x14ac:dyDescent="0.2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 x14ac:dyDescent="0.2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 x14ac:dyDescent="0.2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 x14ac:dyDescent="0.2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 x14ac:dyDescent="0.2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 x14ac:dyDescent="0.2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 x14ac:dyDescent="0.2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 x14ac:dyDescent="0.2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 x14ac:dyDescent="0.2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</row>
    <row r="112" spans="2:12" x14ac:dyDescent="0.2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</row>
    <row r="113" spans="2:12" x14ac:dyDescent="0.2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</row>
    <row r="114" spans="2:12" x14ac:dyDescent="0.2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</row>
    <row r="115" spans="2:12" x14ac:dyDescent="0.2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</row>
    <row r="116" spans="2:12" x14ac:dyDescent="0.2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</row>
    <row r="117" spans="2:12" x14ac:dyDescent="0.2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</row>
    <row r="118" spans="2:12" x14ac:dyDescent="0.2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</row>
    <row r="119" spans="2:12" x14ac:dyDescent="0.25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</row>
    <row r="120" spans="2:12" x14ac:dyDescent="0.25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</row>
    <row r="121" spans="2:12" x14ac:dyDescent="0.25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</row>
    <row r="122" spans="2:12" x14ac:dyDescent="0.2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</row>
    <row r="123" spans="2:12" x14ac:dyDescent="0.2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</row>
    <row r="124" spans="2:12" x14ac:dyDescent="0.25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</row>
    <row r="125" spans="2:12" x14ac:dyDescent="0.25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</row>
    <row r="126" spans="2:12" x14ac:dyDescent="0.25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</row>
    <row r="127" spans="2:12" x14ac:dyDescent="0.25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</row>
    <row r="128" spans="2:12" x14ac:dyDescent="0.25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</row>
    <row r="129" spans="2:12" x14ac:dyDescent="0.25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</row>
    <row r="130" spans="2:12" x14ac:dyDescent="0.25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</row>
    <row r="131" spans="2:12" x14ac:dyDescent="0.25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</row>
    <row r="132" spans="2:12" x14ac:dyDescent="0.25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</row>
    <row r="133" spans="2:12" x14ac:dyDescent="0.25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</row>
    <row r="134" spans="2:12" x14ac:dyDescent="0.25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</row>
    <row r="135" spans="2:12" x14ac:dyDescent="0.25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</row>
    <row r="136" spans="2:12" x14ac:dyDescent="0.25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</row>
    <row r="137" spans="2:12" x14ac:dyDescent="0.25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</row>
    <row r="138" spans="2:12" x14ac:dyDescent="0.25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</row>
    <row r="139" spans="2:12" x14ac:dyDescent="0.25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</row>
    <row r="140" spans="2:12" x14ac:dyDescent="0.25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</row>
    <row r="141" spans="2:12" x14ac:dyDescent="0.25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</row>
    <row r="142" spans="2:12" x14ac:dyDescent="0.25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</row>
    <row r="143" spans="2:12" x14ac:dyDescent="0.25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</row>
    <row r="144" spans="2:12" x14ac:dyDescent="0.25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</row>
    <row r="145" spans="2:12" x14ac:dyDescent="0.25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</row>
    <row r="146" spans="2:12" x14ac:dyDescent="0.25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</row>
    <row r="147" spans="2:12" x14ac:dyDescent="0.25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</row>
    <row r="148" spans="2:12" x14ac:dyDescent="0.25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</row>
    <row r="149" spans="2:12" x14ac:dyDescent="0.25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</row>
    <row r="150" spans="2:12" x14ac:dyDescent="0.25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</row>
    <row r="151" spans="2:12" x14ac:dyDescent="0.25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</row>
    <row r="152" spans="2:12" x14ac:dyDescent="0.25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</row>
    <row r="153" spans="2:12" x14ac:dyDescent="0.25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</row>
    <row r="154" spans="2:12" x14ac:dyDescent="0.25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</row>
    <row r="155" spans="2:12" x14ac:dyDescent="0.25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</row>
    <row r="156" spans="2:12" x14ac:dyDescent="0.25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</row>
    <row r="157" spans="2:12" x14ac:dyDescent="0.25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</row>
    <row r="158" spans="2:12" x14ac:dyDescent="0.25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</row>
    <row r="159" spans="2:12" x14ac:dyDescent="0.25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</row>
    <row r="160" spans="2:12" x14ac:dyDescent="0.25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</row>
    <row r="161" spans="2:12" x14ac:dyDescent="0.25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</row>
    <row r="162" spans="2:12" x14ac:dyDescent="0.25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</row>
    <row r="163" spans="2:12" x14ac:dyDescent="0.25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</row>
    <row r="164" spans="2:12" x14ac:dyDescent="0.25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</row>
    <row r="165" spans="2:12" x14ac:dyDescent="0.25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</row>
    <row r="166" spans="2:12" x14ac:dyDescent="0.25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</row>
    <row r="167" spans="2:12" x14ac:dyDescent="0.25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</row>
    <row r="168" spans="2:12" x14ac:dyDescent="0.25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</row>
    <row r="169" spans="2:12" x14ac:dyDescent="0.25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</row>
    <row r="170" spans="2:12" x14ac:dyDescent="0.25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</row>
    <row r="171" spans="2:12" x14ac:dyDescent="0.25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</row>
    <row r="172" spans="2:12" x14ac:dyDescent="0.25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</row>
    <row r="173" spans="2:12" x14ac:dyDescent="0.25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</row>
    <row r="174" spans="2:12" x14ac:dyDescent="0.25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</row>
    <row r="175" spans="2:12" x14ac:dyDescent="0.25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</row>
    <row r="176" spans="2:12" x14ac:dyDescent="0.25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</row>
    <row r="177" spans="2:12" x14ac:dyDescent="0.25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</row>
    <row r="178" spans="2:12" x14ac:dyDescent="0.25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</row>
    <row r="179" spans="2:12" x14ac:dyDescent="0.25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</row>
    <row r="180" spans="2:12" x14ac:dyDescent="0.25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</row>
    <row r="181" spans="2:12" x14ac:dyDescent="0.25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</row>
    <row r="182" spans="2:12" x14ac:dyDescent="0.25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</row>
    <row r="183" spans="2:12" x14ac:dyDescent="0.25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</row>
    <row r="184" spans="2:12" x14ac:dyDescent="0.25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</row>
    <row r="185" spans="2:12" x14ac:dyDescent="0.25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</row>
    <row r="186" spans="2:12" x14ac:dyDescent="0.25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</row>
    <row r="187" spans="2:12" x14ac:dyDescent="0.25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</row>
    <row r="188" spans="2:12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</row>
    <row r="189" spans="2:12" x14ac:dyDescent="0.25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</row>
    <row r="190" spans="2:12" x14ac:dyDescent="0.25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</row>
    <row r="191" spans="2:12" x14ac:dyDescent="0.25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</row>
    <row r="192" spans="2:12" x14ac:dyDescent="0.25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</row>
    <row r="193" spans="2:12" x14ac:dyDescent="0.25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</row>
    <row r="194" spans="2:12" x14ac:dyDescent="0.25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</row>
    <row r="195" spans="2:12" x14ac:dyDescent="0.25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</row>
    <row r="196" spans="2:12" x14ac:dyDescent="0.25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</row>
    <row r="197" spans="2:12" x14ac:dyDescent="0.25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</row>
    <row r="198" spans="2:12" x14ac:dyDescent="0.25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</row>
    <row r="199" spans="2:12" x14ac:dyDescent="0.25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</row>
    <row r="200" spans="2:12" x14ac:dyDescent="0.25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</row>
    <row r="201" spans="2:12" x14ac:dyDescent="0.25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</row>
    <row r="202" spans="2:12" x14ac:dyDescent="0.25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</row>
    <row r="203" spans="2:12" x14ac:dyDescent="0.25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</row>
    <row r="204" spans="2:12" x14ac:dyDescent="0.25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</row>
    <row r="205" spans="2:12" x14ac:dyDescent="0.25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</row>
    <row r="206" spans="2:12" x14ac:dyDescent="0.25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</row>
    <row r="207" spans="2:12" x14ac:dyDescent="0.25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</row>
    <row r="208" spans="2:12" x14ac:dyDescent="0.25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</row>
    <row r="209" spans="2:12" x14ac:dyDescent="0.25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</row>
    <row r="210" spans="2:12" x14ac:dyDescent="0.25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</row>
    <row r="211" spans="2:12" x14ac:dyDescent="0.25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</row>
    <row r="212" spans="2:12" x14ac:dyDescent="0.25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</row>
    <row r="213" spans="2:12" x14ac:dyDescent="0.25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</row>
    <row r="214" spans="2:12" x14ac:dyDescent="0.25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</row>
    <row r="215" spans="2:12" x14ac:dyDescent="0.25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</row>
    <row r="216" spans="2:12" x14ac:dyDescent="0.25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</row>
    <row r="217" spans="2:12" x14ac:dyDescent="0.25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</row>
    <row r="218" spans="2:12" x14ac:dyDescent="0.25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</row>
    <row r="219" spans="2:12" x14ac:dyDescent="0.25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</row>
    <row r="220" spans="2:12" x14ac:dyDescent="0.25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</row>
    <row r="221" spans="2:12" x14ac:dyDescent="0.25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</row>
    <row r="222" spans="2:12" x14ac:dyDescent="0.25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</row>
    <row r="223" spans="2:12" x14ac:dyDescent="0.25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</row>
    <row r="224" spans="2:12" x14ac:dyDescent="0.25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</row>
    <row r="225" spans="2:12" x14ac:dyDescent="0.25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</row>
    <row r="226" spans="2:12" x14ac:dyDescent="0.25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</row>
    <row r="227" spans="2:12" x14ac:dyDescent="0.25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</row>
    <row r="228" spans="2:12" x14ac:dyDescent="0.25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</row>
    <row r="229" spans="2:12" x14ac:dyDescent="0.25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</row>
    <row r="230" spans="2:12" x14ac:dyDescent="0.25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</row>
    <row r="231" spans="2:12" x14ac:dyDescent="0.25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</row>
    <row r="232" spans="2:12" x14ac:dyDescent="0.25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</row>
    <row r="233" spans="2:12" x14ac:dyDescent="0.25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</row>
    <row r="234" spans="2:12" x14ac:dyDescent="0.25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</row>
    <row r="235" spans="2:12" x14ac:dyDescent="0.25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</row>
    <row r="236" spans="2:12" x14ac:dyDescent="0.25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</row>
    <row r="237" spans="2:12" x14ac:dyDescent="0.25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</row>
    <row r="238" spans="2:12" x14ac:dyDescent="0.25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</row>
    <row r="239" spans="2:12" x14ac:dyDescent="0.25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</row>
    <row r="240" spans="2:12" x14ac:dyDescent="0.25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</row>
    <row r="241" spans="2:12" x14ac:dyDescent="0.25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</row>
    <row r="242" spans="2:12" x14ac:dyDescent="0.25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</row>
    <row r="243" spans="2:12" x14ac:dyDescent="0.25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</row>
    <row r="244" spans="2:12" x14ac:dyDescent="0.25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</row>
    <row r="245" spans="2:12" x14ac:dyDescent="0.25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</row>
    <row r="246" spans="2:12" x14ac:dyDescent="0.25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</row>
    <row r="247" spans="2:12" x14ac:dyDescent="0.25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</row>
    <row r="248" spans="2:12" x14ac:dyDescent="0.25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</row>
    <row r="249" spans="2:12" x14ac:dyDescent="0.25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</row>
    <row r="250" spans="2:12" x14ac:dyDescent="0.25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</row>
    <row r="251" spans="2:12" x14ac:dyDescent="0.25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</row>
    <row r="252" spans="2:12" x14ac:dyDescent="0.25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</row>
    <row r="253" spans="2:12" x14ac:dyDescent="0.25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</row>
    <row r="254" spans="2:12" x14ac:dyDescent="0.25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</row>
    <row r="255" spans="2:12" x14ac:dyDescent="0.25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</row>
    <row r="256" spans="2:12" x14ac:dyDescent="0.25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</row>
    <row r="257" spans="2:12" x14ac:dyDescent="0.25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</row>
    <row r="258" spans="2:12" x14ac:dyDescent="0.25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</row>
    <row r="259" spans="2:12" x14ac:dyDescent="0.25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</row>
    <row r="260" spans="2:12" x14ac:dyDescent="0.25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</row>
    <row r="261" spans="2:12" x14ac:dyDescent="0.25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</row>
    <row r="262" spans="2:12" x14ac:dyDescent="0.25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</row>
    <row r="263" spans="2:12" x14ac:dyDescent="0.25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</row>
    <row r="264" spans="2:12" x14ac:dyDescent="0.25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</row>
    <row r="265" spans="2:12" x14ac:dyDescent="0.25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</row>
    <row r="266" spans="2:12" x14ac:dyDescent="0.25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</row>
    <row r="267" spans="2:12" x14ac:dyDescent="0.25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</row>
    <row r="268" spans="2:12" x14ac:dyDescent="0.25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</row>
    <row r="269" spans="2:12" x14ac:dyDescent="0.25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</row>
    <row r="270" spans="2:12" x14ac:dyDescent="0.25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</row>
    <row r="271" spans="2:12" x14ac:dyDescent="0.25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</row>
    <row r="272" spans="2:12" x14ac:dyDescent="0.25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</row>
    <row r="273" spans="2:12" x14ac:dyDescent="0.25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</row>
    <row r="274" spans="2:12" x14ac:dyDescent="0.25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</row>
    <row r="275" spans="2:12" x14ac:dyDescent="0.25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</row>
    <row r="276" spans="2:12" x14ac:dyDescent="0.25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</row>
    <row r="277" spans="2:12" x14ac:dyDescent="0.25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</row>
    <row r="278" spans="2:12" x14ac:dyDescent="0.25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</row>
    <row r="279" spans="2:12" x14ac:dyDescent="0.25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</row>
    <row r="280" spans="2:12" x14ac:dyDescent="0.25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</row>
    <row r="281" spans="2:12" x14ac:dyDescent="0.25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</row>
    <row r="282" spans="2:12" x14ac:dyDescent="0.25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</row>
    <row r="283" spans="2:12" x14ac:dyDescent="0.25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</row>
    <row r="284" spans="2:12" x14ac:dyDescent="0.25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</row>
    <row r="285" spans="2:12" x14ac:dyDescent="0.25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</row>
    <row r="286" spans="2:12" x14ac:dyDescent="0.25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</row>
    <row r="287" spans="2:12" x14ac:dyDescent="0.25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</row>
    <row r="288" spans="2:12" x14ac:dyDescent="0.25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</row>
    <row r="289" spans="2:12" x14ac:dyDescent="0.25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</row>
    <row r="290" spans="2:12" x14ac:dyDescent="0.25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</row>
    <row r="291" spans="2:12" x14ac:dyDescent="0.25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</row>
    <row r="292" spans="2:12" x14ac:dyDescent="0.25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</row>
    <row r="293" spans="2:12" x14ac:dyDescent="0.25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</row>
    <row r="294" spans="2:12" x14ac:dyDescent="0.25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</row>
    <row r="295" spans="2:12" x14ac:dyDescent="0.25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</row>
    <row r="296" spans="2:12" x14ac:dyDescent="0.25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</row>
    <row r="297" spans="2:12" x14ac:dyDescent="0.25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</row>
    <row r="298" spans="2:12" x14ac:dyDescent="0.25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</row>
    <row r="299" spans="2:12" x14ac:dyDescent="0.25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</row>
    <row r="300" spans="2:12" x14ac:dyDescent="0.25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</row>
    <row r="301" spans="2:12" x14ac:dyDescent="0.25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</row>
    <row r="302" spans="2:12" x14ac:dyDescent="0.25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</row>
    <row r="303" spans="2:12" x14ac:dyDescent="0.25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</row>
    <row r="304" spans="2:12" x14ac:dyDescent="0.25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</row>
    <row r="305" spans="2:12" x14ac:dyDescent="0.25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</row>
    <row r="306" spans="2:12" x14ac:dyDescent="0.25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</row>
    <row r="307" spans="2:12" x14ac:dyDescent="0.25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</row>
    <row r="308" spans="2:12" x14ac:dyDescent="0.25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</row>
    <row r="309" spans="2:12" x14ac:dyDescent="0.25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</row>
    <row r="310" spans="2:12" x14ac:dyDescent="0.25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</row>
    <row r="311" spans="2:12" x14ac:dyDescent="0.25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</row>
    <row r="312" spans="2:12" x14ac:dyDescent="0.25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</row>
    <row r="313" spans="2:12" x14ac:dyDescent="0.25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</row>
    <row r="314" spans="2:12" x14ac:dyDescent="0.25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</row>
    <row r="315" spans="2:12" x14ac:dyDescent="0.25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</row>
    <row r="316" spans="2:12" x14ac:dyDescent="0.25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</row>
    <row r="317" spans="2:12" x14ac:dyDescent="0.25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</row>
    <row r="318" spans="2:12" x14ac:dyDescent="0.25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</row>
    <row r="319" spans="2:12" x14ac:dyDescent="0.25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</row>
    <row r="320" spans="2:12" x14ac:dyDescent="0.25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</row>
    <row r="321" spans="2:12" x14ac:dyDescent="0.25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</row>
    <row r="322" spans="2:12" x14ac:dyDescent="0.25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</row>
    <row r="323" spans="2:12" x14ac:dyDescent="0.25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</row>
    <row r="324" spans="2:12" x14ac:dyDescent="0.25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</row>
    <row r="325" spans="2:12" x14ac:dyDescent="0.25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</row>
    <row r="326" spans="2:12" x14ac:dyDescent="0.25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</row>
    <row r="327" spans="2:12" x14ac:dyDescent="0.25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</row>
    <row r="328" spans="2:12" x14ac:dyDescent="0.25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</row>
    <row r="329" spans="2:12" x14ac:dyDescent="0.25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</row>
    <row r="330" spans="2:12" x14ac:dyDescent="0.25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</row>
    <row r="331" spans="2:12" x14ac:dyDescent="0.25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</row>
    <row r="332" spans="2:12" x14ac:dyDescent="0.25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</row>
    <row r="333" spans="2:12" x14ac:dyDescent="0.25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</row>
    <row r="334" spans="2:12" x14ac:dyDescent="0.25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</row>
    <row r="335" spans="2:12" x14ac:dyDescent="0.25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</row>
    <row r="336" spans="2:12" x14ac:dyDescent="0.25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</row>
    <row r="337" spans="2:12" x14ac:dyDescent="0.25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</row>
    <row r="338" spans="2:12" x14ac:dyDescent="0.25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</row>
    <row r="339" spans="2:12" x14ac:dyDescent="0.25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</row>
    <row r="340" spans="2:12" x14ac:dyDescent="0.25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</row>
    <row r="341" spans="2:12" x14ac:dyDescent="0.25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</row>
    <row r="342" spans="2:12" x14ac:dyDescent="0.25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</row>
    <row r="343" spans="2:12" x14ac:dyDescent="0.25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</row>
    <row r="344" spans="2:12" x14ac:dyDescent="0.25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</row>
    <row r="345" spans="2:12" x14ac:dyDescent="0.25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</row>
    <row r="346" spans="2:12" x14ac:dyDescent="0.25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</row>
    <row r="347" spans="2:12" x14ac:dyDescent="0.25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</row>
    <row r="348" spans="2:12" x14ac:dyDescent="0.25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</row>
    <row r="349" spans="2:12" x14ac:dyDescent="0.25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</row>
    <row r="350" spans="2:12" x14ac:dyDescent="0.25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</row>
    <row r="351" spans="2:12" x14ac:dyDescent="0.25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</row>
    <row r="352" spans="2:12" x14ac:dyDescent="0.25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</row>
    <row r="353" spans="2:12" x14ac:dyDescent="0.25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</row>
    <row r="354" spans="2:12" x14ac:dyDescent="0.25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</row>
    <row r="355" spans="2:12" x14ac:dyDescent="0.25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</row>
    <row r="356" spans="2:12" x14ac:dyDescent="0.25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</row>
    <row r="357" spans="2:12" x14ac:dyDescent="0.25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</row>
    <row r="358" spans="2:12" x14ac:dyDescent="0.25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</row>
    <row r="359" spans="2:12" x14ac:dyDescent="0.25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</row>
    <row r="360" spans="2:12" x14ac:dyDescent="0.25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</row>
    <row r="361" spans="2:12" x14ac:dyDescent="0.25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</row>
    <row r="362" spans="2:12" x14ac:dyDescent="0.25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</row>
    <row r="363" spans="2:12" x14ac:dyDescent="0.25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</row>
    <row r="364" spans="2:12" x14ac:dyDescent="0.25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</row>
    <row r="365" spans="2:12" x14ac:dyDescent="0.25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</row>
    <row r="366" spans="2:12" x14ac:dyDescent="0.25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</row>
    <row r="367" spans="2:12" x14ac:dyDescent="0.25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</row>
    <row r="368" spans="2:12" x14ac:dyDescent="0.25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</row>
    <row r="369" spans="2:12" x14ac:dyDescent="0.25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</row>
    <row r="370" spans="2:12" x14ac:dyDescent="0.25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</row>
    <row r="371" spans="2:12" x14ac:dyDescent="0.25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</row>
    <row r="372" spans="2:12" x14ac:dyDescent="0.25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</row>
    <row r="373" spans="2:12" x14ac:dyDescent="0.25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</row>
    <row r="374" spans="2:12" x14ac:dyDescent="0.25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</row>
    <row r="375" spans="2:12" x14ac:dyDescent="0.25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</row>
    <row r="376" spans="2:12" x14ac:dyDescent="0.25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</row>
    <row r="377" spans="2:12" x14ac:dyDescent="0.25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</row>
    <row r="378" spans="2:12" x14ac:dyDescent="0.25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</row>
    <row r="379" spans="2:12" x14ac:dyDescent="0.25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</row>
    <row r="380" spans="2:12" x14ac:dyDescent="0.25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</row>
    <row r="381" spans="2:12" x14ac:dyDescent="0.25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</row>
    <row r="382" spans="2:12" x14ac:dyDescent="0.25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</row>
    <row r="383" spans="2:12" x14ac:dyDescent="0.25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</row>
    <row r="384" spans="2:12" x14ac:dyDescent="0.25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</row>
    <row r="385" spans="2:12" x14ac:dyDescent="0.25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</row>
    <row r="386" spans="2:12" x14ac:dyDescent="0.25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</row>
    <row r="387" spans="2:12" x14ac:dyDescent="0.25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</row>
    <row r="388" spans="2:12" x14ac:dyDescent="0.25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</row>
    <row r="389" spans="2:12" x14ac:dyDescent="0.25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</row>
    <row r="390" spans="2:12" x14ac:dyDescent="0.25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</row>
    <row r="391" spans="2:12" x14ac:dyDescent="0.25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</row>
    <row r="392" spans="2:12" x14ac:dyDescent="0.25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</row>
    <row r="393" spans="2:12" x14ac:dyDescent="0.25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</row>
    <row r="394" spans="2:12" x14ac:dyDescent="0.25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</row>
    <row r="395" spans="2:12" x14ac:dyDescent="0.25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</row>
    <row r="396" spans="2:12" x14ac:dyDescent="0.25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</row>
    <row r="397" spans="2:12" x14ac:dyDescent="0.25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</row>
    <row r="398" spans="2:12" x14ac:dyDescent="0.25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</row>
    <row r="399" spans="2:12" x14ac:dyDescent="0.25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</row>
    <row r="400" spans="2:12" x14ac:dyDescent="0.25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</row>
    <row r="401" spans="2:12" x14ac:dyDescent="0.25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</row>
    <row r="402" spans="2:12" x14ac:dyDescent="0.25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</row>
    <row r="403" spans="2:12" x14ac:dyDescent="0.25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</row>
    <row r="404" spans="2:12" x14ac:dyDescent="0.25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</row>
    <row r="405" spans="2:12" x14ac:dyDescent="0.25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</row>
    <row r="406" spans="2:12" x14ac:dyDescent="0.25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</row>
    <row r="407" spans="2:12" x14ac:dyDescent="0.25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</row>
    <row r="408" spans="2:12" x14ac:dyDescent="0.25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</row>
    <row r="409" spans="2:12" x14ac:dyDescent="0.25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</row>
    <row r="410" spans="2:12" x14ac:dyDescent="0.25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</row>
    <row r="411" spans="2:12" x14ac:dyDescent="0.25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</row>
    <row r="412" spans="2:12" x14ac:dyDescent="0.25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</row>
    <row r="413" spans="2:12" x14ac:dyDescent="0.25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</row>
    <row r="414" spans="2:12" x14ac:dyDescent="0.25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</row>
    <row r="415" spans="2:12" x14ac:dyDescent="0.25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</row>
    <row r="416" spans="2:12" x14ac:dyDescent="0.25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</row>
    <row r="417" spans="2:12" x14ac:dyDescent="0.25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</row>
    <row r="418" spans="2:12" x14ac:dyDescent="0.25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</row>
    <row r="419" spans="2:12" x14ac:dyDescent="0.25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</row>
    <row r="420" spans="2:12" x14ac:dyDescent="0.25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</row>
    <row r="421" spans="2:12" x14ac:dyDescent="0.25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</row>
    <row r="422" spans="2:12" x14ac:dyDescent="0.25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</row>
    <row r="423" spans="2:12" x14ac:dyDescent="0.25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</row>
    <row r="424" spans="2:12" x14ac:dyDescent="0.25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</row>
    <row r="425" spans="2:12" x14ac:dyDescent="0.25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</row>
    <row r="426" spans="2:12" x14ac:dyDescent="0.25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</row>
    <row r="427" spans="2:12" x14ac:dyDescent="0.25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</row>
    <row r="428" spans="2:12" x14ac:dyDescent="0.25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</row>
    <row r="429" spans="2:12" x14ac:dyDescent="0.25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</row>
    <row r="430" spans="2:12" x14ac:dyDescent="0.25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</row>
    <row r="431" spans="2:12" x14ac:dyDescent="0.25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</row>
    <row r="432" spans="2:12" x14ac:dyDescent="0.25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</row>
    <row r="433" spans="2:12" x14ac:dyDescent="0.25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</row>
    <row r="434" spans="2:12" x14ac:dyDescent="0.25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</row>
    <row r="435" spans="2:12" x14ac:dyDescent="0.25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</row>
    <row r="436" spans="2:12" x14ac:dyDescent="0.25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</row>
    <row r="437" spans="2:12" x14ac:dyDescent="0.25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</row>
    <row r="438" spans="2:12" x14ac:dyDescent="0.25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</row>
    <row r="439" spans="2:12" x14ac:dyDescent="0.25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</row>
    <row r="440" spans="2:12" x14ac:dyDescent="0.25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</row>
    <row r="441" spans="2:12" x14ac:dyDescent="0.25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</row>
    <row r="442" spans="2:12" x14ac:dyDescent="0.25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</row>
    <row r="443" spans="2:12" x14ac:dyDescent="0.25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</row>
    <row r="444" spans="2:12" x14ac:dyDescent="0.25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</row>
    <row r="445" spans="2:12" x14ac:dyDescent="0.25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</row>
    <row r="446" spans="2:12" x14ac:dyDescent="0.25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</row>
    <row r="447" spans="2:12" x14ac:dyDescent="0.25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</row>
    <row r="448" spans="2:12" x14ac:dyDescent="0.25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</row>
    <row r="449" spans="2:12" x14ac:dyDescent="0.25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</row>
    <row r="450" spans="2:12" x14ac:dyDescent="0.25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</row>
    <row r="451" spans="2:12" x14ac:dyDescent="0.25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</row>
    <row r="452" spans="2:12" x14ac:dyDescent="0.25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</row>
    <row r="453" spans="2:12" x14ac:dyDescent="0.25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</row>
    <row r="454" spans="2:12" x14ac:dyDescent="0.25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</row>
    <row r="455" spans="2:12" x14ac:dyDescent="0.25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</row>
    <row r="456" spans="2:12" x14ac:dyDescent="0.25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</row>
    <row r="457" spans="2:12" x14ac:dyDescent="0.25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</row>
    <row r="458" spans="2:12" x14ac:dyDescent="0.25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</row>
    <row r="459" spans="2:12" x14ac:dyDescent="0.25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</row>
    <row r="460" spans="2:12" x14ac:dyDescent="0.25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</row>
    <row r="461" spans="2:12" x14ac:dyDescent="0.25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</row>
    <row r="462" spans="2:12" x14ac:dyDescent="0.25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</row>
    <row r="463" spans="2:12" x14ac:dyDescent="0.25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</row>
    <row r="464" spans="2:12" x14ac:dyDescent="0.25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</row>
    <row r="465" spans="2:12" x14ac:dyDescent="0.25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</row>
    <row r="466" spans="2:12" x14ac:dyDescent="0.25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</row>
    <row r="467" spans="2:12" x14ac:dyDescent="0.25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</row>
    <row r="468" spans="2:12" x14ac:dyDescent="0.25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</row>
    <row r="469" spans="2:12" x14ac:dyDescent="0.25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</row>
    <row r="470" spans="2:12" x14ac:dyDescent="0.25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</row>
    <row r="471" spans="2:12" x14ac:dyDescent="0.25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</row>
    <row r="472" spans="2:12" x14ac:dyDescent="0.25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</row>
    <row r="473" spans="2:12" x14ac:dyDescent="0.25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</row>
    <row r="474" spans="2:12" x14ac:dyDescent="0.25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</row>
    <row r="475" spans="2:12" x14ac:dyDescent="0.25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</row>
    <row r="476" spans="2:12" x14ac:dyDescent="0.25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</row>
    <row r="477" spans="2:12" x14ac:dyDescent="0.25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</row>
    <row r="478" spans="2:12" x14ac:dyDescent="0.25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</row>
    <row r="479" spans="2:12" x14ac:dyDescent="0.25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</row>
    <row r="480" spans="2:12" x14ac:dyDescent="0.25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</row>
    <row r="481" spans="2:12" x14ac:dyDescent="0.25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</row>
    <row r="482" spans="2:12" x14ac:dyDescent="0.25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</row>
    <row r="483" spans="2:12" x14ac:dyDescent="0.25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</row>
    <row r="484" spans="2:12" x14ac:dyDescent="0.25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</row>
    <row r="485" spans="2:12" x14ac:dyDescent="0.25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</row>
    <row r="486" spans="2:12" x14ac:dyDescent="0.25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</row>
    <row r="487" spans="2:12" x14ac:dyDescent="0.25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</row>
    <row r="488" spans="2:12" x14ac:dyDescent="0.25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</row>
    <row r="489" spans="2:12" x14ac:dyDescent="0.25"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</row>
    <row r="490" spans="2:12" x14ac:dyDescent="0.25"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</row>
    <row r="491" spans="2:12" x14ac:dyDescent="0.25"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</row>
    <row r="492" spans="2:12" x14ac:dyDescent="0.25"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</row>
    <row r="493" spans="2:12" x14ac:dyDescent="0.25"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</row>
    <row r="494" spans="2:12" x14ac:dyDescent="0.25"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</row>
    <row r="495" spans="2:12" x14ac:dyDescent="0.25"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</row>
    <row r="496" spans="2:12" x14ac:dyDescent="0.25"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</row>
    <row r="497" spans="2:12" x14ac:dyDescent="0.25"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</row>
    <row r="498" spans="2:12" x14ac:dyDescent="0.25"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</row>
    <row r="499" spans="2:12" x14ac:dyDescent="0.25"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</row>
    <row r="500" spans="2:12" x14ac:dyDescent="0.25"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</row>
    <row r="501" spans="2:12" x14ac:dyDescent="0.25"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</row>
    <row r="502" spans="2:12" x14ac:dyDescent="0.25"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</row>
    <row r="503" spans="2:12" x14ac:dyDescent="0.25"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</row>
    <row r="504" spans="2:12" x14ac:dyDescent="0.25"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</row>
    <row r="505" spans="2:12" x14ac:dyDescent="0.25"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</row>
    <row r="506" spans="2:12" x14ac:dyDescent="0.25"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</row>
    <row r="507" spans="2:12" x14ac:dyDescent="0.25"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</row>
    <row r="508" spans="2:12" x14ac:dyDescent="0.25"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</row>
    <row r="509" spans="2:12" x14ac:dyDescent="0.25"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</row>
    <row r="510" spans="2:12" x14ac:dyDescent="0.25"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</row>
    <row r="511" spans="2:12" x14ac:dyDescent="0.25"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</row>
    <row r="512" spans="2:12" x14ac:dyDescent="0.25"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</row>
    <row r="513" spans="2:12" x14ac:dyDescent="0.25"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</row>
    <row r="514" spans="2:12" x14ac:dyDescent="0.25"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</row>
    <row r="515" spans="2:12" x14ac:dyDescent="0.25"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</row>
    <row r="516" spans="2:12" x14ac:dyDescent="0.25"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</row>
    <row r="517" spans="2:12" x14ac:dyDescent="0.25"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</row>
    <row r="518" spans="2:12" x14ac:dyDescent="0.25"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</row>
    <row r="519" spans="2:12" x14ac:dyDescent="0.25"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</row>
    <row r="520" spans="2:12" x14ac:dyDescent="0.25"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</row>
    <row r="521" spans="2:12" x14ac:dyDescent="0.25"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</row>
    <row r="522" spans="2:12" x14ac:dyDescent="0.25"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</row>
    <row r="523" spans="2:12" x14ac:dyDescent="0.25"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</row>
    <row r="524" spans="2:12" x14ac:dyDescent="0.25"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</row>
    <row r="525" spans="2:12" x14ac:dyDescent="0.25"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</row>
    <row r="526" spans="2:12" x14ac:dyDescent="0.25"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</row>
    <row r="527" spans="2:12" x14ac:dyDescent="0.25"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</row>
    <row r="528" spans="2:12" x14ac:dyDescent="0.25"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</row>
    <row r="529" spans="2:12" x14ac:dyDescent="0.25"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</row>
    <row r="530" spans="2:12" x14ac:dyDescent="0.25"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</row>
    <row r="531" spans="2:12" x14ac:dyDescent="0.25"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</row>
    <row r="532" spans="2:12" x14ac:dyDescent="0.25"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</row>
    <row r="533" spans="2:12" x14ac:dyDescent="0.25"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</row>
    <row r="534" spans="2:12" x14ac:dyDescent="0.25"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</row>
    <row r="535" spans="2:12" x14ac:dyDescent="0.25"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</row>
    <row r="536" spans="2:12" x14ac:dyDescent="0.25"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</row>
    <row r="537" spans="2:12" x14ac:dyDescent="0.25"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</row>
    <row r="538" spans="2:12" x14ac:dyDescent="0.25"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</row>
    <row r="539" spans="2:12" x14ac:dyDescent="0.25"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</row>
    <row r="540" spans="2:12" x14ac:dyDescent="0.25"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</row>
    <row r="541" spans="2:12" x14ac:dyDescent="0.25"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</row>
    <row r="542" spans="2:12" x14ac:dyDescent="0.25"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</row>
    <row r="543" spans="2:12" x14ac:dyDescent="0.25"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</row>
    <row r="544" spans="2:12" x14ac:dyDescent="0.25"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</row>
    <row r="545" spans="2:12" x14ac:dyDescent="0.25"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</row>
    <row r="546" spans="2:12" x14ac:dyDescent="0.25"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</row>
    <row r="547" spans="2:12" x14ac:dyDescent="0.25"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</row>
    <row r="548" spans="2:12" x14ac:dyDescent="0.25"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</row>
    <row r="549" spans="2:12" x14ac:dyDescent="0.25"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</row>
    <row r="550" spans="2:12" x14ac:dyDescent="0.25"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</row>
    <row r="551" spans="2:12" x14ac:dyDescent="0.25"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</row>
    <row r="552" spans="2:12" x14ac:dyDescent="0.25"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</row>
    <row r="553" spans="2:12" x14ac:dyDescent="0.25"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</row>
    <row r="554" spans="2:12" x14ac:dyDescent="0.25"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</row>
    <row r="555" spans="2:12" x14ac:dyDescent="0.25"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</row>
    <row r="556" spans="2:12" x14ac:dyDescent="0.25"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</row>
    <row r="557" spans="2:12" x14ac:dyDescent="0.25"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</row>
    <row r="558" spans="2:12" x14ac:dyDescent="0.25"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</row>
    <row r="559" spans="2:12" x14ac:dyDescent="0.25"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</row>
    <row r="560" spans="2:12" x14ac:dyDescent="0.25"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</row>
    <row r="561" spans="2:12" x14ac:dyDescent="0.25"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</row>
    <row r="562" spans="2:12" x14ac:dyDescent="0.25"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</row>
    <row r="563" spans="2:12" x14ac:dyDescent="0.25"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</row>
    <row r="564" spans="2:12" x14ac:dyDescent="0.25"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</row>
    <row r="565" spans="2:12" x14ac:dyDescent="0.25"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</row>
    <row r="566" spans="2:12" x14ac:dyDescent="0.25"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</row>
    <row r="567" spans="2:12" x14ac:dyDescent="0.25"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</row>
    <row r="568" spans="2:12" x14ac:dyDescent="0.25"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</row>
    <row r="569" spans="2:12" x14ac:dyDescent="0.25"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</row>
    <row r="570" spans="2:12" x14ac:dyDescent="0.25"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</row>
    <row r="571" spans="2:12" x14ac:dyDescent="0.25"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</row>
    <row r="572" spans="2:12" x14ac:dyDescent="0.25"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</row>
    <row r="573" spans="2:12" x14ac:dyDescent="0.25"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</row>
    <row r="574" spans="2:12" x14ac:dyDescent="0.25"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</row>
    <row r="575" spans="2:12" x14ac:dyDescent="0.25"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</row>
    <row r="576" spans="2:12" x14ac:dyDescent="0.25"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</row>
    <row r="577" spans="2:12" x14ac:dyDescent="0.25"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</row>
    <row r="578" spans="2:12" x14ac:dyDescent="0.25"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</row>
    <row r="579" spans="2:12" x14ac:dyDescent="0.25"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</row>
    <row r="580" spans="2:12" x14ac:dyDescent="0.25"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</row>
    <row r="581" spans="2:12" x14ac:dyDescent="0.25"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</row>
    <row r="582" spans="2:12" x14ac:dyDescent="0.25"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</row>
    <row r="583" spans="2:12" x14ac:dyDescent="0.25"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</row>
    <row r="584" spans="2:12" x14ac:dyDescent="0.25"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</row>
    <row r="585" spans="2:12" x14ac:dyDescent="0.25"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</row>
    <row r="586" spans="2:12" x14ac:dyDescent="0.25"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</row>
    <row r="587" spans="2:12" x14ac:dyDescent="0.25"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</row>
    <row r="588" spans="2:12" x14ac:dyDescent="0.25"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</row>
    <row r="589" spans="2:12" x14ac:dyDescent="0.25"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</row>
    <row r="590" spans="2:12" x14ac:dyDescent="0.25"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</row>
    <row r="591" spans="2:12" x14ac:dyDescent="0.25"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</row>
    <row r="592" spans="2:12" x14ac:dyDescent="0.25"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</row>
    <row r="593" spans="2:12" x14ac:dyDescent="0.25"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</row>
    <row r="594" spans="2:12" x14ac:dyDescent="0.25"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</row>
    <row r="595" spans="2:12" x14ac:dyDescent="0.25"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</row>
    <row r="596" spans="2:12" x14ac:dyDescent="0.25"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</row>
    <row r="597" spans="2:12" x14ac:dyDescent="0.25"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</row>
    <row r="598" spans="2:12" x14ac:dyDescent="0.25"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</row>
    <row r="599" spans="2:12" x14ac:dyDescent="0.25"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</row>
    <row r="600" spans="2:12" x14ac:dyDescent="0.25"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</row>
    <row r="601" spans="2:12" x14ac:dyDescent="0.25"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</row>
    <row r="602" spans="2:12" x14ac:dyDescent="0.25"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</row>
    <row r="603" spans="2:12" x14ac:dyDescent="0.25"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</row>
    <row r="604" spans="2:12" x14ac:dyDescent="0.25"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</row>
    <row r="605" spans="2:12" x14ac:dyDescent="0.25"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</row>
    <row r="606" spans="2:12" x14ac:dyDescent="0.25"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</row>
    <row r="607" spans="2:12" x14ac:dyDescent="0.25"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</row>
    <row r="608" spans="2:12" x14ac:dyDescent="0.25"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</row>
    <row r="609" spans="2:12" x14ac:dyDescent="0.25"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</row>
    <row r="610" spans="2:12" x14ac:dyDescent="0.25"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</row>
    <row r="611" spans="2:12" x14ac:dyDescent="0.25"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</row>
    <row r="612" spans="2:12" x14ac:dyDescent="0.25"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</row>
    <row r="613" spans="2:12" x14ac:dyDescent="0.25"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</row>
    <row r="614" spans="2:12" x14ac:dyDescent="0.25"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</row>
    <row r="615" spans="2:12" x14ac:dyDescent="0.25"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</row>
    <row r="616" spans="2:12" x14ac:dyDescent="0.25"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</row>
    <row r="617" spans="2:12" x14ac:dyDescent="0.25"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</row>
    <row r="618" spans="2:12" x14ac:dyDescent="0.25"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</row>
    <row r="619" spans="2:12" x14ac:dyDescent="0.25"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</row>
    <row r="620" spans="2:12" x14ac:dyDescent="0.25"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</row>
    <row r="621" spans="2:12" x14ac:dyDescent="0.25"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</row>
    <row r="622" spans="2:12" x14ac:dyDescent="0.25"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</row>
    <row r="623" spans="2:12" x14ac:dyDescent="0.25"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</row>
    <row r="624" spans="2:12" x14ac:dyDescent="0.25"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</row>
    <row r="625" spans="2:12" x14ac:dyDescent="0.25"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</row>
    <row r="626" spans="2:12" x14ac:dyDescent="0.25"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</row>
    <row r="627" spans="2:12" x14ac:dyDescent="0.25"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</row>
    <row r="628" spans="2:12" x14ac:dyDescent="0.25"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</row>
    <row r="629" spans="2:12" x14ac:dyDescent="0.25"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</row>
    <row r="630" spans="2:12" x14ac:dyDescent="0.25"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</row>
    <row r="631" spans="2:12" x14ac:dyDescent="0.25"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</row>
    <row r="632" spans="2:12" x14ac:dyDescent="0.25"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</row>
    <row r="633" spans="2:12" x14ac:dyDescent="0.25"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</row>
    <row r="634" spans="2:12" x14ac:dyDescent="0.25"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</row>
    <row r="635" spans="2:12" x14ac:dyDescent="0.25"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</row>
    <row r="636" spans="2:12" x14ac:dyDescent="0.25"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</row>
    <row r="637" spans="2:12" x14ac:dyDescent="0.25"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</row>
    <row r="638" spans="2:12" x14ac:dyDescent="0.25"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</row>
    <row r="639" spans="2:12" x14ac:dyDescent="0.25"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</row>
    <row r="640" spans="2:12" x14ac:dyDescent="0.25"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</row>
    <row r="641" spans="2:12" x14ac:dyDescent="0.25"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</row>
    <row r="642" spans="2:12" x14ac:dyDescent="0.25"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</row>
    <row r="643" spans="2:12" x14ac:dyDescent="0.25"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</row>
    <row r="644" spans="2:12" x14ac:dyDescent="0.25"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</row>
    <row r="645" spans="2:12" x14ac:dyDescent="0.25"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</row>
    <row r="646" spans="2:12" x14ac:dyDescent="0.25"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</row>
    <row r="647" spans="2:12" x14ac:dyDescent="0.25"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</row>
    <row r="648" spans="2:12" x14ac:dyDescent="0.25"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</row>
    <row r="649" spans="2:12" x14ac:dyDescent="0.25"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</row>
    <row r="650" spans="2:12" x14ac:dyDescent="0.25"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</row>
    <row r="651" spans="2:12" x14ac:dyDescent="0.25"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</row>
    <row r="652" spans="2:12" x14ac:dyDescent="0.25"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</row>
    <row r="653" spans="2:12" x14ac:dyDescent="0.25"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</row>
    <row r="654" spans="2:12" x14ac:dyDescent="0.25"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</row>
    <row r="655" spans="2:12" x14ac:dyDescent="0.25"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</row>
    <row r="656" spans="2:12" x14ac:dyDescent="0.25"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</row>
    <row r="657" spans="2:12" x14ac:dyDescent="0.25"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</row>
    <row r="658" spans="2:12" x14ac:dyDescent="0.25"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</row>
    <row r="659" spans="2:12" x14ac:dyDescent="0.25"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</row>
    <row r="660" spans="2:12" x14ac:dyDescent="0.25"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</row>
    <row r="661" spans="2:12" x14ac:dyDescent="0.25"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</row>
    <row r="662" spans="2:12" x14ac:dyDescent="0.25"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</row>
    <row r="663" spans="2:12" x14ac:dyDescent="0.25"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</row>
    <row r="664" spans="2:12" x14ac:dyDescent="0.25"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</row>
    <row r="665" spans="2:12" x14ac:dyDescent="0.25"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</row>
    <row r="666" spans="2:12" x14ac:dyDescent="0.25"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</row>
    <row r="667" spans="2:12" x14ac:dyDescent="0.25"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</row>
    <row r="668" spans="2:12" x14ac:dyDescent="0.25"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</row>
    <row r="669" spans="2:12" x14ac:dyDescent="0.25"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</row>
    <row r="670" spans="2:12" x14ac:dyDescent="0.25"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</row>
    <row r="671" spans="2:12" x14ac:dyDescent="0.25"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81"/>
    </row>
    <row r="672" spans="2:12" x14ac:dyDescent="0.25"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81"/>
    </row>
    <row r="673" spans="2:12" x14ac:dyDescent="0.25"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81"/>
    </row>
    <row r="674" spans="2:12" x14ac:dyDescent="0.25"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81"/>
    </row>
    <row r="675" spans="2:12" x14ac:dyDescent="0.25"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81"/>
    </row>
    <row r="676" spans="2:12" x14ac:dyDescent="0.25"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81"/>
    </row>
    <row r="677" spans="2:12" x14ac:dyDescent="0.25"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81"/>
    </row>
    <row r="678" spans="2:12" x14ac:dyDescent="0.25"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81"/>
    </row>
    <row r="679" spans="2:12" x14ac:dyDescent="0.25"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1"/>
    </row>
    <row r="680" spans="2:12" x14ac:dyDescent="0.25"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</row>
    <row r="681" spans="2:12" x14ac:dyDescent="0.25"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1"/>
    </row>
    <row r="682" spans="2:12" x14ac:dyDescent="0.25"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1"/>
    </row>
    <row r="683" spans="2:12" x14ac:dyDescent="0.25"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1"/>
    </row>
    <row r="684" spans="2:12" x14ac:dyDescent="0.25"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1"/>
    </row>
    <row r="685" spans="2:12" x14ac:dyDescent="0.25"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1"/>
    </row>
    <row r="686" spans="2:12" x14ac:dyDescent="0.25"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1"/>
    </row>
    <row r="687" spans="2:12" x14ac:dyDescent="0.25"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</row>
    <row r="688" spans="2:12" x14ac:dyDescent="0.25"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</row>
    <row r="689" spans="2:12" x14ac:dyDescent="0.25"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</row>
    <row r="690" spans="2:12" x14ac:dyDescent="0.25"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</row>
    <row r="691" spans="2:12" x14ac:dyDescent="0.25"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</row>
    <row r="692" spans="2:12" x14ac:dyDescent="0.25"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</row>
    <row r="693" spans="2:12" x14ac:dyDescent="0.25"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</row>
    <row r="694" spans="2:12" x14ac:dyDescent="0.25"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</row>
    <row r="695" spans="2:12" x14ac:dyDescent="0.25"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</row>
    <row r="696" spans="2:12" x14ac:dyDescent="0.25"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</row>
    <row r="697" spans="2:12" x14ac:dyDescent="0.25"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</row>
    <row r="698" spans="2:12" x14ac:dyDescent="0.25"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</row>
    <row r="699" spans="2:12" x14ac:dyDescent="0.25"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</row>
    <row r="700" spans="2:12" x14ac:dyDescent="0.25"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</row>
    <row r="701" spans="2:12" x14ac:dyDescent="0.25"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</row>
    <row r="702" spans="2:12" x14ac:dyDescent="0.25"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</row>
    <row r="703" spans="2:12" x14ac:dyDescent="0.25"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</row>
    <row r="704" spans="2:12" x14ac:dyDescent="0.25"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</row>
    <row r="705" spans="2:12" x14ac:dyDescent="0.25"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</row>
    <row r="706" spans="2:12" x14ac:dyDescent="0.25"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</row>
    <row r="707" spans="2:12" x14ac:dyDescent="0.25"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</row>
    <row r="708" spans="2:12" x14ac:dyDescent="0.25"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</row>
    <row r="709" spans="2:12" x14ac:dyDescent="0.25"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</row>
    <row r="710" spans="2:12" x14ac:dyDescent="0.25"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</row>
    <row r="711" spans="2:12" x14ac:dyDescent="0.25"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96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I717"/>
  <sheetViews>
    <sheetView zoomScale="80" zoomScaleNormal="80" workbookViewId="0">
      <selection activeCell="C11" sqref="C11"/>
    </sheetView>
  </sheetViews>
  <sheetFormatPr baseColWidth="10" defaultColWidth="11.42578125" defaultRowHeight="15" x14ac:dyDescent="0.25"/>
  <cols>
    <col min="1" max="1" width="2.7109375" style="81" customWidth="1"/>
    <col min="2" max="2" width="30.7109375" style="63" customWidth="1"/>
    <col min="3" max="18" width="12.7109375" style="63" customWidth="1"/>
    <col min="19" max="87" width="11.42578125" style="81" customWidth="1"/>
    <col min="88" max="16384" width="11.42578125" style="63"/>
  </cols>
  <sheetData>
    <row r="1" spans="2:18" s="81" customFormat="1" ht="15.75" thickBot="1" x14ac:dyDescent="0.3"/>
    <row r="2" spans="2:18" ht="21.95" customHeight="1" thickTop="1" thickBot="1" x14ac:dyDescent="0.3">
      <c r="B2" s="269" t="s">
        <v>307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1"/>
    </row>
    <row r="3" spans="2:18" ht="21.95" customHeight="1" thickTop="1" thickBot="1" x14ac:dyDescent="0.3">
      <c r="B3" s="272" t="s">
        <v>253</v>
      </c>
      <c r="C3" s="283" t="s">
        <v>39</v>
      </c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63" t="s">
        <v>31</v>
      </c>
    </row>
    <row r="4" spans="2:18" ht="21.95" customHeight="1" thickTop="1" thickBot="1" x14ac:dyDescent="0.3">
      <c r="B4" s="308"/>
      <c r="C4" s="288" t="s">
        <v>40</v>
      </c>
      <c r="D4" s="283"/>
      <c r="E4" s="283"/>
      <c r="F4" s="283"/>
      <c r="G4" s="293"/>
      <c r="H4" s="288" t="s">
        <v>41</v>
      </c>
      <c r="I4" s="283"/>
      <c r="J4" s="283"/>
      <c r="K4" s="283"/>
      <c r="L4" s="293"/>
      <c r="M4" s="288" t="s">
        <v>42</v>
      </c>
      <c r="N4" s="283"/>
      <c r="O4" s="283"/>
      <c r="P4" s="283"/>
      <c r="Q4" s="293"/>
      <c r="R4" s="264"/>
    </row>
    <row r="5" spans="2:18" ht="21.95" customHeight="1" thickTop="1" thickBot="1" x14ac:dyDescent="0.3">
      <c r="B5" s="308"/>
      <c r="C5" s="288" t="s">
        <v>81</v>
      </c>
      <c r="D5" s="283"/>
      <c r="E5" s="283"/>
      <c r="F5" s="293"/>
      <c r="G5" s="272" t="s">
        <v>31</v>
      </c>
      <c r="H5" s="288" t="s">
        <v>81</v>
      </c>
      <c r="I5" s="283"/>
      <c r="J5" s="283"/>
      <c r="K5" s="293"/>
      <c r="L5" s="272" t="s">
        <v>31</v>
      </c>
      <c r="M5" s="288" t="s">
        <v>81</v>
      </c>
      <c r="N5" s="283"/>
      <c r="O5" s="283"/>
      <c r="P5" s="293"/>
      <c r="Q5" s="273" t="s">
        <v>31</v>
      </c>
      <c r="R5" s="264"/>
    </row>
    <row r="6" spans="2:18" ht="40.5" customHeight="1" thickTop="1" thickBot="1" x14ac:dyDescent="0.3">
      <c r="B6" s="309"/>
      <c r="C6" s="84" t="s">
        <v>33</v>
      </c>
      <c r="D6" s="86" t="s">
        <v>194</v>
      </c>
      <c r="E6" s="86" t="s">
        <v>195</v>
      </c>
      <c r="F6" s="145" t="s">
        <v>34</v>
      </c>
      <c r="G6" s="309"/>
      <c r="H6" s="84" t="s">
        <v>33</v>
      </c>
      <c r="I6" s="86" t="s">
        <v>194</v>
      </c>
      <c r="J6" s="86" t="s">
        <v>195</v>
      </c>
      <c r="K6" s="145" t="s">
        <v>34</v>
      </c>
      <c r="L6" s="309"/>
      <c r="M6" s="84" t="s">
        <v>33</v>
      </c>
      <c r="N6" s="86" t="s">
        <v>194</v>
      </c>
      <c r="O6" s="86" t="s">
        <v>195</v>
      </c>
      <c r="P6" s="145" t="s">
        <v>34</v>
      </c>
      <c r="Q6" s="309"/>
      <c r="R6" s="265"/>
    </row>
    <row r="7" spans="2:18" ht="21.95" customHeight="1" thickTop="1" thickBot="1" x14ac:dyDescent="0.3">
      <c r="B7" s="215" t="s">
        <v>102</v>
      </c>
      <c r="C7" s="216">
        <v>85</v>
      </c>
      <c r="D7" s="218">
        <v>244</v>
      </c>
      <c r="E7" s="218">
        <v>7</v>
      </c>
      <c r="F7" s="229">
        <v>0</v>
      </c>
      <c r="G7" s="230">
        <v>336</v>
      </c>
      <c r="H7" s="216">
        <v>923</v>
      </c>
      <c r="I7" s="218">
        <v>1998</v>
      </c>
      <c r="J7" s="218">
        <v>121</v>
      </c>
      <c r="K7" s="229">
        <v>0</v>
      </c>
      <c r="L7" s="230">
        <v>3042</v>
      </c>
      <c r="M7" s="216">
        <v>292</v>
      </c>
      <c r="N7" s="218">
        <v>628</v>
      </c>
      <c r="O7" s="218">
        <v>45</v>
      </c>
      <c r="P7" s="229">
        <v>0</v>
      </c>
      <c r="Q7" s="230">
        <v>965</v>
      </c>
      <c r="R7" s="230">
        <v>4343</v>
      </c>
    </row>
    <row r="8" spans="2:18" ht="21.95" customHeight="1" thickTop="1" x14ac:dyDescent="0.25">
      <c r="B8" s="221" t="s">
        <v>103</v>
      </c>
      <c r="C8" s="89">
        <v>83</v>
      </c>
      <c r="D8" s="91">
        <v>201</v>
      </c>
      <c r="E8" s="91">
        <v>3</v>
      </c>
      <c r="F8" s="178">
        <v>0</v>
      </c>
      <c r="G8" s="182">
        <v>287</v>
      </c>
      <c r="H8" s="89">
        <v>652</v>
      </c>
      <c r="I8" s="91">
        <v>1530</v>
      </c>
      <c r="J8" s="91">
        <v>37</v>
      </c>
      <c r="K8" s="178">
        <v>0</v>
      </c>
      <c r="L8" s="182">
        <v>2219</v>
      </c>
      <c r="M8" s="89">
        <v>289</v>
      </c>
      <c r="N8" s="91">
        <v>732</v>
      </c>
      <c r="O8" s="91">
        <v>31</v>
      </c>
      <c r="P8" s="178">
        <v>0</v>
      </c>
      <c r="Q8" s="182">
        <v>1052</v>
      </c>
      <c r="R8" s="182">
        <v>3558</v>
      </c>
    </row>
    <row r="9" spans="2:18" ht="21.95" customHeight="1" x14ac:dyDescent="0.25">
      <c r="B9" s="221" t="s">
        <v>104</v>
      </c>
      <c r="C9" s="89">
        <v>39</v>
      </c>
      <c r="D9" s="91">
        <v>37</v>
      </c>
      <c r="E9" s="91">
        <v>0</v>
      </c>
      <c r="F9" s="178">
        <v>0</v>
      </c>
      <c r="G9" s="182">
        <v>76</v>
      </c>
      <c r="H9" s="89">
        <v>335</v>
      </c>
      <c r="I9" s="91">
        <v>488</v>
      </c>
      <c r="J9" s="91">
        <v>9</v>
      </c>
      <c r="K9" s="178">
        <v>0</v>
      </c>
      <c r="L9" s="182">
        <v>832</v>
      </c>
      <c r="M9" s="89">
        <v>163</v>
      </c>
      <c r="N9" s="91">
        <v>312</v>
      </c>
      <c r="O9" s="91">
        <v>17</v>
      </c>
      <c r="P9" s="178">
        <v>0</v>
      </c>
      <c r="Q9" s="182">
        <v>492</v>
      </c>
      <c r="R9" s="182">
        <v>1400</v>
      </c>
    </row>
    <row r="10" spans="2:18" ht="21.95" customHeight="1" x14ac:dyDescent="0.25">
      <c r="B10" s="221" t="s">
        <v>105</v>
      </c>
      <c r="C10" s="89">
        <v>83</v>
      </c>
      <c r="D10" s="91">
        <v>129</v>
      </c>
      <c r="E10" s="91">
        <v>1</v>
      </c>
      <c r="F10" s="178">
        <v>0</v>
      </c>
      <c r="G10" s="182">
        <v>213</v>
      </c>
      <c r="H10" s="89">
        <v>694</v>
      </c>
      <c r="I10" s="91">
        <v>1223</v>
      </c>
      <c r="J10" s="91">
        <v>29</v>
      </c>
      <c r="K10" s="178">
        <v>0</v>
      </c>
      <c r="L10" s="182">
        <v>1946</v>
      </c>
      <c r="M10" s="89">
        <v>264</v>
      </c>
      <c r="N10" s="91">
        <v>548</v>
      </c>
      <c r="O10" s="91">
        <v>25</v>
      </c>
      <c r="P10" s="178">
        <v>0</v>
      </c>
      <c r="Q10" s="182">
        <v>837</v>
      </c>
      <c r="R10" s="182">
        <v>2996</v>
      </c>
    </row>
    <row r="11" spans="2:18" ht="21.95" customHeight="1" x14ac:dyDescent="0.25">
      <c r="B11" s="221" t="s">
        <v>106</v>
      </c>
      <c r="C11" s="89">
        <v>45</v>
      </c>
      <c r="D11" s="91">
        <v>81</v>
      </c>
      <c r="E11" s="91">
        <v>1</v>
      </c>
      <c r="F11" s="178">
        <v>0</v>
      </c>
      <c r="G11" s="182">
        <v>127</v>
      </c>
      <c r="H11" s="89">
        <v>241</v>
      </c>
      <c r="I11" s="91">
        <v>620</v>
      </c>
      <c r="J11" s="91">
        <v>20</v>
      </c>
      <c r="K11" s="178">
        <v>0</v>
      </c>
      <c r="L11" s="182">
        <v>881</v>
      </c>
      <c r="M11" s="89">
        <v>130</v>
      </c>
      <c r="N11" s="91">
        <v>308</v>
      </c>
      <c r="O11" s="91">
        <v>16</v>
      </c>
      <c r="P11" s="178">
        <v>0</v>
      </c>
      <c r="Q11" s="182">
        <v>454</v>
      </c>
      <c r="R11" s="182">
        <v>1462</v>
      </c>
    </row>
    <row r="12" spans="2:18" ht="21.95" customHeight="1" thickBot="1" x14ac:dyDescent="0.3">
      <c r="B12" s="221" t="s">
        <v>107</v>
      </c>
      <c r="C12" s="89">
        <v>125</v>
      </c>
      <c r="D12" s="91">
        <v>135</v>
      </c>
      <c r="E12" s="91">
        <v>1</v>
      </c>
      <c r="F12" s="178">
        <v>0</v>
      </c>
      <c r="G12" s="182">
        <v>261</v>
      </c>
      <c r="H12" s="89">
        <v>585</v>
      </c>
      <c r="I12" s="91">
        <v>826</v>
      </c>
      <c r="J12" s="91">
        <v>14</v>
      </c>
      <c r="K12" s="178">
        <v>0</v>
      </c>
      <c r="L12" s="182">
        <v>1425</v>
      </c>
      <c r="M12" s="89">
        <v>270</v>
      </c>
      <c r="N12" s="91">
        <v>497</v>
      </c>
      <c r="O12" s="91">
        <v>19</v>
      </c>
      <c r="P12" s="178">
        <v>0</v>
      </c>
      <c r="Q12" s="182">
        <v>786</v>
      </c>
      <c r="R12" s="182">
        <v>2472</v>
      </c>
    </row>
    <row r="13" spans="2:18" ht="21.95" customHeight="1" thickTop="1" thickBot="1" x14ac:dyDescent="0.3">
      <c r="B13" s="215" t="s">
        <v>108</v>
      </c>
      <c r="C13" s="216">
        <v>375</v>
      </c>
      <c r="D13" s="218">
        <v>583</v>
      </c>
      <c r="E13" s="218">
        <v>6</v>
      </c>
      <c r="F13" s="229">
        <v>0</v>
      </c>
      <c r="G13" s="230">
        <v>964</v>
      </c>
      <c r="H13" s="216">
        <v>2507</v>
      </c>
      <c r="I13" s="218">
        <v>4687</v>
      </c>
      <c r="J13" s="218">
        <v>109</v>
      </c>
      <c r="K13" s="229">
        <v>0</v>
      </c>
      <c r="L13" s="230">
        <v>7303</v>
      </c>
      <c r="M13" s="216">
        <v>1116</v>
      </c>
      <c r="N13" s="218">
        <v>2397</v>
      </c>
      <c r="O13" s="218">
        <v>108</v>
      </c>
      <c r="P13" s="229">
        <v>0</v>
      </c>
      <c r="Q13" s="230">
        <v>3621</v>
      </c>
      <c r="R13" s="230">
        <v>11888</v>
      </c>
    </row>
    <row r="14" spans="2:18" ht="21.95" customHeight="1" thickTop="1" x14ac:dyDescent="0.25">
      <c r="B14" s="221" t="s">
        <v>109</v>
      </c>
      <c r="C14" s="89">
        <v>13</v>
      </c>
      <c r="D14" s="91">
        <v>32</v>
      </c>
      <c r="E14" s="91">
        <v>1</v>
      </c>
      <c r="F14" s="178">
        <v>0</v>
      </c>
      <c r="G14" s="182">
        <v>46</v>
      </c>
      <c r="H14" s="89">
        <v>119</v>
      </c>
      <c r="I14" s="91">
        <v>348</v>
      </c>
      <c r="J14" s="91">
        <v>26</v>
      </c>
      <c r="K14" s="178">
        <v>0</v>
      </c>
      <c r="L14" s="182">
        <v>493</v>
      </c>
      <c r="M14" s="89">
        <v>41</v>
      </c>
      <c r="N14" s="91">
        <v>144</v>
      </c>
      <c r="O14" s="91">
        <v>8</v>
      </c>
      <c r="P14" s="178">
        <v>0</v>
      </c>
      <c r="Q14" s="182">
        <v>193</v>
      </c>
      <c r="R14" s="182">
        <v>732</v>
      </c>
    </row>
    <row r="15" spans="2:18" ht="21.95" customHeight="1" x14ac:dyDescent="0.25">
      <c r="B15" s="221" t="s">
        <v>110</v>
      </c>
      <c r="C15" s="89">
        <v>88</v>
      </c>
      <c r="D15" s="91">
        <v>212</v>
      </c>
      <c r="E15" s="91">
        <v>6</v>
      </c>
      <c r="F15" s="178">
        <v>0</v>
      </c>
      <c r="G15" s="182">
        <v>306</v>
      </c>
      <c r="H15" s="89">
        <v>705</v>
      </c>
      <c r="I15" s="91">
        <v>1892</v>
      </c>
      <c r="J15" s="91">
        <v>116</v>
      </c>
      <c r="K15" s="178">
        <v>0</v>
      </c>
      <c r="L15" s="182">
        <v>2713</v>
      </c>
      <c r="M15" s="89">
        <v>265</v>
      </c>
      <c r="N15" s="91">
        <v>736</v>
      </c>
      <c r="O15" s="91">
        <v>62</v>
      </c>
      <c r="P15" s="178">
        <v>0</v>
      </c>
      <c r="Q15" s="182">
        <v>1063</v>
      </c>
      <c r="R15" s="182">
        <v>4082</v>
      </c>
    </row>
    <row r="16" spans="2:18" ht="21.95" customHeight="1" x14ac:dyDescent="0.25">
      <c r="B16" s="221" t="s">
        <v>111</v>
      </c>
      <c r="C16" s="89">
        <v>88</v>
      </c>
      <c r="D16" s="91">
        <v>113</v>
      </c>
      <c r="E16" s="91">
        <v>4</v>
      </c>
      <c r="F16" s="178">
        <v>0</v>
      </c>
      <c r="G16" s="182">
        <v>205</v>
      </c>
      <c r="H16" s="89">
        <v>796</v>
      </c>
      <c r="I16" s="91">
        <v>1536</v>
      </c>
      <c r="J16" s="91">
        <v>80</v>
      </c>
      <c r="K16" s="178">
        <v>3</v>
      </c>
      <c r="L16" s="182">
        <v>2415</v>
      </c>
      <c r="M16" s="89">
        <v>331</v>
      </c>
      <c r="N16" s="91">
        <v>672</v>
      </c>
      <c r="O16" s="91">
        <v>56</v>
      </c>
      <c r="P16" s="178">
        <v>1</v>
      </c>
      <c r="Q16" s="182">
        <v>1060</v>
      </c>
      <c r="R16" s="182">
        <v>3680</v>
      </c>
    </row>
    <row r="17" spans="2:18" ht="21.95" customHeight="1" x14ac:dyDescent="0.25">
      <c r="B17" s="221" t="s">
        <v>112</v>
      </c>
      <c r="C17" s="89">
        <v>24</v>
      </c>
      <c r="D17" s="91">
        <v>37</v>
      </c>
      <c r="E17" s="91">
        <v>0</v>
      </c>
      <c r="F17" s="178">
        <v>0</v>
      </c>
      <c r="G17" s="182">
        <v>61</v>
      </c>
      <c r="H17" s="89">
        <v>174</v>
      </c>
      <c r="I17" s="91">
        <v>311</v>
      </c>
      <c r="J17" s="91">
        <v>17</v>
      </c>
      <c r="K17" s="178">
        <v>0</v>
      </c>
      <c r="L17" s="182">
        <v>502</v>
      </c>
      <c r="M17" s="89">
        <v>72</v>
      </c>
      <c r="N17" s="91">
        <v>138</v>
      </c>
      <c r="O17" s="91">
        <v>23</v>
      </c>
      <c r="P17" s="178">
        <v>0</v>
      </c>
      <c r="Q17" s="182">
        <v>233</v>
      </c>
      <c r="R17" s="182">
        <v>796</v>
      </c>
    </row>
    <row r="18" spans="2:18" ht="21.95" customHeight="1" thickBot="1" x14ac:dyDescent="0.3">
      <c r="B18" s="221" t="s">
        <v>113</v>
      </c>
      <c r="C18" s="89">
        <v>38</v>
      </c>
      <c r="D18" s="91">
        <v>49</v>
      </c>
      <c r="E18" s="91">
        <v>0</v>
      </c>
      <c r="F18" s="178">
        <v>0</v>
      </c>
      <c r="G18" s="182">
        <v>87</v>
      </c>
      <c r="H18" s="89">
        <v>238</v>
      </c>
      <c r="I18" s="91">
        <v>560</v>
      </c>
      <c r="J18" s="91">
        <v>20</v>
      </c>
      <c r="K18" s="178">
        <v>0</v>
      </c>
      <c r="L18" s="182">
        <v>818</v>
      </c>
      <c r="M18" s="89">
        <v>107</v>
      </c>
      <c r="N18" s="91">
        <v>274</v>
      </c>
      <c r="O18" s="91">
        <v>21</v>
      </c>
      <c r="P18" s="178">
        <v>0</v>
      </c>
      <c r="Q18" s="182">
        <v>402</v>
      </c>
      <c r="R18" s="182">
        <v>1307</v>
      </c>
    </row>
    <row r="19" spans="2:18" ht="21.95" customHeight="1" thickTop="1" thickBot="1" x14ac:dyDescent="0.3">
      <c r="B19" s="215" t="s">
        <v>114</v>
      </c>
      <c r="C19" s="216">
        <v>251</v>
      </c>
      <c r="D19" s="218">
        <v>443</v>
      </c>
      <c r="E19" s="218">
        <v>11</v>
      </c>
      <c r="F19" s="229">
        <v>0</v>
      </c>
      <c r="G19" s="230">
        <v>705</v>
      </c>
      <c r="H19" s="216">
        <v>2032</v>
      </c>
      <c r="I19" s="218">
        <v>4647</v>
      </c>
      <c r="J19" s="218">
        <v>259</v>
      </c>
      <c r="K19" s="229">
        <v>3</v>
      </c>
      <c r="L19" s="230">
        <v>6941</v>
      </c>
      <c r="M19" s="216">
        <v>816</v>
      </c>
      <c r="N19" s="218">
        <v>1964</v>
      </c>
      <c r="O19" s="218">
        <v>170</v>
      </c>
      <c r="P19" s="229">
        <v>1</v>
      </c>
      <c r="Q19" s="230">
        <v>2951</v>
      </c>
      <c r="R19" s="230">
        <v>10597</v>
      </c>
    </row>
    <row r="20" spans="2:18" ht="21.95" customHeight="1" thickTop="1" x14ac:dyDescent="0.25">
      <c r="B20" s="221" t="s">
        <v>115</v>
      </c>
      <c r="C20" s="89">
        <v>2</v>
      </c>
      <c r="D20" s="91">
        <v>2</v>
      </c>
      <c r="E20" s="91">
        <v>0</v>
      </c>
      <c r="F20" s="178">
        <v>0</v>
      </c>
      <c r="G20" s="182">
        <v>4</v>
      </c>
      <c r="H20" s="89">
        <v>12</v>
      </c>
      <c r="I20" s="91">
        <v>18</v>
      </c>
      <c r="J20" s="91">
        <v>2</v>
      </c>
      <c r="K20" s="178">
        <v>0</v>
      </c>
      <c r="L20" s="182">
        <v>32</v>
      </c>
      <c r="M20" s="89">
        <v>12</v>
      </c>
      <c r="N20" s="91">
        <v>7</v>
      </c>
      <c r="O20" s="91">
        <v>1</v>
      </c>
      <c r="P20" s="178">
        <v>0</v>
      </c>
      <c r="Q20" s="182">
        <v>20</v>
      </c>
      <c r="R20" s="182">
        <v>56</v>
      </c>
    </row>
    <row r="21" spans="2:18" ht="21.95" customHeight="1" thickBot="1" x14ac:dyDescent="0.3">
      <c r="B21" s="221" t="s">
        <v>38</v>
      </c>
      <c r="C21" s="89">
        <v>218</v>
      </c>
      <c r="D21" s="91">
        <v>143</v>
      </c>
      <c r="E21" s="91">
        <v>2</v>
      </c>
      <c r="F21" s="178">
        <v>0</v>
      </c>
      <c r="G21" s="182">
        <v>363</v>
      </c>
      <c r="H21" s="89">
        <v>3061</v>
      </c>
      <c r="I21" s="91">
        <v>3048</v>
      </c>
      <c r="J21" s="91">
        <v>225</v>
      </c>
      <c r="K21" s="178">
        <v>1</v>
      </c>
      <c r="L21" s="182">
        <v>6335</v>
      </c>
      <c r="M21" s="89">
        <v>1535</v>
      </c>
      <c r="N21" s="91">
        <v>1720</v>
      </c>
      <c r="O21" s="91">
        <v>222</v>
      </c>
      <c r="P21" s="178">
        <v>0</v>
      </c>
      <c r="Q21" s="182">
        <v>3477</v>
      </c>
      <c r="R21" s="182">
        <v>10175</v>
      </c>
    </row>
    <row r="22" spans="2:18" ht="21.95" customHeight="1" thickTop="1" thickBot="1" x14ac:dyDescent="0.3">
      <c r="B22" s="231" t="s">
        <v>117</v>
      </c>
      <c r="C22" s="100">
        <v>931</v>
      </c>
      <c r="D22" s="102">
        <v>1415</v>
      </c>
      <c r="E22" s="102">
        <v>26</v>
      </c>
      <c r="F22" s="180">
        <v>0</v>
      </c>
      <c r="G22" s="232">
        <v>2372</v>
      </c>
      <c r="H22" s="100">
        <v>8535</v>
      </c>
      <c r="I22" s="102">
        <v>14398</v>
      </c>
      <c r="J22" s="102">
        <v>716</v>
      </c>
      <c r="K22" s="180">
        <v>4</v>
      </c>
      <c r="L22" s="232">
        <v>23653</v>
      </c>
      <c r="M22" s="100">
        <v>3771</v>
      </c>
      <c r="N22" s="102">
        <v>6716</v>
      </c>
      <c r="O22" s="102">
        <v>546</v>
      </c>
      <c r="P22" s="180">
        <v>1</v>
      </c>
      <c r="Q22" s="232">
        <v>11034</v>
      </c>
      <c r="R22" s="232">
        <v>37059</v>
      </c>
    </row>
    <row r="23" spans="2:18" s="81" customFormat="1" ht="21.95" customHeight="1" thickTop="1" thickBot="1" x14ac:dyDescent="0.3">
      <c r="B23" s="226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</row>
    <row r="24" spans="2:18" s="81" customFormat="1" ht="21.95" customHeight="1" thickTop="1" x14ac:dyDescent="0.25">
      <c r="B24" s="119" t="s">
        <v>217</v>
      </c>
      <c r="C24" s="120"/>
      <c r="D24" s="121"/>
      <c r="E24" s="143"/>
      <c r="F24" s="175"/>
      <c r="G24" s="122"/>
      <c r="H24" s="122"/>
      <c r="I24" s="122"/>
      <c r="J24" s="175"/>
      <c r="K24" s="122"/>
      <c r="L24" s="122"/>
    </row>
    <row r="25" spans="2:18" s="81" customFormat="1" ht="21.95" customHeight="1" thickBot="1" x14ac:dyDescent="0.3">
      <c r="B25" s="124" t="s">
        <v>250</v>
      </c>
      <c r="C25" s="125"/>
      <c r="D25" s="126"/>
      <c r="E25" s="143"/>
      <c r="F25" s="122"/>
      <c r="G25" s="122"/>
      <c r="H25" s="122"/>
      <c r="I25" s="122"/>
      <c r="J25" s="122"/>
      <c r="K25" s="122"/>
      <c r="L25" s="122"/>
    </row>
    <row r="26" spans="2:18" s="81" customFormat="1" ht="15.75" thickTop="1" x14ac:dyDescent="0.25"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</row>
    <row r="27" spans="2:18" s="81" customFormat="1" x14ac:dyDescent="0.25"/>
    <row r="28" spans="2:18" s="81" customFormat="1" x14ac:dyDescent="0.25"/>
    <row r="29" spans="2:18" s="81" customFormat="1" x14ac:dyDescent="0.25"/>
    <row r="30" spans="2:18" s="81" customFormat="1" x14ac:dyDescent="0.25"/>
    <row r="31" spans="2:18" s="81" customFormat="1" x14ac:dyDescent="0.25"/>
    <row r="32" spans="2:18" s="81" customFormat="1" x14ac:dyDescent="0.25"/>
    <row r="33" s="81" customFormat="1" x14ac:dyDescent="0.25"/>
    <row r="34" s="81" customFormat="1" x14ac:dyDescent="0.25"/>
    <row r="35" s="81" customFormat="1" x14ac:dyDescent="0.25"/>
    <row r="36" s="81" customFormat="1" x14ac:dyDescent="0.25"/>
    <row r="37" s="81" customFormat="1" x14ac:dyDescent="0.25"/>
    <row r="38" s="81" customFormat="1" x14ac:dyDescent="0.25"/>
    <row r="39" s="81" customFormat="1" x14ac:dyDescent="0.25"/>
    <row r="40" s="81" customFormat="1" x14ac:dyDescent="0.25"/>
    <row r="41" s="81" customFormat="1" x14ac:dyDescent="0.25"/>
    <row r="42" s="81" customFormat="1" x14ac:dyDescent="0.25"/>
    <row r="43" s="81" customFormat="1" x14ac:dyDescent="0.25"/>
    <row r="44" s="81" customFormat="1" x14ac:dyDescent="0.25"/>
    <row r="45" s="81" customFormat="1" x14ac:dyDescent="0.25"/>
    <row r="46" s="81" customFormat="1" x14ac:dyDescent="0.25"/>
    <row r="47" s="81" customFormat="1" x14ac:dyDescent="0.25"/>
    <row r="48" s="81" customFormat="1" x14ac:dyDescent="0.25"/>
    <row r="49" s="81" customFormat="1" x14ac:dyDescent="0.25"/>
    <row r="50" s="81" customFormat="1" x14ac:dyDescent="0.25"/>
    <row r="51" s="81" customFormat="1" x14ac:dyDescent="0.25"/>
    <row r="52" s="81" customFormat="1" x14ac:dyDescent="0.25"/>
    <row r="53" s="81" customFormat="1" x14ac:dyDescent="0.25"/>
    <row r="54" s="81" customFormat="1" x14ac:dyDescent="0.25"/>
    <row r="55" s="81" customFormat="1" x14ac:dyDescent="0.25"/>
    <row r="56" s="81" customFormat="1" x14ac:dyDescent="0.25"/>
    <row r="57" s="81" customFormat="1" x14ac:dyDescent="0.25"/>
    <row r="58" s="81" customFormat="1" x14ac:dyDescent="0.25"/>
    <row r="59" s="81" customFormat="1" x14ac:dyDescent="0.25"/>
    <row r="60" s="81" customFormat="1" x14ac:dyDescent="0.25"/>
    <row r="61" s="81" customFormat="1" x14ac:dyDescent="0.25"/>
    <row r="62" s="81" customFormat="1" x14ac:dyDescent="0.25"/>
    <row r="63" s="81" customFormat="1" x14ac:dyDescent="0.25"/>
    <row r="64" s="81" customFormat="1" x14ac:dyDescent="0.25"/>
    <row r="65" s="81" customFormat="1" x14ac:dyDescent="0.25"/>
    <row r="66" s="81" customFormat="1" x14ac:dyDescent="0.25"/>
    <row r="67" s="81" customFormat="1" x14ac:dyDescent="0.25"/>
    <row r="68" s="81" customFormat="1" x14ac:dyDescent="0.25"/>
    <row r="69" s="81" customFormat="1" x14ac:dyDescent="0.25"/>
    <row r="70" s="81" customFormat="1" x14ac:dyDescent="0.25"/>
    <row r="71" s="81" customFormat="1" x14ac:dyDescent="0.25"/>
    <row r="72" s="81" customFormat="1" x14ac:dyDescent="0.25"/>
    <row r="73" s="81" customFormat="1" x14ac:dyDescent="0.25"/>
    <row r="74" s="81" customFormat="1" x14ac:dyDescent="0.25"/>
    <row r="75" s="81" customFormat="1" x14ac:dyDescent="0.25"/>
    <row r="76" s="81" customFormat="1" x14ac:dyDescent="0.25"/>
    <row r="77" s="81" customFormat="1" x14ac:dyDescent="0.25"/>
    <row r="78" s="81" customFormat="1" x14ac:dyDescent="0.25"/>
    <row r="79" s="81" customFormat="1" x14ac:dyDescent="0.25"/>
    <row r="80" s="81" customFormat="1" x14ac:dyDescent="0.25"/>
    <row r="81" s="81" customFormat="1" x14ac:dyDescent="0.25"/>
    <row r="82" s="81" customFormat="1" x14ac:dyDescent="0.25"/>
    <row r="83" s="81" customFormat="1" x14ac:dyDescent="0.25"/>
    <row r="84" s="81" customFormat="1" x14ac:dyDescent="0.25"/>
    <row r="85" s="81" customFormat="1" x14ac:dyDescent="0.25"/>
    <row r="86" s="81" customFormat="1" x14ac:dyDescent="0.25"/>
    <row r="87" s="81" customFormat="1" x14ac:dyDescent="0.25"/>
    <row r="88" s="81" customFormat="1" x14ac:dyDescent="0.25"/>
    <row r="89" s="81" customFormat="1" x14ac:dyDescent="0.25"/>
    <row r="90" s="81" customFormat="1" x14ac:dyDescent="0.25"/>
    <row r="91" s="81" customFormat="1" x14ac:dyDescent="0.25"/>
    <row r="92" s="81" customFormat="1" x14ac:dyDescent="0.25"/>
    <row r="93" s="81" customFormat="1" x14ac:dyDescent="0.25"/>
    <row r="94" s="81" customFormat="1" x14ac:dyDescent="0.25"/>
    <row r="95" s="81" customFormat="1" x14ac:dyDescent="0.25"/>
    <row r="96" s="81" customFormat="1" x14ac:dyDescent="0.25"/>
    <row r="97" s="81" customFormat="1" x14ac:dyDescent="0.25"/>
    <row r="98" s="81" customFormat="1" x14ac:dyDescent="0.25"/>
    <row r="99" s="81" customFormat="1" x14ac:dyDescent="0.25"/>
    <row r="100" s="81" customFormat="1" x14ac:dyDescent="0.25"/>
    <row r="101" s="81" customFormat="1" x14ac:dyDescent="0.25"/>
    <row r="102" s="81" customFormat="1" x14ac:dyDescent="0.25"/>
    <row r="103" s="81" customFormat="1" x14ac:dyDescent="0.25"/>
    <row r="104" s="81" customFormat="1" x14ac:dyDescent="0.25"/>
    <row r="105" s="81" customFormat="1" x14ac:dyDescent="0.25"/>
    <row r="106" s="81" customFormat="1" x14ac:dyDescent="0.25"/>
    <row r="107" s="81" customFormat="1" x14ac:dyDescent="0.25"/>
    <row r="108" s="81" customFormat="1" x14ac:dyDescent="0.25"/>
    <row r="109" s="81" customFormat="1" x14ac:dyDescent="0.25"/>
    <row r="110" s="81" customFormat="1" x14ac:dyDescent="0.25"/>
    <row r="111" s="81" customFormat="1" x14ac:dyDescent="0.25"/>
    <row r="112" s="81" customFormat="1" x14ac:dyDescent="0.25"/>
    <row r="113" s="81" customFormat="1" x14ac:dyDescent="0.25"/>
    <row r="114" s="81" customFormat="1" x14ac:dyDescent="0.25"/>
    <row r="115" s="81" customFormat="1" x14ac:dyDescent="0.25"/>
    <row r="116" s="81" customFormat="1" x14ac:dyDescent="0.25"/>
    <row r="117" s="81" customFormat="1" x14ac:dyDescent="0.25"/>
    <row r="118" s="81" customFormat="1" x14ac:dyDescent="0.25"/>
    <row r="119" s="81" customFormat="1" x14ac:dyDescent="0.25"/>
    <row r="120" s="81" customFormat="1" x14ac:dyDescent="0.25"/>
    <row r="121" s="81" customFormat="1" x14ac:dyDescent="0.25"/>
    <row r="122" s="81" customFormat="1" x14ac:dyDescent="0.25"/>
    <row r="123" s="81" customFormat="1" x14ac:dyDescent="0.25"/>
    <row r="124" s="81" customFormat="1" x14ac:dyDescent="0.25"/>
    <row r="125" s="81" customFormat="1" x14ac:dyDescent="0.25"/>
    <row r="126" s="81" customFormat="1" x14ac:dyDescent="0.25"/>
    <row r="127" s="81" customFormat="1" x14ac:dyDescent="0.25"/>
    <row r="128" s="81" customFormat="1" x14ac:dyDescent="0.25"/>
    <row r="129" s="81" customFormat="1" x14ac:dyDescent="0.25"/>
    <row r="130" s="81" customFormat="1" x14ac:dyDescent="0.25"/>
    <row r="131" s="81" customFormat="1" x14ac:dyDescent="0.25"/>
    <row r="132" s="81" customFormat="1" x14ac:dyDescent="0.25"/>
    <row r="133" s="81" customFormat="1" x14ac:dyDescent="0.25"/>
    <row r="134" s="81" customFormat="1" x14ac:dyDescent="0.25"/>
    <row r="135" s="81" customFormat="1" x14ac:dyDescent="0.25"/>
    <row r="136" s="81" customFormat="1" x14ac:dyDescent="0.25"/>
    <row r="137" s="81" customFormat="1" x14ac:dyDescent="0.25"/>
    <row r="138" s="81" customFormat="1" x14ac:dyDescent="0.25"/>
    <row r="139" s="81" customFormat="1" x14ac:dyDescent="0.25"/>
    <row r="140" s="81" customFormat="1" x14ac:dyDescent="0.25"/>
    <row r="141" s="81" customFormat="1" x14ac:dyDescent="0.25"/>
    <row r="142" s="81" customFormat="1" x14ac:dyDescent="0.25"/>
    <row r="143" s="81" customFormat="1" x14ac:dyDescent="0.25"/>
    <row r="144" s="81" customFormat="1" x14ac:dyDescent="0.25"/>
    <row r="145" s="81" customFormat="1" x14ac:dyDescent="0.25"/>
    <row r="146" s="81" customFormat="1" x14ac:dyDescent="0.25"/>
    <row r="147" s="81" customFormat="1" x14ac:dyDescent="0.25"/>
    <row r="148" s="81" customFormat="1" x14ac:dyDescent="0.25"/>
    <row r="149" s="81" customFormat="1" x14ac:dyDescent="0.25"/>
    <row r="150" s="81" customFormat="1" x14ac:dyDescent="0.25"/>
    <row r="151" s="81" customFormat="1" x14ac:dyDescent="0.25"/>
    <row r="152" s="81" customFormat="1" x14ac:dyDescent="0.25"/>
    <row r="153" s="81" customFormat="1" x14ac:dyDescent="0.25"/>
    <row r="154" s="81" customFormat="1" x14ac:dyDescent="0.25"/>
    <row r="155" s="81" customFormat="1" x14ac:dyDescent="0.25"/>
    <row r="156" s="81" customFormat="1" x14ac:dyDescent="0.25"/>
    <row r="157" s="81" customFormat="1" x14ac:dyDescent="0.25"/>
    <row r="158" s="81" customFormat="1" x14ac:dyDescent="0.25"/>
    <row r="159" s="81" customFormat="1" x14ac:dyDescent="0.25"/>
    <row r="160" s="81" customFormat="1" x14ac:dyDescent="0.25"/>
    <row r="161" s="81" customFormat="1" x14ac:dyDescent="0.25"/>
    <row r="162" s="81" customFormat="1" x14ac:dyDescent="0.25"/>
    <row r="163" s="81" customFormat="1" x14ac:dyDescent="0.25"/>
    <row r="164" s="81" customFormat="1" x14ac:dyDescent="0.25"/>
    <row r="165" s="81" customFormat="1" x14ac:dyDescent="0.25"/>
    <row r="166" s="81" customFormat="1" x14ac:dyDescent="0.25"/>
    <row r="167" s="81" customFormat="1" x14ac:dyDescent="0.25"/>
    <row r="168" s="81" customFormat="1" x14ac:dyDescent="0.25"/>
    <row r="169" s="81" customFormat="1" x14ac:dyDescent="0.25"/>
    <row r="170" s="81" customFormat="1" x14ac:dyDescent="0.25"/>
    <row r="171" s="81" customFormat="1" x14ac:dyDescent="0.25"/>
    <row r="172" s="81" customFormat="1" x14ac:dyDescent="0.25"/>
    <row r="173" s="81" customFormat="1" x14ac:dyDescent="0.25"/>
    <row r="174" s="81" customFormat="1" x14ac:dyDescent="0.25"/>
    <row r="175" s="81" customFormat="1" x14ac:dyDescent="0.25"/>
    <row r="176" s="81" customFormat="1" x14ac:dyDescent="0.25"/>
    <row r="177" s="81" customFormat="1" x14ac:dyDescent="0.25"/>
    <row r="178" s="81" customFormat="1" x14ac:dyDescent="0.25"/>
    <row r="179" s="81" customFormat="1" x14ac:dyDescent="0.25"/>
    <row r="180" s="81" customFormat="1" x14ac:dyDescent="0.25"/>
    <row r="181" s="81" customFormat="1" x14ac:dyDescent="0.25"/>
    <row r="182" s="81" customFormat="1" x14ac:dyDescent="0.25"/>
    <row r="183" s="81" customFormat="1" x14ac:dyDescent="0.25"/>
    <row r="184" s="81" customFormat="1" x14ac:dyDescent="0.25"/>
    <row r="185" s="81" customFormat="1" x14ac:dyDescent="0.25"/>
    <row r="186" s="81" customFormat="1" x14ac:dyDescent="0.25"/>
    <row r="187" s="81" customFormat="1" x14ac:dyDescent="0.25"/>
    <row r="188" s="81" customFormat="1" x14ac:dyDescent="0.25"/>
    <row r="189" s="81" customFormat="1" x14ac:dyDescent="0.25"/>
    <row r="190" s="81" customFormat="1" x14ac:dyDescent="0.25"/>
    <row r="191" s="81" customFormat="1" x14ac:dyDescent="0.25"/>
    <row r="192" s="81" customFormat="1" x14ac:dyDescent="0.25"/>
    <row r="193" s="81" customFormat="1" x14ac:dyDescent="0.25"/>
    <row r="194" s="81" customFormat="1" x14ac:dyDescent="0.25"/>
    <row r="195" s="81" customFormat="1" x14ac:dyDescent="0.25"/>
    <row r="196" s="81" customFormat="1" x14ac:dyDescent="0.25"/>
    <row r="197" s="81" customFormat="1" x14ac:dyDescent="0.25"/>
    <row r="198" s="81" customFormat="1" x14ac:dyDescent="0.25"/>
    <row r="199" s="81" customFormat="1" x14ac:dyDescent="0.25"/>
    <row r="200" s="81" customFormat="1" x14ac:dyDescent="0.25"/>
    <row r="201" s="81" customFormat="1" x14ac:dyDescent="0.25"/>
    <row r="202" s="81" customFormat="1" x14ac:dyDescent="0.25"/>
    <row r="203" s="81" customFormat="1" x14ac:dyDescent="0.25"/>
    <row r="204" s="81" customFormat="1" x14ac:dyDescent="0.25"/>
    <row r="205" s="81" customFormat="1" x14ac:dyDescent="0.25"/>
    <row r="206" s="81" customFormat="1" x14ac:dyDescent="0.25"/>
    <row r="207" s="81" customFormat="1" x14ac:dyDescent="0.25"/>
    <row r="208" s="81" customFormat="1" x14ac:dyDescent="0.25"/>
    <row r="209" s="81" customFormat="1" x14ac:dyDescent="0.25"/>
    <row r="210" s="81" customFormat="1" x14ac:dyDescent="0.25"/>
    <row r="211" s="81" customFormat="1" x14ac:dyDescent="0.25"/>
    <row r="212" s="81" customFormat="1" x14ac:dyDescent="0.25"/>
    <row r="213" s="81" customFormat="1" x14ac:dyDescent="0.25"/>
    <row r="214" s="81" customFormat="1" x14ac:dyDescent="0.25"/>
    <row r="215" s="81" customFormat="1" x14ac:dyDescent="0.25"/>
    <row r="216" s="81" customFormat="1" x14ac:dyDescent="0.25"/>
    <row r="217" s="81" customFormat="1" x14ac:dyDescent="0.25"/>
    <row r="218" s="81" customFormat="1" x14ac:dyDescent="0.25"/>
    <row r="219" s="81" customFormat="1" x14ac:dyDescent="0.25"/>
    <row r="220" s="81" customFormat="1" x14ac:dyDescent="0.25"/>
    <row r="221" s="81" customFormat="1" x14ac:dyDescent="0.25"/>
    <row r="222" s="81" customFormat="1" x14ac:dyDescent="0.25"/>
    <row r="223" s="81" customFormat="1" x14ac:dyDescent="0.25"/>
    <row r="224" s="81" customFormat="1" x14ac:dyDescent="0.25"/>
    <row r="225" s="81" customFormat="1" x14ac:dyDescent="0.25"/>
    <row r="226" s="81" customFormat="1" x14ac:dyDescent="0.25"/>
    <row r="227" s="81" customFormat="1" x14ac:dyDescent="0.25"/>
    <row r="228" s="81" customFormat="1" x14ac:dyDescent="0.25"/>
    <row r="229" s="81" customFormat="1" x14ac:dyDescent="0.25"/>
    <row r="230" s="81" customFormat="1" x14ac:dyDescent="0.25"/>
    <row r="231" s="81" customFormat="1" x14ac:dyDescent="0.25"/>
    <row r="232" s="81" customFormat="1" x14ac:dyDescent="0.25"/>
    <row r="233" s="81" customFormat="1" x14ac:dyDescent="0.25"/>
    <row r="234" s="81" customFormat="1" x14ac:dyDescent="0.25"/>
    <row r="235" s="81" customFormat="1" x14ac:dyDescent="0.25"/>
    <row r="236" s="81" customFormat="1" x14ac:dyDescent="0.25"/>
    <row r="237" s="81" customFormat="1" x14ac:dyDescent="0.25"/>
    <row r="238" s="81" customFormat="1" x14ac:dyDescent="0.25"/>
    <row r="239" s="81" customFormat="1" x14ac:dyDescent="0.25"/>
    <row r="240" s="81" customFormat="1" x14ac:dyDescent="0.25"/>
    <row r="241" s="81" customFormat="1" x14ac:dyDescent="0.25"/>
    <row r="242" s="81" customFormat="1" x14ac:dyDescent="0.25"/>
    <row r="243" s="81" customFormat="1" x14ac:dyDescent="0.25"/>
    <row r="244" s="81" customFormat="1" x14ac:dyDescent="0.25"/>
    <row r="245" s="81" customFormat="1" x14ac:dyDescent="0.25"/>
    <row r="246" s="81" customFormat="1" x14ac:dyDescent="0.25"/>
    <row r="247" s="81" customFormat="1" x14ac:dyDescent="0.25"/>
    <row r="248" s="81" customFormat="1" x14ac:dyDescent="0.25"/>
    <row r="249" s="81" customFormat="1" x14ac:dyDescent="0.25"/>
    <row r="250" s="81" customFormat="1" x14ac:dyDescent="0.25"/>
    <row r="251" s="81" customFormat="1" x14ac:dyDescent="0.25"/>
    <row r="252" s="81" customFormat="1" x14ac:dyDescent="0.25"/>
    <row r="253" s="81" customFormat="1" x14ac:dyDescent="0.25"/>
    <row r="254" s="81" customFormat="1" x14ac:dyDescent="0.25"/>
    <row r="255" s="81" customFormat="1" x14ac:dyDescent="0.25"/>
    <row r="256" s="81" customFormat="1" x14ac:dyDescent="0.25"/>
    <row r="257" s="81" customFormat="1" x14ac:dyDescent="0.25"/>
    <row r="258" s="81" customFormat="1" x14ac:dyDescent="0.25"/>
    <row r="259" s="81" customFormat="1" x14ac:dyDescent="0.25"/>
    <row r="260" s="81" customFormat="1" x14ac:dyDescent="0.25"/>
    <row r="261" s="81" customFormat="1" x14ac:dyDescent="0.25"/>
    <row r="262" s="81" customFormat="1" x14ac:dyDescent="0.25"/>
    <row r="263" s="81" customFormat="1" x14ac:dyDescent="0.25"/>
    <row r="264" s="81" customFormat="1" x14ac:dyDescent="0.25"/>
    <row r="265" s="81" customFormat="1" x14ac:dyDescent="0.25"/>
    <row r="266" s="81" customFormat="1" x14ac:dyDescent="0.25"/>
    <row r="267" s="81" customFormat="1" x14ac:dyDescent="0.25"/>
    <row r="268" s="81" customFormat="1" x14ac:dyDescent="0.25"/>
    <row r="269" s="81" customFormat="1" x14ac:dyDescent="0.25"/>
    <row r="270" s="81" customFormat="1" x14ac:dyDescent="0.25"/>
    <row r="271" s="81" customFormat="1" x14ac:dyDescent="0.25"/>
    <row r="272" s="81" customFormat="1" x14ac:dyDescent="0.25"/>
    <row r="273" s="81" customFormat="1" x14ac:dyDescent="0.25"/>
    <row r="274" s="81" customFormat="1" x14ac:dyDescent="0.25"/>
    <row r="275" s="81" customFormat="1" x14ac:dyDescent="0.25"/>
    <row r="276" s="81" customFormat="1" x14ac:dyDescent="0.25"/>
    <row r="277" s="81" customFormat="1" x14ac:dyDescent="0.25"/>
    <row r="278" s="81" customFormat="1" x14ac:dyDescent="0.25"/>
    <row r="279" s="81" customFormat="1" x14ac:dyDescent="0.25"/>
    <row r="280" s="81" customFormat="1" x14ac:dyDescent="0.25"/>
    <row r="281" s="81" customFormat="1" x14ac:dyDescent="0.25"/>
    <row r="282" s="81" customFormat="1" x14ac:dyDescent="0.25"/>
    <row r="283" s="81" customFormat="1" x14ac:dyDescent="0.25"/>
    <row r="284" s="81" customFormat="1" x14ac:dyDescent="0.25"/>
    <row r="285" s="81" customFormat="1" x14ac:dyDescent="0.25"/>
    <row r="286" s="81" customFormat="1" x14ac:dyDescent="0.25"/>
    <row r="287" s="81" customFormat="1" x14ac:dyDescent="0.25"/>
    <row r="288" s="81" customFormat="1" x14ac:dyDescent="0.25"/>
    <row r="289" s="81" customFormat="1" x14ac:dyDescent="0.25"/>
    <row r="290" s="81" customFormat="1" x14ac:dyDescent="0.25"/>
    <row r="291" s="81" customFormat="1" x14ac:dyDescent="0.25"/>
    <row r="292" s="81" customFormat="1" x14ac:dyDescent="0.25"/>
    <row r="293" s="81" customFormat="1" x14ac:dyDescent="0.25"/>
    <row r="294" s="81" customFormat="1" x14ac:dyDescent="0.25"/>
    <row r="295" s="81" customFormat="1" x14ac:dyDescent="0.25"/>
    <row r="296" s="81" customFormat="1" x14ac:dyDescent="0.25"/>
    <row r="297" s="81" customFormat="1" x14ac:dyDescent="0.25"/>
    <row r="298" s="81" customFormat="1" x14ac:dyDescent="0.25"/>
    <row r="299" s="81" customFormat="1" x14ac:dyDescent="0.25"/>
    <row r="300" s="81" customFormat="1" x14ac:dyDescent="0.25"/>
    <row r="301" s="81" customFormat="1" x14ac:dyDescent="0.25"/>
    <row r="302" s="81" customFormat="1" x14ac:dyDescent="0.25"/>
    <row r="303" s="81" customFormat="1" x14ac:dyDescent="0.25"/>
    <row r="304" s="81" customFormat="1" x14ac:dyDescent="0.25"/>
    <row r="305" s="81" customFormat="1" x14ac:dyDescent="0.25"/>
    <row r="306" s="81" customFormat="1" x14ac:dyDescent="0.25"/>
    <row r="307" s="81" customFormat="1" x14ac:dyDescent="0.25"/>
    <row r="308" s="81" customFormat="1" x14ac:dyDescent="0.25"/>
    <row r="309" s="81" customFormat="1" x14ac:dyDescent="0.25"/>
    <row r="310" s="81" customFormat="1" x14ac:dyDescent="0.25"/>
    <row r="311" s="81" customFormat="1" x14ac:dyDescent="0.25"/>
    <row r="312" s="81" customFormat="1" x14ac:dyDescent="0.25"/>
    <row r="313" s="81" customFormat="1" x14ac:dyDescent="0.25"/>
    <row r="314" s="81" customFormat="1" x14ac:dyDescent="0.25"/>
    <row r="315" s="81" customFormat="1" x14ac:dyDescent="0.25"/>
    <row r="316" s="81" customFormat="1" x14ac:dyDescent="0.25"/>
    <row r="317" s="81" customFormat="1" x14ac:dyDescent="0.25"/>
    <row r="318" s="81" customFormat="1" x14ac:dyDescent="0.25"/>
    <row r="319" s="81" customFormat="1" x14ac:dyDescent="0.25"/>
    <row r="320" s="81" customFormat="1" x14ac:dyDescent="0.25"/>
    <row r="321" s="81" customFormat="1" x14ac:dyDescent="0.25"/>
    <row r="322" s="81" customFormat="1" x14ac:dyDescent="0.25"/>
    <row r="323" s="81" customFormat="1" x14ac:dyDescent="0.25"/>
    <row r="324" s="81" customFormat="1" x14ac:dyDescent="0.25"/>
    <row r="325" s="81" customFormat="1" x14ac:dyDescent="0.25"/>
    <row r="326" s="81" customFormat="1" x14ac:dyDescent="0.25"/>
    <row r="327" s="81" customFormat="1" x14ac:dyDescent="0.25"/>
    <row r="328" s="81" customFormat="1" x14ac:dyDescent="0.25"/>
    <row r="329" s="81" customFormat="1" x14ac:dyDescent="0.25"/>
    <row r="330" s="81" customFormat="1" x14ac:dyDescent="0.25"/>
    <row r="331" s="81" customFormat="1" x14ac:dyDescent="0.25"/>
    <row r="332" s="81" customFormat="1" x14ac:dyDescent="0.25"/>
    <row r="333" s="81" customFormat="1" x14ac:dyDescent="0.25"/>
    <row r="334" s="81" customFormat="1" x14ac:dyDescent="0.25"/>
    <row r="335" s="81" customFormat="1" x14ac:dyDescent="0.25"/>
    <row r="336" s="81" customFormat="1" x14ac:dyDescent="0.25"/>
    <row r="337" s="81" customFormat="1" x14ac:dyDescent="0.25"/>
    <row r="338" s="81" customFormat="1" x14ac:dyDescent="0.25"/>
    <row r="339" s="81" customFormat="1" x14ac:dyDescent="0.25"/>
    <row r="340" s="81" customFormat="1" x14ac:dyDescent="0.25"/>
    <row r="341" s="81" customFormat="1" x14ac:dyDescent="0.25"/>
    <row r="342" s="81" customFormat="1" x14ac:dyDescent="0.25"/>
    <row r="343" s="81" customFormat="1" x14ac:dyDescent="0.25"/>
    <row r="344" s="81" customFormat="1" x14ac:dyDescent="0.25"/>
    <row r="345" s="81" customFormat="1" x14ac:dyDescent="0.25"/>
    <row r="346" s="81" customFormat="1" x14ac:dyDescent="0.25"/>
    <row r="347" s="81" customFormat="1" x14ac:dyDescent="0.25"/>
    <row r="348" s="81" customFormat="1" x14ac:dyDescent="0.25"/>
    <row r="349" s="81" customFormat="1" x14ac:dyDescent="0.25"/>
    <row r="350" s="81" customFormat="1" x14ac:dyDescent="0.25"/>
    <row r="351" s="81" customFormat="1" x14ac:dyDescent="0.25"/>
    <row r="352" s="81" customFormat="1" x14ac:dyDescent="0.25"/>
    <row r="353" s="81" customFormat="1" x14ac:dyDescent="0.25"/>
    <row r="354" s="81" customFormat="1" x14ac:dyDescent="0.25"/>
    <row r="355" s="81" customFormat="1" x14ac:dyDescent="0.25"/>
    <row r="356" s="81" customFormat="1" x14ac:dyDescent="0.25"/>
    <row r="357" s="81" customFormat="1" x14ac:dyDescent="0.25"/>
    <row r="358" s="81" customFormat="1" x14ac:dyDescent="0.25"/>
    <row r="359" s="81" customFormat="1" x14ac:dyDescent="0.25"/>
    <row r="360" s="81" customFormat="1" x14ac:dyDescent="0.25"/>
    <row r="361" s="81" customFormat="1" x14ac:dyDescent="0.25"/>
    <row r="362" s="81" customFormat="1" x14ac:dyDescent="0.25"/>
    <row r="363" s="81" customFormat="1" x14ac:dyDescent="0.25"/>
    <row r="364" s="81" customFormat="1" x14ac:dyDescent="0.25"/>
    <row r="365" s="81" customFormat="1" x14ac:dyDescent="0.25"/>
    <row r="366" s="81" customFormat="1" x14ac:dyDescent="0.25"/>
    <row r="367" s="81" customFormat="1" x14ac:dyDescent="0.25"/>
    <row r="368" s="81" customFormat="1" x14ac:dyDescent="0.25"/>
    <row r="369" s="81" customFormat="1" x14ac:dyDescent="0.25"/>
    <row r="370" s="81" customFormat="1" x14ac:dyDescent="0.25"/>
    <row r="371" s="81" customFormat="1" x14ac:dyDescent="0.25"/>
    <row r="372" s="81" customFormat="1" x14ac:dyDescent="0.25"/>
    <row r="373" s="81" customFormat="1" x14ac:dyDescent="0.25"/>
    <row r="374" s="81" customFormat="1" x14ac:dyDescent="0.25"/>
    <row r="375" s="81" customFormat="1" x14ac:dyDescent="0.25"/>
    <row r="376" s="81" customFormat="1" x14ac:dyDescent="0.25"/>
    <row r="377" s="81" customFormat="1" x14ac:dyDescent="0.25"/>
    <row r="378" s="81" customFormat="1" x14ac:dyDescent="0.25"/>
    <row r="379" s="81" customFormat="1" x14ac:dyDescent="0.25"/>
    <row r="380" s="81" customFormat="1" x14ac:dyDescent="0.25"/>
    <row r="381" s="81" customFormat="1" x14ac:dyDescent="0.25"/>
    <row r="382" s="81" customFormat="1" x14ac:dyDescent="0.25"/>
    <row r="383" s="81" customFormat="1" x14ac:dyDescent="0.25"/>
    <row r="384" s="81" customFormat="1" x14ac:dyDescent="0.25"/>
    <row r="385" s="81" customFormat="1" x14ac:dyDescent="0.25"/>
    <row r="386" s="81" customFormat="1" x14ac:dyDescent="0.25"/>
    <row r="387" s="81" customFormat="1" x14ac:dyDescent="0.25"/>
    <row r="388" s="81" customFormat="1" x14ac:dyDescent="0.25"/>
    <row r="389" s="81" customFormat="1" x14ac:dyDescent="0.25"/>
    <row r="390" s="81" customFormat="1" x14ac:dyDescent="0.25"/>
    <row r="391" s="81" customFormat="1" x14ac:dyDescent="0.25"/>
    <row r="392" s="81" customFormat="1" x14ac:dyDescent="0.25"/>
    <row r="393" s="81" customFormat="1" x14ac:dyDescent="0.25"/>
    <row r="394" s="81" customFormat="1" x14ac:dyDescent="0.25"/>
    <row r="395" s="81" customFormat="1" x14ac:dyDescent="0.25"/>
    <row r="396" s="81" customFormat="1" x14ac:dyDescent="0.25"/>
    <row r="397" s="81" customFormat="1" x14ac:dyDescent="0.25"/>
    <row r="398" s="81" customFormat="1" x14ac:dyDescent="0.25"/>
    <row r="399" s="81" customFormat="1" x14ac:dyDescent="0.25"/>
    <row r="400" s="81" customFormat="1" x14ac:dyDescent="0.25"/>
    <row r="401" s="81" customFormat="1" x14ac:dyDescent="0.25"/>
    <row r="402" s="81" customFormat="1" x14ac:dyDescent="0.25"/>
    <row r="403" s="81" customFormat="1" x14ac:dyDescent="0.25"/>
    <row r="404" s="81" customFormat="1" x14ac:dyDescent="0.25"/>
    <row r="405" s="81" customFormat="1" x14ac:dyDescent="0.25"/>
    <row r="406" s="81" customFormat="1" x14ac:dyDescent="0.25"/>
    <row r="407" s="81" customFormat="1" x14ac:dyDescent="0.25"/>
    <row r="408" s="81" customFormat="1" x14ac:dyDescent="0.25"/>
    <row r="409" s="81" customFormat="1" x14ac:dyDescent="0.25"/>
    <row r="410" s="81" customFormat="1" x14ac:dyDescent="0.25"/>
    <row r="411" s="81" customFormat="1" x14ac:dyDescent="0.25"/>
    <row r="412" s="81" customFormat="1" x14ac:dyDescent="0.25"/>
    <row r="413" s="81" customFormat="1" x14ac:dyDescent="0.25"/>
    <row r="414" s="81" customFormat="1" x14ac:dyDescent="0.25"/>
    <row r="415" s="81" customFormat="1" x14ac:dyDescent="0.25"/>
    <row r="416" s="81" customFormat="1" x14ac:dyDescent="0.25"/>
    <row r="417" s="81" customFormat="1" x14ac:dyDescent="0.25"/>
    <row r="418" s="81" customFormat="1" x14ac:dyDescent="0.25"/>
    <row r="419" s="81" customFormat="1" x14ac:dyDescent="0.25"/>
    <row r="420" s="81" customFormat="1" x14ac:dyDescent="0.25"/>
    <row r="421" s="81" customFormat="1" x14ac:dyDescent="0.25"/>
    <row r="422" s="81" customFormat="1" x14ac:dyDescent="0.25"/>
    <row r="423" s="81" customFormat="1" x14ac:dyDescent="0.25"/>
    <row r="424" s="81" customFormat="1" x14ac:dyDescent="0.25"/>
    <row r="425" s="81" customFormat="1" x14ac:dyDescent="0.25"/>
    <row r="426" s="81" customFormat="1" x14ac:dyDescent="0.25"/>
    <row r="427" s="81" customFormat="1" x14ac:dyDescent="0.25"/>
    <row r="428" s="81" customFormat="1" x14ac:dyDescent="0.25"/>
    <row r="429" s="81" customFormat="1" x14ac:dyDescent="0.25"/>
    <row r="430" s="81" customFormat="1" x14ac:dyDescent="0.25"/>
    <row r="431" s="81" customFormat="1" x14ac:dyDescent="0.25"/>
    <row r="432" s="81" customFormat="1" x14ac:dyDescent="0.25"/>
    <row r="433" s="81" customFormat="1" x14ac:dyDescent="0.25"/>
    <row r="434" s="81" customFormat="1" x14ac:dyDescent="0.25"/>
    <row r="435" s="81" customFormat="1" x14ac:dyDescent="0.25"/>
    <row r="436" s="81" customFormat="1" x14ac:dyDescent="0.25"/>
    <row r="437" s="81" customFormat="1" x14ac:dyDescent="0.25"/>
    <row r="438" s="81" customFormat="1" x14ac:dyDescent="0.25"/>
    <row r="439" s="81" customFormat="1" x14ac:dyDescent="0.25"/>
    <row r="440" s="81" customFormat="1" x14ac:dyDescent="0.25"/>
    <row r="441" s="81" customFormat="1" x14ac:dyDescent="0.25"/>
    <row r="442" s="81" customFormat="1" x14ac:dyDescent="0.25"/>
    <row r="443" s="81" customFormat="1" x14ac:dyDescent="0.25"/>
    <row r="444" s="81" customFormat="1" x14ac:dyDescent="0.25"/>
    <row r="445" s="81" customFormat="1" x14ac:dyDescent="0.25"/>
    <row r="446" s="81" customFormat="1" x14ac:dyDescent="0.25"/>
    <row r="447" s="81" customFormat="1" x14ac:dyDescent="0.25"/>
    <row r="448" s="81" customFormat="1" x14ac:dyDescent="0.25"/>
    <row r="449" s="81" customFormat="1" x14ac:dyDescent="0.25"/>
    <row r="450" s="81" customFormat="1" x14ac:dyDescent="0.25"/>
    <row r="451" s="81" customFormat="1" x14ac:dyDescent="0.25"/>
    <row r="452" s="81" customFormat="1" x14ac:dyDescent="0.25"/>
    <row r="453" s="81" customFormat="1" x14ac:dyDescent="0.25"/>
    <row r="454" s="81" customFormat="1" x14ac:dyDescent="0.25"/>
    <row r="455" s="81" customFormat="1" x14ac:dyDescent="0.25"/>
    <row r="456" s="81" customFormat="1" x14ac:dyDescent="0.25"/>
    <row r="457" s="81" customFormat="1" x14ac:dyDescent="0.25"/>
    <row r="458" s="81" customFormat="1" x14ac:dyDescent="0.25"/>
    <row r="459" s="81" customFormat="1" x14ac:dyDescent="0.25"/>
    <row r="460" s="81" customFormat="1" x14ac:dyDescent="0.25"/>
    <row r="461" s="81" customFormat="1" x14ac:dyDescent="0.25"/>
    <row r="462" s="81" customFormat="1" x14ac:dyDescent="0.25"/>
    <row r="463" s="81" customFormat="1" x14ac:dyDescent="0.25"/>
    <row r="464" s="81" customFormat="1" x14ac:dyDescent="0.25"/>
    <row r="465" s="81" customFormat="1" x14ac:dyDescent="0.25"/>
    <row r="466" s="81" customFormat="1" x14ac:dyDescent="0.25"/>
    <row r="467" s="81" customFormat="1" x14ac:dyDescent="0.25"/>
    <row r="468" s="81" customFormat="1" x14ac:dyDescent="0.25"/>
    <row r="469" s="81" customFormat="1" x14ac:dyDescent="0.25"/>
    <row r="470" s="81" customFormat="1" x14ac:dyDescent="0.25"/>
    <row r="471" s="81" customFormat="1" x14ac:dyDescent="0.25"/>
    <row r="472" s="81" customFormat="1" x14ac:dyDescent="0.25"/>
    <row r="473" s="81" customFormat="1" x14ac:dyDescent="0.25"/>
    <row r="474" s="81" customFormat="1" x14ac:dyDescent="0.25"/>
    <row r="475" s="81" customFormat="1" x14ac:dyDescent="0.25"/>
    <row r="476" s="81" customFormat="1" x14ac:dyDescent="0.25"/>
    <row r="477" s="81" customFormat="1" x14ac:dyDescent="0.25"/>
    <row r="478" s="81" customFormat="1" x14ac:dyDescent="0.25"/>
    <row r="479" s="81" customFormat="1" x14ac:dyDescent="0.25"/>
    <row r="480" s="81" customFormat="1" x14ac:dyDescent="0.25"/>
    <row r="481" s="81" customFormat="1" x14ac:dyDescent="0.25"/>
    <row r="482" s="81" customFormat="1" x14ac:dyDescent="0.25"/>
    <row r="483" s="81" customFormat="1" x14ac:dyDescent="0.25"/>
    <row r="484" s="81" customFormat="1" x14ac:dyDescent="0.25"/>
    <row r="485" s="81" customFormat="1" x14ac:dyDescent="0.25"/>
    <row r="486" s="81" customFormat="1" x14ac:dyDescent="0.25"/>
    <row r="487" s="81" customFormat="1" x14ac:dyDescent="0.25"/>
    <row r="488" s="81" customFormat="1" x14ac:dyDescent="0.25"/>
    <row r="489" s="81" customFormat="1" x14ac:dyDescent="0.25"/>
    <row r="490" s="81" customFormat="1" x14ac:dyDescent="0.25"/>
    <row r="491" s="81" customFormat="1" x14ac:dyDescent="0.25"/>
    <row r="492" s="81" customFormat="1" x14ac:dyDescent="0.25"/>
    <row r="493" s="81" customFormat="1" x14ac:dyDescent="0.25"/>
    <row r="494" s="81" customFormat="1" x14ac:dyDescent="0.25"/>
    <row r="495" s="81" customFormat="1" x14ac:dyDescent="0.25"/>
    <row r="496" s="81" customFormat="1" x14ac:dyDescent="0.25"/>
    <row r="497" s="81" customFormat="1" x14ac:dyDescent="0.25"/>
    <row r="498" s="81" customFormat="1" x14ac:dyDescent="0.25"/>
    <row r="499" s="81" customFormat="1" x14ac:dyDescent="0.25"/>
    <row r="500" s="81" customFormat="1" x14ac:dyDescent="0.25"/>
    <row r="501" s="81" customFormat="1" x14ac:dyDescent="0.25"/>
    <row r="502" s="81" customFormat="1" x14ac:dyDescent="0.25"/>
    <row r="503" s="81" customFormat="1" x14ac:dyDescent="0.25"/>
    <row r="504" s="81" customFormat="1" x14ac:dyDescent="0.25"/>
    <row r="505" s="81" customFormat="1" x14ac:dyDescent="0.25"/>
    <row r="506" s="81" customFormat="1" x14ac:dyDescent="0.25"/>
    <row r="507" s="81" customFormat="1" x14ac:dyDescent="0.25"/>
    <row r="508" s="81" customFormat="1" x14ac:dyDescent="0.25"/>
    <row r="509" s="81" customFormat="1" x14ac:dyDescent="0.25"/>
    <row r="510" s="81" customFormat="1" x14ac:dyDescent="0.25"/>
    <row r="511" s="81" customFormat="1" x14ac:dyDescent="0.25"/>
    <row r="512" s="81" customFormat="1" x14ac:dyDescent="0.25"/>
    <row r="513" s="81" customFormat="1" x14ac:dyDescent="0.25"/>
    <row r="514" s="81" customFormat="1" x14ac:dyDescent="0.25"/>
    <row r="515" s="81" customFormat="1" x14ac:dyDescent="0.25"/>
    <row r="516" s="81" customFormat="1" x14ac:dyDescent="0.25"/>
    <row r="517" s="81" customFormat="1" x14ac:dyDescent="0.25"/>
    <row r="518" s="81" customFormat="1" x14ac:dyDescent="0.25"/>
    <row r="519" s="81" customFormat="1" x14ac:dyDescent="0.25"/>
    <row r="520" s="81" customFormat="1" x14ac:dyDescent="0.25"/>
    <row r="521" s="81" customFormat="1" x14ac:dyDescent="0.25"/>
    <row r="522" s="81" customFormat="1" x14ac:dyDescent="0.25"/>
    <row r="523" s="81" customFormat="1" x14ac:dyDescent="0.25"/>
    <row r="524" s="81" customFormat="1" x14ac:dyDescent="0.25"/>
    <row r="525" s="81" customFormat="1" x14ac:dyDescent="0.25"/>
    <row r="526" s="81" customFormat="1" x14ac:dyDescent="0.25"/>
    <row r="527" s="81" customFormat="1" x14ac:dyDescent="0.25"/>
    <row r="528" s="81" customFormat="1" x14ac:dyDescent="0.25"/>
    <row r="529" s="81" customFormat="1" x14ac:dyDescent="0.25"/>
    <row r="530" s="81" customFormat="1" x14ac:dyDescent="0.25"/>
    <row r="531" s="81" customFormat="1" x14ac:dyDescent="0.25"/>
    <row r="532" s="81" customFormat="1" x14ac:dyDescent="0.25"/>
    <row r="533" s="81" customFormat="1" x14ac:dyDescent="0.25"/>
    <row r="534" s="81" customFormat="1" x14ac:dyDescent="0.25"/>
    <row r="535" s="81" customFormat="1" x14ac:dyDescent="0.25"/>
    <row r="536" s="81" customFormat="1" x14ac:dyDescent="0.25"/>
    <row r="537" s="81" customFormat="1" x14ac:dyDescent="0.25"/>
    <row r="538" s="81" customFormat="1" x14ac:dyDescent="0.25"/>
    <row r="539" s="81" customFormat="1" x14ac:dyDescent="0.25"/>
    <row r="540" s="81" customFormat="1" x14ac:dyDescent="0.25"/>
    <row r="541" s="81" customFormat="1" x14ac:dyDescent="0.25"/>
    <row r="542" s="81" customFormat="1" x14ac:dyDescent="0.25"/>
    <row r="543" s="81" customFormat="1" x14ac:dyDescent="0.25"/>
    <row r="544" s="81" customFormat="1" x14ac:dyDescent="0.25"/>
    <row r="545" s="81" customFormat="1" x14ac:dyDescent="0.25"/>
    <row r="546" s="81" customFormat="1" x14ac:dyDescent="0.25"/>
    <row r="547" s="81" customFormat="1" x14ac:dyDescent="0.25"/>
    <row r="548" s="81" customFormat="1" x14ac:dyDescent="0.25"/>
    <row r="549" s="81" customFormat="1" x14ac:dyDescent="0.25"/>
    <row r="550" s="81" customFormat="1" x14ac:dyDescent="0.25"/>
    <row r="551" s="81" customFormat="1" x14ac:dyDescent="0.25"/>
    <row r="552" s="81" customFormat="1" x14ac:dyDescent="0.25"/>
    <row r="553" s="81" customFormat="1" x14ac:dyDescent="0.25"/>
    <row r="554" s="81" customFormat="1" x14ac:dyDescent="0.25"/>
    <row r="555" s="81" customFormat="1" x14ac:dyDescent="0.25"/>
    <row r="556" s="81" customFormat="1" x14ac:dyDescent="0.25"/>
    <row r="557" s="81" customFormat="1" x14ac:dyDescent="0.25"/>
    <row r="558" s="81" customFormat="1" x14ac:dyDescent="0.25"/>
    <row r="559" s="81" customFormat="1" x14ac:dyDescent="0.25"/>
    <row r="560" s="81" customFormat="1" x14ac:dyDescent="0.25"/>
    <row r="561" s="81" customFormat="1" x14ac:dyDescent="0.25"/>
    <row r="562" s="81" customFormat="1" x14ac:dyDescent="0.25"/>
    <row r="563" s="81" customFormat="1" x14ac:dyDescent="0.25"/>
    <row r="564" s="81" customFormat="1" x14ac:dyDescent="0.25"/>
    <row r="565" s="81" customFormat="1" x14ac:dyDescent="0.25"/>
    <row r="566" s="81" customFormat="1" x14ac:dyDescent="0.25"/>
    <row r="567" s="81" customFormat="1" x14ac:dyDescent="0.25"/>
    <row r="568" s="81" customFormat="1" x14ac:dyDescent="0.25"/>
    <row r="569" s="81" customFormat="1" x14ac:dyDescent="0.25"/>
    <row r="570" s="81" customFormat="1" x14ac:dyDescent="0.25"/>
    <row r="571" s="81" customFormat="1" x14ac:dyDescent="0.25"/>
    <row r="572" s="81" customFormat="1" x14ac:dyDescent="0.25"/>
    <row r="573" s="81" customFormat="1" x14ac:dyDescent="0.25"/>
    <row r="574" s="81" customFormat="1" x14ac:dyDescent="0.25"/>
    <row r="575" s="81" customFormat="1" x14ac:dyDescent="0.25"/>
    <row r="576" s="81" customFormat="1" x14ac:dyDescent="0.25"/>
    <row r="577" s="81" customFormat="1" x14ac:dyDescent="0.25"/>
    <row r="578" s="81" customFormat="1" x14ac:dyDescent="0.25"/>
    <row r="579" s="81" customFormat="1" x14ac:dyDescent="0.25"/>
    <row r="580" s="81" customFormat="1" x14ac:dyDescent="0.25"/>
    <row r="581" s="81" customFormat="1" x14ac:dyDescent="0.25"/>
    <row r="582" s="81" customFormat="1" x14ac:dyDescent="0.25"/>
    <row r="583" s="81" customFormat="1" x14ac:dyDescent="0.25"/>
    <row r="584" s="81" customFormat="1" x14ac:dyDescent="0.25"/>
    <row r="585" s="81" customFormat="1" x14ac:dyDescent="0.25"/>
    <row r="586" s="81" customFormat="1" x14ac:dyDescent="0.25"/>
    <row r="587" s="81" customFormat="1" x14ac:dyDescent="0.25"/>
    <row r="588" s="81" customFormat="1" x14ac:dyDescent="0.25"/>
    <row r="589" s="81" customFormat="1" x14ac:dyDescent="0.25"/>
    <row r="590" s="81" customFormat="1" x14ac:dyDescent="0.25"/>
    <row r="591" s="81" customFormat="1" x14ac:dyDescent="0.25"/>
    <row r="592" s="81" customFormat="1" x14ac:dyDescent="0.25"/>
    <row r="593" s="81" customFormat="1" x14ac:dyDescent="0.25"/>
    <row r="594" s="81" customFormat="1" x14ac:dyDescent="0.25"/>
    <row r="595" s="81" customFormat="1" x14ac:dyDescent="0.25"/>
    <row r="596" s="81" customFormat="1" x14ac:dyDescent="0.25"/>
    <row r="597" s="81" customFormat="1" x14ac:dyDescent="0.25"/>
    <row r="598" s="81" customFormat="1" x14ac:dyDescent="0.25"/>
    <row r="599" s="81" customFormat="1" x14ac:dyDescent="0.25"/>
    <row r="600" s="81" customFormat="1" x14ac:dyDescent="0.25"/>
    <row r="601" s="81" customFormat="1" x14ac:dyDescent="0.25"/>
    <row r="602" s="81" customFormat="1" x14ac:dyDescent="0.25"/>
    <row r="603" s="81" customFormat="1" x14ac:dyDescent="0.25"/>
    <row r="604" s="81" customFormat="1" x14ac:dyDescent="0.25"/>
    <row r="605" s="81" customFormat="1" x14ac:dyDescent="0.25"/>
    <row r="606" s="81" customFormat="1" x14ac:dyDescent="0.25"/>
    <row r="607" s="81" customFormat="1" x14ac:dyDescent="0.25"/>
    <row r="608" s="81" customFormat="1" x14ac:dyDescent="0.25"/>
    <row r="609" s="81" customFormat="1" x14ac:dyDescent="0.25"/>
    <row r="610" s="81" customFormat="1" x14ac:dyDescent="0.25"/>
    <row r="611" s="81" customFormat="1" x14ac:dyDescent="0.25"/>
    <row r="612" s="81" customFormat="1" x14ac:dyDescent="0.25"/>
    <row r="613" s="81" customFormat="1" x14ac:dyDescent="0.25"/>
    <row r="614" s="81" customFormat="1" x14ac:dyDescent="0.25"/>
    <row r="615" s="81" customFormat="1" x14ac:dyDescent="0.25"/>
    <row r="616" s="81" customFormat="1" x14ac:dyDescent="0.25"/>
    <row r="617" s="81" customFormat="1" x14ac:dyDescent="0.25"/>
    <row r="618" s="81" customFormat="1" x14ac:dyDescent="0.25"/>
    <row r="619" s="81" customFormat="1" x14ac:dyDescent="0.25"/>
    <row r="620" s="81" customFormat="1" x14ac:dyDescent="0.25"/>
    <row r="621" s="81" customFormat="1" x14ac:dyDescent="0.25"/>
    <row r="622" s="81" customFormat="1" x14ac:dyDescent="0.25"/>
    <row r="623" s="81" customFormat="1" x14ac:dyDescent="0.25"/>
    <row r="624" s="81" customFormat="1" x14ac:dyDescent="0.25"/>
    <row r="625" s="81" customFormat="1" x14ac:dyDescent="0.25"/>
    <row r="626" s="81" customFormat="1" x14ac:dyDescent="0.25"/>
    <row r="627" s="81" customFormat="1" x14ac:dyDescent="0.25"/>
    <row r="628" s="81" customFormat="1" x14ac:dyDescent="0.25"/>
    <row r="629" s="81" customFormat="1" x14ac:dyDescent="0.25"/>
    <row r="630" s="81" customFormat="1" x14ac:dyDescent="0.25"/>
    <row r="631" s="81" customFormat="1" x14ac:dyDescent="0.25"/>
    <row r="632" s="81" customFormat="1" x14ac:dyDescent="0.25"/>
    <row r="633" s="81" customFormat="1" x14ac:dyDescent="0.25"/>
    <row r="634" s="81" customFormat="1" x14ac:dyDescent="0.25"/>
    <row r="635" s="81" customFormat="1" x14ac:dyDescent="0.25"/>
    <row r="636" s="81" customFormat="1" x14ac:dyDescent="0.25"/>
    <row r="637" s="81" customFormat="1" x14ac:dyDescent="0.25"/>
    <row r="638" s="81" customFormat="1" x14ac:dyDescent="0.25"/>
    <row r="639" s="81" customFormat="1" x14ac:dyDescent="0.25"/>
    <row r="640" s="81" customFormat="1" x14ac:dyDescent="0.25"/>
    <row r="641" s="81" customFormat="1" x14ac:dyDescent="0.25"/>
    <row r="642" s="81" customFormat="1" x14ac:dyDescent="0.25"/>
    <row r="643" s="81" customFormat="1" x14ac:dyDescent="0.25"/>
    <row r="644" s="81" customFormat="1" x14ac:dyDescent="0.25"/>
    <row r="645" s="81" customFormat="1" x14ac:dyDescent="0.25"/>
    <row r="646" s="81" customFormat="1" x14ac:dyDescent="0.25"/>
    <row r="647" s="81" customFormat="1" x14ac:dyDescent="0.25"/>
    <row r="648" s="81" customFormat="1" x14ac:dyDescent="0.25"/>
    <row r="649" s="81" customFormat="1" x14ac:dyDescent="0.25"/>
    <row r="650" s="81" customFormat="1" x14ac:dyDescent="0.25"/>
    <row r="651" s="81" customFormat="1" x14ac:dyDescent="0.25"/>
    <row r="652" s="81" customFormat="1" x14ac:dyDescent="0.25"/>
    <row r="653" s="81" customFormat="1" x14ac:dyDescent="0.25"/>
    <row r="654" s="81" customFormat="1" x14ac:dyDescent="0.25"/>
    <row r="655" s="81" customFormat="1" x14ac:dyDescent="0.25"/>
    <row r="656" s="81" customFormat="1" x14ac:dyDescent="0.25"/>
    <row r="657" s="81" customFormat="1" x14ac:dyDescent="0.25"/>
    <row r="658" s="81" customFormat="1" x14ac:dyDescent="0.25"/>
    <row r="659" s="81" customFormat="1" x14ac:dyDescent="0.25"/>
    <row r="660" s="81" customFormat="1" x14ac:dyDescent="0.25"/>
    <row r="661" s="81" customFormat="1" x14ac:dyDescent="0.25"/>
    <row r="662" s="81" customFormat="1" x14ac:dyDescent="0.25"/>
    <row r="663" s="81" customFormat="1" x14ac:dyDescent="0.25"/>
    <row r="664" s="81" customFormat="1" x14ac:dyDescent="0.25"/>
    <row r="665" s="81" customFormat="1" x14ac:dyDescent="0.25"/>
    <row r="666" s="81" customFormat="1" x14ac:dyDescent="0.25"/>
    <row r="667" s="81" customFormat="1" x14ac:dyDescent="0.25"/>
    <row r="668" s="81" customFormat="1" x14ac:dyDescent="0.25"/>
    <row r="669" s="81" customFormat="1" x14ac:dyDescent="0.25"/>
    <row r="670" s="81" customFormat="1" x14ac:dyDescent="0.25"/>
    <row r="671" s="81" customFormat="1" x14ac:dyDescent="0.25"/>
    <row r="672" s="81" customFormat="1" x14ac:dyDescent="0.25"/>
    <row r="673" s="81" customFormat="1" x14ac:dyDescent="0.25"/>
    <row r="674" s="81" customFormat="1" x14ac:dyDescent="0.25"/>
    <row r="675" s="81" customFormat="1" x14ac:dyDescent="0.25"/>
    <row r="676" s="81" customFormat="1" x14ac:dyDescent="0.25"/>
    <row r="677" s="81" customFormat="1" x14ac:dyDescent="0.25"/>
    <row r="678" s="81" customFormat="1" x14ac:dyDescent="0.25"/>
    <row r="679" s="81" customFormat="1" x14ac:dyDescent="0.25"/>
    <row r="680" s="81" customFormat="1" x14ac:dyDescent="0.25"/>
    <row r="681" s="81" customFormat="1" x14ac:dyDescent="0.25"/>
    <row r="682" s="81" customFormat="1" x14ac:dyDescent="0.25"/>
    <row r="683" s="81" customFormat="1" x14ac:dyDescent="0.25"/>
    <row r="684" s="81" customFormat="1" x14ac:dyDescent="0.25"/>
    <row r="685" s="81" customFormat="1" x14ac:dyDescent="0.25"/>
    <row r="686" s="81" customFormat="1" x14ac:dyDescent="0.25"/>
    <row r="687" s="81" customFormat="1" x14ac:dyDescent="0.25"/>
    <row r="688" s="81" customFormat="1" x14ac:dyDescent="0.25"/>
    <row r="689" s="81" customFormat="1" x14ac:dyDescent="0.25"/>
    <row r="690" s="81" customFormat="1" x14ac:dyDescent="0.25"/>
    <row r="691" s="81" customFormat="1" x14ac:dyDescent="0.25"/>
    <row r="692" s="81" customFormat="1" x14ac:dyDescent="0.25"/>
    <row r="693" s="81" customFormat="1" x14ac:dyDescent="0.25"/>
    <row r="694" s="81" customFormat="1" x14ac:dyDescent="0.25"/>
    <row r="695" s="81" customFormat="1" x14ac:dyDescent="0.25"/>
    <row r="696" s="81" customFormat="1" x14ac:dyDescent="0.25"/>
    <row r="697" s="81" customFormat="1" x14ac:dyDescent="0.25"/>
    <row r="698" s="81" customFormat="1" x14ac:dyDescent="0.25"/>
    <row r="699" s="81" customFormat="1" x14ac:dyDescent="0.25"/>
    <row r="700" s="81" customFormat="1" x14ac:dyDescent="0.25"/>
    <row r="701" s="81" customFormat="1" x14ac:dyDescent="0.25"/>
    <row r="702" s="81" customFormat="1" x14ac:dyDescent="0.25"/>
    <row r="703" s="81" customFormat="1" x14ac:dyDescent="0.25"/>
    <row r="704" s="81" customFormat="1" x14ac:dyDescent="0.25"/>
    <row r="705" s="81" customFormat="1" x14ac:dyDescent="0.25"/>
    <row r="706" s="81" customFormat="1" x14ac:dyDescent="0.25"/>
    <row r="707" s="81" customFormat="1" x14ac:dyDescent="0.25"/>
    <row r="708" s="81" customFormat="1" x14ac:dyDescent="0.25"/>
    <row r="709" s="81" customFormat="1" x14ac:dyDescent="0.25"/>
    <row r="710" s="81" customFormat="1" x14ac:dyDescent="0.25"/>
    <row r="711" s="81" customFormat="1" x14ac:dyDescent="0.25"/>
    <row r="712" s="81" customFormat="1" x14ac:dyDescent="0.25"/>
    <row r="713" s="81" customFormat="1" x14ac:dyDescent="0.25"/>
    <row r="714" s="81" customFormat="1" x14ac:dyDescent="0.25"/>
    <row r="715" s="81" customFormat="1" x14ac:dyDescent="0.25"/>
    <row r="716" s="81" customFormat="1" x14ac:dyDescent="0.25"/>
    <row r="717" s="81" customFormat="1" x14ac:dyDescent="0.25"/>
  </sheetData>
  <mergeCells count="13">
    <mergeCell ref="L5:L6"/>
    <mergeCell ref="M5:P5"/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</mergeCells>
  <printOptions horizontalCentered="1"/>
  <pageMargins left="0.7" right="0.7" top="0.75" bottom="0.75" header="0.3" footer="0.3"/>
  <pageSetup paperSize="9" scale="56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B610"/>
  <sheetViews>
    <sheetView topLeftCell="A4" zoomScale="80" zoomScaleNormal="80" workbookViewId="0">
      <selection activeCell="D10" sqref="D10"/>
    </sheetView>
  </sheetViews>
  <sheetFormatPr baseColWidth="10" defaultColWidth="11.42578125" defaultRowHeight="15" x14ac:dyDescent="0.25"/>
  <cols>
    <col min="1" max="1" width="2.7109375" style="81" customWidth="1"/>
    <col min="2" max="2" width="30.7109375" style="63" customWidth="1"/>
    <col min="3" max="18" width="12.7109375" style="63" customWidth="1"/>
    <col min="19" max="106" width="11.42578125" style="81" customWidth="1"/>
    <col min="107" max="16384" width="11.42578125" style="63"/>
  </cols>
  <sheetData>
    <row r="1" spans="1:106" s="81" customFormat="1" ht="15.75" thickBot="1" x14ac:dyDescent="0.3"/>
    <row r="2" spans="1:106" ht="21.95" customHeight="1" thickTop="1" thickBot="1" x14ac:dyDescent="0.3">
      <c r="B2" s="269" t="s">
        <v>308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1"/>
    </row>
    <row r="3" spans="1:106" ht="21.95" customHeight="1" thickTop="1" thickBot="1" x14ac:dyDescent="0.3">
      <c r="B3" s="272" t="s">
        <v>253</v>
      </c>
      <c r="C3" s="283" t="s">
        <v>39</v>
      </c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63" t="s">
        <v>31</v>
      </c>
    </row>
    <row r="4" spans="1:106" ht="21.95" customHeight="1" thickTop="1" thickBot="1" x14ac:dyDescent="0.3">
      <c r="B4" s="308"/>
      <c r="C4" s="288" t="s">
        <v>40</v>
      </c>
      <c r="D4" s="283"/>
      <c r="E4" s="283"/>
      <c r="F4" s="283"/>
      <c r="G4" s="293"/>
      <c r="H4" s="288" t="s">
        <v>41</v>
      </c>
      <c r="I4" s="283"/>
      <c r="J4" s="283"/>
      <c r="K4" s="283"/>
      <c r="L4" s="293"/>
      <c r="M4" s="288" t="s">
        <v>42</v>
      </c>
      <c r="N4" s="283"/>
      <c r="O4" s="283"/>
      <c r="P4" s="283"/>
      <c r="Q4" s="293"/>
      <c r="R4" s="264"/>
    </row>
    <row r="5" spans="1:106" ht="21.95" customHeight="1" thickTop="1" thickBot="1" x14ac:dyDescent="0.3">
      <c r="B5" s="308"/>
      <c r="C5" s="288" t="s">
        <v>81</v>
      </c>
      <c r="D5" s="283"/>
      <c r="E5" s="283"/>
      <c r="F5" s="293"/>
      <c r="G5" s="272" t="s">
        <v>31</v>
      </c>
      <c r="H5" s="288" t="s">
        <v>81</v>
      </c>
      <c r="I5" s="283"/>
      <c r="J5" s="283"/>
      <c r="K5" s="293"/>
      <c r="L5" s="272" t="s">
        <v>31</v>
      </c>
      <c r="M5" s="288" t="s">
        <v>81</v>
      </c>
      <c r="N5" s="283"/>
      <c r="O5" s="283"/>
      <c r="P5" s="293"/>
      <c r="Q5" s="273" t="s">
        <v>31</v>
      </c>
      <c r="R5" s="264"/>
    </row>
    <row r="6" spans="1:106" ht="39" customHeight="1" thickTop="1" thickBot="1" x14ac:dyDescent="0.3">
      <c r="B6" s="309"/>
      <c r="C6" s="84" t="s">
        <v>33</v>
      </c>
      <c r="D6" s="86" t="s">
        <v>194</v>
      </c>
      <c r="E6" s="86" t="s">
        <v>195</v>
      </c>
      <c r="F6" s="145" t="s">
        <v>34</v>
      </c>
      <c r="G6" s="309"/>
      <c r="H6" s="84" t="s">
        <v>33</v>
      </c>
      <c r="I6" s="86" t="s">
        <v>194</v>
      </c>
      <c r="J6" s="86" t="s">
        <v>195</v>
      </c>
      <c r="K6" s="145" t="s">
        <v>34</v>
      </c>
      <c r="L6" s="309"/>
      <c r="M6" s="84" t="s">
        <v>33</v>
      </c>
      <c r="N6" s="86" t="s">
        <v>194</v>
      </c>
      <c r="O6" s="86" t="s">
        <v>195</v>
      </c>
      <c r="P6" s="145" t="s">
        <v>34</v>
      </c>
      <c r="Q6" s="309"/>
      <c r="R6" s="265"/>
    </row>
    <row r="7" spans="1:106" ht="21.95" customHeight="1" thickTop="1" thickBot="1" x14ac:dyDescent="0.3">
      <c r="B7" s="215" t="s">
        <v>102</v>
      </c>
      <c r="C7" s="233">
        <v>9.1299677765843176E-2</v>
      </c>
      <c r="D7" s="234">
        <v>0.1724381625441696</v>
      </c>
      <c r="E7" s="234">
        <v>0.26923076923076922</v>
      </c>
      <c r="F7" s="219">
        <v>0</v>
      </c>
      <c r="G7" s="235">
        <v>0.14165261382799327</v>
      </c>
      <c r="H7" s="233">
        <v>0.10814294083186878</v>
      </c>
      <c r="I7" s="234">
        <v>0.13876927351020976</v>
      </c>
      <c r="J7" s="234">
        <v>0.16899441340782123</v>
      </c>
      <c r="K7" s="219">
        <v>0</v>
      </c>
      <c r="L7" s="235">
        <v>0.12860947871305967</v>
      </c>
      <c r="M7" s="233">
        <v>7.7433041633518954E-2</v>
      </c>
      <c r="N7" s="234">
        <v>9.350804050029779E-2</v>
      </c>
      <c r="O7" s="234">
        <v>8.2417582417582416E-2</v>
      </c>
      <c r="P7" s="219">
        <v>0</v>
      </c>
      <c r="Q7" s="235">
        <v>8.7456951241616815E-2</v>
      </c>
      <c r="R7" s="235">
        <v>0.11719150543727569</v>
      </c>
    </row>
    <row r="8" spans="1:106" ht="21.95" customHeight="1" thickTop="1" x14ac:dyDescent="0.25">
      <c r="B8" s="221" t="s">
        <v>103</v>
      </c>
      <c r="C8" s="236">
        <v>8.9151450053705686E-2</v>
      </c>
      <c r="D8" s="237">
        <v>0.1420494699646643</v>
      </c>
      <c r="E8" s="237">
        <v>0.11538461538461539</v>
      </c>
      <c r="F8" s="238">
        <v>0</v>
      </c>
      <c r="G8" s="93">
        <v>0.12099494097807757</v>
      </c>
      <c r="H8" s="236">
        <v>7.6391329818394846E-2</v>
      </c>
      <c r="I8" s="237">
        <v>0.10626475899430476</v>
      </c>
      <c r="J8" s="237">
        <v>5.1675977653631286E-2</v>
      </c>
      <c r="K8" s="238">
        <v>0</v>
      </c>
      <c r="L8" s="93">
        <v>9.3814738088191768E-2</v>
      </c>
      <c r="M8" s="236">
        <v>7.6637496685229387E-2</v>
      </c>
      <c r="N8" s="237">
        <v>0.10899344848123883</v>
      </c>
      <c r="O8" s="237">
        <v>5.6776556776556776E-2</v>
      </c>
      <c r="P8" s="238">
        <v>0</v>
      </c>
      <c r="Q8" s="239">
        <v>9.5341671198114916E-2</v>
      </c>
      <c r="R8" s="93">
        <v>9.6009066623492276E-2</v>
      </c>
    </row>
    <row r="9" spans="1:106" ht="21.95" customHeight="1" x14ac:dyDescent="0.25">
      <c r="B9" s="221" t="s">
        <v>104</v>
      </c>
      <c r="C9" s="236">
        <v>4.1890440386680987E-2</v>
      </c>
      <c r="D9" s="237">
        <v>2.6148409893992933E-2</v>
      </c>
      <c r="E9" s="237">
        <v>0</v>
      </c>
      <c r="F9" s="238">
        <v>0</v>
      </c>
      <c r="G9" s="93">
        <v>3.2040472175379427E-2</v>
      </c>
      <c r="H9" s="236">
        <v>3.9250146455770359E-2</v>
      </c>
      <c r="I9" s="237">
        <v>3.3893596332824003E-2</v>
      </c>
      <c r="J9" s="237">
        <v>1.2569832402234637E-2</v>
      </c>
      <c r="K9" s="238">
        <v>0</v>
      </c>
      <c r="L9" s="93">
        <v>3.5175242041178709E-2</v>
      </c>
      <c r="M9" s="236">
        <v>4.3224608857067089E-2</v>
      </c>
      <c r="N9" s="237">
        <v>4.6456223942823109E-2</v>
      </c>
      <c r="O9" s="237">
        <v>3.1135531135531136E-2</v>
      </c>
      <c r="P9" s="238">
        <v>0</v>
      </c>
      <c r="Q9" s="239">
        <v>4.4589450788471999E-2</v>
      </c>
      <c r="R9" s="93">
        <v>3.777759788445452E-2</v>
      </c>
    </row>
    <row r="10" spans="1:106" ht="21.95" customHeight="1" x14ac:dyDescent="0.25">
      <c r="B10" s="221" t="s">
        <v>105</v>
      </c>
      <c r="C10" s="236">
        <v>8.9151450053705686E-2</v>
      </c>
      <c r="D10" s="237">
        <v>9.1166077738515899E-2</v>
      </c>
      <c r="E10" s="237">
        <v>3.8461538461538464E-2</v>
      </c>
      <c r="F10" s="238">
        <v>0</v>
      </c>
      <c r="G10" s="93">
        <v>8.9797639123102874E-2</v>
      </c>
      <c r="H10" s="236">
        <v>8.1312243702401879E-2</v>
      </c>
      <c r="I10" s="237">
        <v>8.4942353104597856E-2</v>
      </c>
      <c r="J10" s="237">
        <v>4.0502793296089384E-2</v>
      </c>
      <c r="K10" s="238">
        <v>0</v>
      </c>
      <c r="L10" s="93">
        <v>8.2272861793430005E-2</v>
      </c>
      <c r="M10" s="236">
        <v>7.0007955449482892E-2</v>
      </c>
      <c r="N10" s="237">
        <v>8.1596188207266232E-2</v>
      </c>
      <c r="O10" s="237">
        <v>4.5787545787545784E-2</v>
      </c>
      <c r="P10" s="238">
        <v>0</v>
      </c>
      <c r="Q10" s="239">
        <v>7.5856443719412719E-2</v>
      </c>
      <c r="R10" s="93">
        <v>8.0844059472732668E-2</v>
      </c>
    </row>
    <row r="11" spans="1:106" ht="21.95" customHeight="1" x14ac:dyDescent="0.25">
      <c r="B11" s="221" t="s">
        <v>106</v>
      </c>
      <c r="C11" s="236">
        <v>4.8335123523093451E-2</v>
      </c>
      <c r="D11" s="237">
        <v>5.7243816254416963E-2</v>
      </c>
      <c r="E11" s="237">
        <v>3.8461538461538464E-2</v>
      </c>
      <c r="F11" s="238">
        <v>0</v>
      </c>
      <c r="G11" s="93">
        <v>5.3541315345699829E-2</v>
      </c>
      <c r="H11" s="236">
        <v>2.8236672524897481E-2</v>
      </c>
      <c r="I11" s="237">
        <v>4.3061536324489509E-2</v>
      </c>
      <c r="J11" s="237">
        <v>2.7932960893854747E-2</v>
      </c>
      <c r="K11" s="238">
        <v>0</v>
      </c>
      <c r="L11" s="93">
        <v>3.7246860863315433E-2</v>
      </c>
      <c r="M11" s="236">
        <v>3.4473614425881732E-2</v>
      </c>
      <c r="N11" s="237">
        <v>4.5860631328171531E-2</v>
      </c>
      <c r="O11" s="237">
        <v>2.9304029304029304E-2</v>
      </c>
      <c r="P11" s="238">
        <v>0</v>
      </c>
      <c r="Q11" s="239">
        <v>4.1145550117817654E-2</v>
      </c>
      <c r="R11" s="93">
        <v>3.9450605790766077E-2</v>
      </c>
    </row>
    <row r="12" spans="1:106" ht="21.95" customHeight="1" thickBot="1" x14ac:dyDescent="0.3">
      <c r="B12" s="221" t="s">
        <v>107</v>
      </c>
      <c r="C12" s="236">
        <v>0.13426423200859292</v>
      </c>
      <c r="D12" s="237">
        <v>9.5406360424028266E-2</v>
      </c>
      <c r="E12" s="237">
        <v>3.8461538461538464E-2</v>
      </c>
      <c r="F12" s="238">
        <v>0</v>
      </c>
      <c r="G12" s="93">
        <v>0.11003372681281619</v>
      </c>
      <c r="H12" s="236">
        <v>6.8541300527240778E-2</v>
      </c>
      <c r="I12" s="237">
        <v>5.7369079038755384E-2</v>
      </c>
      <c r="J12" s="237">
        <v>1.9553072625698324E-2</v>
      </c>
      <c r="K12" s="238">
        <v>0</v>
      </c>
      <c r="L12" s="93">
        <v>6.0246057582547669E-2</v>
      </c>
      <c r="M12" s="236">
        <v>7.1599045346062054E-2</v>
      </c>
      <c r="N12" s="237">
        <v>7.40023823704586E-2</v>
      </c>
      <c r="O12" s="237">
        <v>3.47985347985348E-2</v>
      </c>
      <c r="P12" s="238">
        <v>0</v>
      </c>
      <c r="Q12" s="239">
        <v>7.1234366503534527E-2</v>
      </c>
      <c r="R12" s="93">
        <v>6.6704444264551119E-2</v>
      </c>
    </row>
    <row r="13" spans="1:106" s="70" customFormat="1" ht="21.95" customHeight="1" thickTop="1" thickBot="1" x14ac:dyDescent="0.3">
      <c r="A13" s="240"/>
      <c r="B13" s="215" t="s">
        <v>108</v>
      </c>
      <c r="C13" s="233">
        <v>0.40279269602577872</v>
      </c>
      <c r="D13" s="234">
        <v>0.41201413427561839</v>
      </c>
      <c r="E13" s="234">
        <v>0.23076923076923078</v>
      </c>
      <c r="F13" s="219">
        <v>0</v>
      </c>
      <c r="G13" s="235">
        <v>0.40640809443507586</v>
      </c>
      <c r="H13" s="233">
        <v>0.29373169302870533</v>
      </c>
      <c r="I13" s="234">
        <v>0.32553132379497152</v>
      </c>
      <c r="J13" s="234">
        <v>0.15223463687150837</v>
      </c>
      <c r="K13" s="219">
        <v>0</v>
      </c>
      <c r="L13" s="235">
        <v>0.30875576036866359</v>
      </c>
      <c r="M13" s="233">
        <v>0.29594272076372313</v>
      </c>
      <c r="N13" s="234">
        <v>0.35690887432995833</v>
      </c>
      <c r="O13" s="234">
        <v>0.19780219780219779</v>
      </c>
      <c r="P13" s="219">
        <v>0</v>
      </c>
      <c r="Q13" s="235">
        <v>0.32816748232735182</v>
      </c>
      <c r="R13" s="235">
        <v>0.32078577403599667</v>
      </c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0"/>
      <c r="AP13" s="240"/>
      <c r="AQ13" s="240"/>
      <c r="AR13" s="240"/>
      <c r="AS13" s="240"/>
      <c r="AT13" s="240"/>
      <c r="AU13" s="240"/>
      <c r="AV13" s="240"/>
      <c r="AW13" s="240"/>
      <c r="AX13" s="240"/>
      <c r="AY13" s="240"/>
      <c r="AZ13" s="240"/>
      <c r="BA13" s="240"/>
      <c r="BB13" s="240"/>
      <c r="BC13" s="240"/>
      <c r="BD13" s="240"/>
      <c r="BE13" s="240"/>
      <c r="BF13" s="240"/>
      <c r="BG13" s="240"/>
      <c r="BH13" s="240"/>
      <c r="BI13" s="240"/>
      <c r="BJ13" s="240"/>
      <c r="BK13" s="240"/>
      <c r="BL13" s="240"/>
      <c r="BM13" s="240"/>
      <c r="BN13" s="240"/>
      <c r="BO13" s="240"/>
      <c r="BP13" s="240"/>
      <c r="BQ13" s="240"/>
      <c r="BR13" s="240"/>
      <c r="BS13" s="240"/>
      <c r="BT13" s="240"/>
      <c r="BU13" s="240"/>
      <c r="BV13" s="240"/>
      <c r="BW13" s="240"/>
      <c r="BX13" s="240"/>
      <c r="BY13" s="240"/>
      <c r="BZ13" s="240"/>
      <c r="CA13" s="240"/>
      <c r="CB13" s="240"/>
      <c r="CC13" s="240"/>
      <c r="CD13" s="240"/>
      <c r="CE13" s="240"/>
      <c r="CF13" s="240"/>
      <c r="CG13" s="240"/>
      <c r="CH13" s="240"/>
      <c r="CI13" s="240"/>
      <c r="CJ13" s="240"/>
      <c r="CK13" s="240"/>
      <c r="CL13" s="240"/>
      <c r="CM13" s="240"/>
      <c r="CN13" s="240"/>
      <c r="CO13" s="240"/>
      <c r="CP13" s="240"/>
      <c r="CQ13" s="240"/>
      <c r="CR13" s="240"/>
      <c r="CS13" s="240"/>
      <c r="CT13" s="240"/>
      <c r="CU13" s="240"/>
      <c r="CV13" s="240"/>
      <c r="CW13" s="240"/>
      <c r="CX13" s="240"/>
      <c r="CY13" s="240"/>
      <c r="CZ13" s="240"/>
      <c r="DA13" s="240"/>
      <c r="DB13" s="240"/>
    </row>
    <row r="14" spans="1:106" ht="21.95" customHeight="1" thickTop="1" x14ac:dyDescent="0.25">
      <c r="B14" s="221" t="s">
        <v>109</v>
      </c>
      <c r="C14" s="236">
        <v>1.3963480128893663E-2</v>
      </c>
      <c r="D14" s="237">
        <v>2.2614840989399292E-2</v>
      </c>
      <c r="E14" s="237">
        <v>3.8461538461538464E-2</v>
      </c>
      <c r="F14" s="238">
        <v>0</v>
      </c>
      <c r="G14" s="93">
        <v>1.93929173693086E-2</v>
      </c>
      <c r="H14" s="236">
        <v>1.3942589338019918E-2</v>
      </c>
      <c r="I14" s="237">
        <v>2.4170023614390888E-2</v>
      </c>
      <c r="J14" s="237">
        <v>3.6312849162011177E-2</v>
      </c>
      <c r="K14" s="238">
        <v>0</v>
      </c>
      <c r="L14" s="93">
        <v>2.0843022026804211E-2</v>
      </c>
      <c r="M14" s="236">
        <v>1.0872447626624237E-2</v>
      </c>
      <c r="N14" s="237">
        <v>2.1441334127456819E-2</v>
      </c>
      <c r="O14" s="237">
        <v>1.4652014652014652E-2</v>
      </c>
      <c r="P14" s="238">
        <v>0</v>
      </c>
      <c r="Q14" s="239">
        <v>1.7491390248323364E-2</v>
      </c>
      <c r="R14" s="93">
        <v>1.9752286893871936E-2</v>
      </c>
    </row>
    <row r="15" spans="1:106" ht="21.95" customHeight="1" x14ac:dyDescent="0.25">
      <c r="B15" s="221" t="s">
        <v>110</v>
      </c>
      <c r="C15" s="236">
        <v>9.4522019334049412E-2</v>
      </c>
      <c r="D15" s="237">
        <v>0.14982332155477032</v>
      </c>
      <c r="E15" s="237">
        <v>0.23076923076923078</v>
      </c>
      <c r="F15" s="238">
        <v>0</v>
      </c>
      <c r="G15" s="93">
        <v>0.12900505902192244</v>
      </c>
      <c r="H15" s="236">
        <v>8.2601054481546574E-2</v>
      </c>
      <c r="I15" s="237">
        <v>0.13140713988053895</v>
      </c>
      <c r="J15" s="237">
        <v>0.16201117318435754</v>
      </c>
      <c r="K15" s="238">
        <v>0</v>
      </c>
      <c r="L15" s="93">
        <v>0.11470003805014163</v>
      </c>
      <c r="M15" s="236">
        <v>7.0273137098912752E-2</v>
      </c>
      <c r="N15" s="237">
        <v>0.1095890410958904</v>
      </c>
      <c r="O15" s="237">
        <v>0.11355311355311355</v>
      </c>
      <c r="P15" s="238">
        <v>0</v>
      </c>
      <c r="Q15" s="239">
        <v>9.6338589813304329E-2</v>
      </c>
      <c r="R15" s="93">
        <v>0.11014868183167381</v>
      </c>
    </row>
    <row r="16" spans="1:106" ht="21.95" customHeight="1" x14ac:dyDescent="0.25">
      <c r="B16" s="221" t="s">
        <v>111</v>
      </c>
      <c r="C16" s="236">
        <v>9.4522019334049412E-2</v>
      </c>
      <c r="D16" s="237">
        <v>7.9858657243816258E-2</v>
      </c>
      <c r="E16" s="237">
        <v>0.15384615384615385</v>
      </c>
      <c r="F16" s="238">
        <v>0</v>
      </c>
      <c r="G16" s="93">
        <v>8.6424957841483976E-2</v>
      </c>
      <c r="H16" s="236">
        <v>9.3263034563561803E-2</v>
      </c>
      <c r="I16" s="237">
        <v>0.10668148353938046</v>
      </c>
      <c r="J16" s="237">
        <v>0.11173184357541899</v>
      </c>
      <c r="K16" s="238">
        <v>0.75</v>
      </c>
      <c r="L16" s="93">
        <v>0.10210121337673868</v>
      </c>
      <c r="M16" s="236">
        <v>8.7775125961283479E-2</v>
      </c>
      <c r="N16" s="237">
        <v>0.10005955926146516</v>
      </c>
      <c r="O16" s="237">
        <v>0.10256410256410256</v>
      </c>
      <c r="P16" s="238">
        <v>1</v>
      </c>
      <c r="Q16" s="239">
        <v>9.6066702918252672E-2</v>
      </c>
      <c r="R16" s="93">
        <v>9.9301114439137597E-2</v>
      </c>
    </row>
    <row r="17" spans="1:106" ht="21.95" customHeight="1" x14ac:dyDescent="0.25">
      <c r="B17" s="221" t="s">
        <v>112</v>
      </c>
      <c r="C17" s="236">
        <v>2.577873254564984E-2</v>
      </c>
      <c r="D17" s="237">
        <v>2.6148409893992933E-2</v>
      </c>
      <c r="E17" s="237">
        <v>0</v>
      </c>
      <c r="F17" s="238">
        <v>0</v>
      </c>
      <c r="G17" s="93">
        <v>2.5716694772344013E-2</v>
      </c>
      <c r="H17" s="236">
        <v>2.0386643233743409E-2</v>
      </c>
      <c r="I17" s="237">
        <v>2.1600222253090707E-2</v>
      </c>
      <c r="J17" s="237">
        <v>2.3743016759776536E-2</v>
      </c>
      <c r="K17" s="238">
        <v>0</v>
      </c>
      <c r="L17" s="93">
        <v>2.1223523443115039E-2</v>
      </c>
      <c r="M17" s="236">
        <v>1.9093078758949882E-2</v>
      </c>
      <c r="N17" s="237">
        <v>2.0547945205479451E-2</v>
      </c>
      <c r="O17" s="237">
        <v>4.2124542124542128E-2</v>
      </c>
      <c r="P17" s="238">
        <v>0</v>
      </c>
      <c r="Q17" s="239">
        <v>2.1116548849012144E-2</v>
      </c>
      <c r="R17" s="93">
        <v>2.1479262797161284E-2</v>
      </c>
    </row>
    <row r="18" spans="1:106" ht="21.95" customHeight="1" thickBot="1" x14ac:dyDescent="0.3">
      <c r="B18" s="221" t="s">
        <v>113</v>
      </c>
      <c r="C18" s="236">
        <v>4.0816326530612242E-2</v>
      </c>
      <c r="D18" s="237">
        <v>3.4628975265017667E-2</v>
      </c>
      <c r="E18" s="237">
        <v>0</v>
      </c>
      <c r="F18" s="238">
        <v>0</v>
      </c>
      <c r="G18" s="93">
        <v>3.6677908937605398E-2</v>
      </c>
      <c r="H18" s="236">
        <v>2.7885178676039835E-2</v>
      </c>
      <c r="I18" s="237">
        <v>3.8894290873732459E-2</v>
      </c>
      <c r="J18" s="237">
        <v>2.7932960893854747E-2</v>
      </c>
      <c r="K18" s="238">
        <v>0</v>
      </c>
      <c r="L18" s="93">
        <v>3.4583350949139641E-2</v>
      </c>
      <c r="M18" s="236">
        <v>2.8374436488994962E-2</v>
      </c>
      <c r="N18" s="237">
        <v>4.0798094103633116E-2</v>
      </c>
      <c r="O18" s="237">
        <v>3.8461538461538464E-2</v>
      </c>
      <c r="P18" s="238">
        <v>0</v>
      </c>
      <c r="Q18" s="239">
        <v>3.6432843936922241E-2</v>
      </c>
      <c r="R18" s="93">
        <v>3.5268086024987183E-2</v>
      </c>
    </row>
    <row r="19" spans="1:106" s="70" customFormat="1" ht="21.95" customHeight="1" thickTop="1" thickBot="1" x14ac:dyDescent="0.3">
      <c r="A19" s="240"/>
      <c r="B19" s="215" t="s">
        <v>114</v>
      </c>
      <c r="C19" s="233">
        <v>0.26960257787325459</v>
      </c>
      <c r="D19" s="234">
        <v>0.31307420494699645</v>
      </c>
      <c r="E19" s="234">
        <v>0.42307692307692307</v>
      </c>
      <c r="F19" s="219">
        <v>0</v>
      </c>
      <c r="G19" s="235">
        <v>0.29721753794266442</v>
      </c>
      <c r="H19" s="233">
        <v>0.23807850029291155</v>
      </c>
      <c r="I19" s="234">
        <v>0.32275316016113348</v>
      </c>
      <c r="J19" s="234">
        <v>0.36173184357541899</v>
      </c>
      <c r="K19" s="219">
        <v>0.75</v>
      </c>
      <c r="L19" s="235">
        <v>0.29345114784593923</v>
      </c>
      <c r="M19" s="233">
        <v>0.21638822593476531</v>
      </c>
      <c r="N19" s="234">
        <v>0.29243597379392494</v>
      </c>
      <c r="O19" s="234">
        <v>0.31135531135531136</v>
      </c>
      <c r="P19" s="219">
        <v>1</v>
      </c>
      <c r="Q19" s="235">
        <v>0.26744607576581475</v>
      </c>
      <c r="R19" s="235">
        <v>0.28594943198683181</v>
      </c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40"/>
      <c r="AF19" s="240"/>
      <c r="AG19" s="240"/>
      <c r="AH19" s="240"/>
      <c r="AI19" s="240"/>
      <c r="AJ19" s="240"/>
      <c r="AK19" s="240"/>
      <c r="AL19" s="240"/>
      <c r="AM19" s="240"/>
      <c r="AN19" s="240"/>
      <c r="AO19" s="240"/>
      <c r="AP19" s="240"/>
      <c r="AQ19" s="240"/>
      <c r="AR19" s="240"/>
      <c r="AS19" s="240"/>
      <c r="AT19" s="240"/>
      <c r="AU19" s="240"/>
      <c r="AV19" s="240"/>
      <c r="AW19" s="240"/>
      <c r="AX19" s="240"/>
      <c r="AY19" s="240"/>
      <c r="AZ19" s="240"/>
      <c r="BA19" s="240"/>
      <c r="BB19" s="240"/>
      <c r="BC19" s="240"/>
      <c r="BD19" s="240"/>
      <c r="BE19" s="240"/>
      <c r="BF19" s="240"/>
      <c r="BG19" s="240"/>
      <c r="BH19" s="240"/>
      <c r="BI19" s="240"/>
      <c r="BJ19" s="240"/>
      <c r="BK19" s="240"/>
      <c r="BL19" s="240"/>
      <c r="BM19" s="240"/>
      <c r="BN19" s="240"/>
      <c r="BO19" s="240"/>
      <c r="BP19" s="240"/>
      <c r="BQ19" s="240"/>
      <c r="BR19" s="240"/>
      <c r="BS19" s="240"/>
      <c r="BT19" s="240"/>
      <c r="BU19" s="240"/>
      <c r="BV19" s="240"/>
      <c r="BW19" s="240"/>
      <c r="BX19" s="240"/>
      <c r="BY19" s="240"/>
      <c r="BZ19" s="240"/>
      <c r="CA19" s="240"/>
      <c r="CB19" s="240"/>
      <c r="CC19" s="240"/>
      <c r="CD19" s="240"/>
      <c r="CE19" s="240"/>
      <c r="CF19" s="240"/>
      <c r="CG19" s="240"/>
      <c r="CH19" s="240"/>
      <c r="CI19" s="240"/>
      <c r="CJ19" s="240"/>
      <c r="CK19" s="240"/>
      <c r="CL19" s="240"/>
      <c r="CM19" s="240"/>
      <c r="CN19" s="240"/>
      <c r="CO19" s="240"/>
      <c r="CP19" s="240"/>
      <c r="CQ19" s="240"/>
      <c r="CR19" s="240"/>
      <c r="CS19" s="240"/>
      <c r="CT19" s="240"/>
      <c r="CU19" s="240"/>
      <c r="CV19" s="240"/>
      <c r="CW19" s="240"/>
      <c r="CX19" s="240"/>
      <c r="CY19" s="240"/>
      <c r="CZ19" s="240"/>
      <c r="DA19" s="240"/>
      <c r="DB19" s="240"/>
    </row>
    <row r="20" spans="1:106" ht="21.95" customHeight="1" thickTop="1" x14ac:dyDescent="0.25">
      <c r="B20" s="221" t="s">
        <v>115</v>
      </c>
      <c r="C20" s="236">
        <v>2.1482277121374865E-3</v>
      </c>
      <c r="D20" s="237">
        <v>1.4134275618374558E-3</v>
      </c>
      <c r="E20" s="237">
        <v>0</v>
      </c>
      <c r="F20" s="238">
        <v>0</v>
      </c>
      <c r="G20" s="93">
        <v>1.6863406408094434E-3</v>
      </c>
      <c r="H20" s="236">
        <v>1.4059753954305801E-3</v>
      </c>
      <c r="I20" s="237">
        <v>1.2501736352271149E-3</v>
      </c>
      <c r="J20" s="237">
        <v>2.7932960893854749E-3</v>
      </c>
      <c r="K20" s="238">
        <v>0</v>
      </c>
      <c r="L20" s="93">
        <v>1.3528939246607195E-3</v>
      </c>
      <c r="M20" s="236">
        <v>3.1821797931583136E-3</v>
      </c>
      <c r="N20" s="237">
        <v>1.0422870756402621E-3</v>
      </c>
      <c r="O20" s="237">
        <v>1.8315018315018315E-3</v>
      </c>
      <c r="P20" s="238">
        <v>0</v>
      </c>
      <c r="Q20" s="239">
        <v>1.8125793003443901E-3</v>
      </c>
      <c r="R20" s="93">
        <v>1.5111039153781808E-3</v>
      </c>
    </row>
    <row r="21" spans="1:106" ht="21.95" customHeight="1" thickBot="1" x14ac:dyDescent="0.3">
      <c r="B21" s="221" t="s">
        <v>38</v>
      </c>
      <c r="C21" s="236">
        <v>0.23415682062298604</v>
      </c>
      <c r="D21" s="237">
        <v>0.10106007067137809</v>
      </c>
      <c r="E21" s="237">
        <v>7.6923076923076927E-2</v>
      </c>
      <c r="F21" s="238">
        <v>0</v>
      </c>
      <c r="G21" s="93">
        <v>0.15303541315345701</v>
      </c>
      <c r="H21" s="236">
        <v>0.35864089045108377</v>
      </c>
      <c r="I21" s="237">
        <v>0.21169606889845813</v>
      </c>
      <c r="J21" s="237">
        <v>0.31424581005586594</v>
      </c>
      <c r="K21" s="238">
        <v>0.25</v>
      </c>
      <c r="L21" s="93">
        <v>0.26783071914767681</v>
      </c>
      <c r="M21" s="236">
        <v>0.40705383187483424</v>
      </c>
      <c r="N21" s="237">
        <v>0.25610482430017867</v>
      </c>
      <c r="O21" s="237">
        <v>0.40659340659340659</v>
      </c>
      <c r="P21" s="238">
        <v>0</v>
      </c>
      <c r="Q21" s="239">
        <v>0.31511691136487219</v>
      </c>
      <c r="R21" s="93">
        <v>0.27456218462451765</v>
      </c>
    </row>
    <row r="22" spans="1:106" ht="21.95" customHeight="1" thickTop="1" thickBot="1" x14ac:dyDescent="0.3">
      <c r="B22" s="231" t="s">
        <v>31</v>
      </c>
      <c r="C22" s="165">
        <v>1</v>
      </c>
      <c r="D22" s="166">
        <v>1</v>
      </c>
      <c r="E22" s="166">
        <v>1</v>
      </c>
      <c r="F22" s="103">
        <v>0</v>
      </c>
      <c r="G22" s="167">
        <v>1</v>
      </c>
      <c r="H22" s="165">
        <v>1</v>
      </c>
      <c r="I22" s="166">
        <v>1</v>
      </c>
      <c r="J22" s="166">
        <v>1</v>
      </c>
      <c r="K22" s="103">
        <v>1</v>
      </c>
      <c r="L22" s="167">
        <v>1</v>
      </c>
      <c r="M22" s="165">
        <v>0.99999999999999989</v>
      </c>
      <c r="N22" s="166">
        <v>1</v>
      </c>
      <c r="O22" s="166">
        <v>1</v>
      </c>
      <c r="P22" s="103">
        <v>1</v>
      </c>
      <c r="Q22" s="167">
        <v>0.99999999999999989</v>
      </c>
      <c r="R22" s="167">
        <v>1</v>
      </c>
    </row>
    <row r="23" spans="1:106" s="81" customFormat="1" ht="21.95" customHeight="1" thickTop="1" thickBot="1" x14ac:dyDescent="0.3">
      <c r="B23" s="226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</row>
    <row r="24" spans="1:106" s="81" customFormat="1" ht="21.95" customHeight="1" thickTop="1" x14ac:dyDescent="0.25">
      <c r="B24" s="119" t="s">
        <v>217</v>
      </c>
      <c r="C24" s="120"/>
      <c r="D24" s="121"/>
      <c r="E24" s="143"/>
      <c r="F24" s="175"/>
      <c r="G24" s="122"/>
      <c r="H24" s="122"/>
      <c r="I24" s="122"/>
      <c r="J24" s="175"/>
      <c r="K24" s="122"/>
      <c r="L24" s="122"/>
    </row>
    <row r="25" spans="1:106" s="81" customFormat="1" ht="21.95" customHeight="1" thickBot="1" x14ac:dyDescent="0.3">
      <c r="B25" s="124" t="s">
        <v>250</v>
      </c>
      <c r="C25" s="125"/>
      <c r="D25" s="126"/>
      <c r="E25" s="143"/>
      <c r="F25" s="122"/>
      <c r="G25" s="122"/>
      <c r="H25" s="122"/>
      <c r="I25" s="122"/>
      <c r="J25" s="122"/>
      <c r="K25" s="122"/>
      <c r="L25" s="122"/>
    </row>
    <row r="26" spans="1:106" s="81" customFormat="1" ht="15.75" thickTop="1" x14ac:dyDescent="0.25"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</row>
    <row r="27" spans="1:106" s="81" customFormat="1" x14ac:dyDescent="0.25"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</row>
    <row r="28" spans="1:106" s="81" customFormat="1" x14ac:dyDescent="0.25"/>
    <row r="29" spans="1:106" s="81" customFormat="1" x14ac:dyDescent="0.25"/>
    <row r="30" spans="1:106" s="81" customFormat="1" x14ac:dyDescent="0.25"/>
    <row r="31" spans="1:106" s="81" customFormat="1" x14ac:dyDescent="0.25"/>
    <row r="32" spans="1:106" s="81" customFormat="1" x14ac:dyDescent="0.25"/>
    <row r="33" s="81" customFormat="1" x14ac:dyDescent="0.25"/>
    <row r="34" s="81" customFormat="1" x14ac:dyDescent="0.25"/>
    <row r="35" s="81" customFormat="1" x14ac:dyDescent="0.25"/>
    <row r="36" s="81" customFormat="1" x14ac:dyDescent="0.25"/>
    <row r="37" s="81" customFormat="1" x14ac:dyDescent="0.25"/>
    <row r="38" s="81" customFormat="1" x14ac:dyDescent="0.25"/>
    <row r="39" s="81" customFormat="1" x14ac:dyDescent="0.25"/>
    <row r="40" s="81" customFormat="1" x14ac:dyDescent="0.25"/>
    <row r="41" s="81" customFormat="1" x14ac:dyDescent="0.25"/>
    <row r="42" s="81" customFormat="1" x14ac:dyDescent="0.25"/>
    <row r="43" s="81" customFormat="1" x14ac:dyDescent="0.25"/>
    <row r="44" s="81" customFormat="1" x14ac:dyDescent="0.25"/>
    <row r="45" s="81" customFormat="1" x14ac:dyDescent="0.25"/>
    <row r="46" s="81" customFormat="1" x14ac:dyDescent="0.25"/>
    <row r="47" s="81" customFormat="1" x14ac:dyDescent="0.25"/>
    <row r="48" s="81" customFormat="1" x14ac:dyDescent="0.25"/>
    <row r="49" s="81" customFormat="1" x14ac:dyDescent="0.25"/>
    <row r="50" s="81" customFormat="1" x14ac:dyDescent="0.25"/>
    <row r="51" s="81" customFormat="1" x14ac:dyDescent="0.25"/>
    <row r="52" s="81" customFormat="1" x14ac:dyDescent="0.25"/>
    <row r="53" s="81" customFormat="1" x14ac:dyDescent="0.25"/>
    <row r="54" s="81" customFormat="1" x14ac:dyDescent="0.25"/>
    <row r="55" s="81" customFormat="1" x14ac:dyDescent="0.25"/>
    <row r="56" s="81" customFormat="1" x14ac:dyDescent="0.25"/>
    <row r="57" s="81" customFormat="1" x14ac:dyDescent="0.25"/>
    <row r="58" s="81" customFormat="1" x14ac:dyDescent="0.25"/>
    <row r="59" s="81" customFormat="1" x14ac:dyDescent="0.25"/>
    <row r="60" s="81" customFormat="1" x14ac:dyDescent="0.25"/>
    <row r="61" s="81" customFormat="1" x14ac:dyDescent="0.25"/>
    <row r="62" s="81" customFormat="1" x14ac:dyDescent="0.25"/>
    <row r="63" s="81" customFormat="1" x14ac:dyDescent="0.25"/>
    <row r="64" s="81" customFormat="1" x14ac:dyDescent="0.25"/>
    <row r="65" s="81" customFormat="1" x14ac:dyDescent="0.25"/>
    <row r="66" s="81" customFormat="1" x14ac:dyDescent="0.25"/>
    <row r="67" s="81" customFormat="1" x14ac:dyDescent="0.25"/>
    <row r="68" s="81" customFormat="1" x14ac:dyDescent="0.25"/>
    <row r="69" s="81" customFormat="1" x14ac:dyDescent="0.25"/>
    <row r="70" s="81" customFormat="1" x14ac:dyDescent="0.25"/>
    <row r="71" s="81" customFormat="1" x14ac:dyDescent="0.25"/>
    <row r="72" s="81" customFormat="1" x14ac:dyDescent="0.25"/>
    <row r="73" s="81" customFormat="1" x14ac:dyDescent="0.25"/>
    <row r="74" s="81" customFormat="1" x14ac:dyDescent="0.25"/>
    <row r="75" s="81" customFormat="1" x14ac:dyDescent="0.25"/>
    <row r="76" s="81" customFormat="1" x14ac:dyDescent="0.25"/>
    <row r="77" s="81" customFormat="1" x14ac:dyDescent="0.25"/>
    <row r="78" s="81" customFormat="1" x14ac:dyDescent="0.25"/>
    <row r="79" s="81" customFormat="1" x14ac:dyDescent="0.25"/>
    <row r="80" s="81" customFormat="1" x14ac:dyDescent="0.25"/>
    <row r="81" s="81" customFormat="1" x14ac:dyDescent="0.25"/>
    <row r="82" s="81" customFormat="1" x14ac:dyDescent="0.25"/>
    <row r="83" s="81" customFormat="1" x14ac:dyDescent="0.25"/>
    <row r="84" s="81" customFormat="1" x14ac:dyDescent="0.25"/>
    <row r="85" s="81" customFormat="1" x14ac:dyDescent="0.25"/>
    <row r="86" s="81" customFormat="1" x14ac:dyDescent="0.25"/>
    <row r="87" s="81" customFormat="1" x14ac:dyDescent="0.25"/>
    <row r="88" s="81" customFormat="1" x14ac:dyDescent="0.25"/>
    <row r="89" s="81" customFormat="1" x14ac:dyDescent="0.25"/>
    <row r="90" s="81" customFormat="1" x14ac:dyDescent="0.25"/>
    <row r="91" s="81" customFormat="1" x14ac:dyDescent="0.25"/>
    <row r="92" s="81" customFormat="1" x14ac:dyDescent="0.25"/>
    <row r="93" s="81" customFormat="1" x14ac:dyDescent="0.25"/>
    <row r="94" s="81" customFormat="1" x14ac:dyDescent="0.25"/>
    <row r="95" s="81" customFormat="1" x14ac:dyDescent="0.25"/>
    <row r="96" s="81" customFormat="1" x14ac:dyDescent="0.25"/>
    <row r="97" s="81" customFormat="1" x14ac:dyDescent="0.25"/>
    <row r="98" s="81" customFormat="1" x14ac:dyDescent="0.25"/>
    <row r="99" s="81" customFormat="1" x14ac:dyDescent="0.25"/>
    <row r="100" s="81" customFormat="1" x14ac:dyDescent="0.25"/>
    <row r="101" s="81" customFormat="1" x14ac:dyDescent="0.25"/>
    <row r="102" s="81" customFormat="1" x14ac:dyDescent="0.25"/>
    <row r="103" s="81" customFormat="1" x14ac:dyDescent="0.25"/>
    <row r="104" s="81" customFormat="1" x14ac:dyDescent="0.25"/>
    <row r="105" s="81" customFormat="1" x14ac:dyDescent="0.25"/>
    <row r="106" s="81" customFormat="1" x14ac:dyDescent="0.25"/>
    <row r="107" s="81" customFormat="1" x14ac:dyDescent="0.25"/>
    <row r="108" s="81" customFormat="1" x14ac:dyDescent="0.25"/>
    <row r="109" s="81" customFormat="1" x14ac:dyDescent="0.25"/>
    <row r="110" s="81" customFormat="1" x14ac:dyDescent="0.25"/>
    <row r="111" s="81" customFormat="1" x14ac:dyDescent="0.25"/>
    <row r="112" s="81" customFormat="1" x14ac:dyDescent="0.25"/>
    <row r="113" s="81" customFormat="1" x14ac:dyDescent="0.25"/>
    <row r="114" s="81" customFormat="1" x14ac:dyDescent="0.25"/>
    <row r="115" s="81" customFormat="1" x14ac:dyDescent="0.25"/>
    <row r="116" s="81" customFormat="1" x14ac:dyDescent="0.25"/>
    <row r="117" s="81" customFormat="1" x14ac:dyDescent="0.25"/>
    <row r="118" s="81" customFormat="1" x14ac:dyDescent="0.25"/>
    <row r="119" s="81" customFormat="1" x14ac:dyDescent="0.25"/>
    <row r="120" s="81" customFormat="1" x14ac:dyDescent="0.25"/>
    <row r="121" s="81" customFormat="1" x14ac:dyDescent="0.25"/>
    <row r="122" s="81" customFormat="1" x14ac:dyDescent="0.25"/>
    <row r="123" s="81" customFormat="1" x14ac:dyDescent="0.25"/>
    <row r="124" s="81" customFormat="1" x14ac:dyDescent="0.25"/>
    <row r="125" s="81" customFormat="1" x14ac:dyDescent="0.25"/>
    <row r="126" s="81" customFormat="1" x14ac:dyDescent="0.25"/>
    <row r="127" s="81" customFormat="1" x14ac:dyDescent="0.25"/>
    <row r="128" s="81" customFormat="1" x14ac:dyDescent="0.25"/>
    <row r="129" s="81" customFormat="1" x14ac:dyDescent="0.25"/>
    <row r="130" s="81" customFormat="1" x14ac:dyDescent="0.25"/>
    <row r="131" s="81" customFormat="1" x14ac:dyDescent="0.25"/>
    <row r="132" s="81" customFormat="1" x14ac:dyDescent="0.25"/>
    <row r="133" s="81" customFormat="1" x14ac:dyDescent="0.25"/>
    <row r="134" s="81" customFormat="1" x14ac:dyDescent="0.25"/>
    <row r="135" s="81" customFormat="1" x14ac:dyDescent="0.25"/>
    <row r="136" s="81" customFormat="1" x14ac:dyDescent="0.25"/>
    <row r="137" s="81" customFormat="1" x14ac:dyDescent="0.25"/>
    <row r="138" s="81" customFormat="1" x14ac:dyDescent="0.25"/>
    <row r="139" s="81" customFormat="1" x14ac:dyDescent="0.25"/>
    <row r="140" s="81" customFormat="1" x14ac:dyDescent="0.25"/>
    <row r="141" s="81" customFormat="1" x14ac:dyDescent="0.25"/>
    <row r="142" s="81" customFormat="1" x14ac:dyDescent="0.25"/>
    <row r="143" s="81" customFormat="1" x14ac:dyDescent="0.25"/>
    <row r="144" s="81" customFormat="1" x14ac:dyDescent="0.25"/>
    <row r="145" s="81" customFormat="1" x14ac:dyDescent="0.25"/>
    <row r="146" s="81" customFormat="1" x14ac:dyDescent="0.25"/>
    <row r="147" s="81" customFormat="1" x14ac:dyDescent="0.25"/>
    <row r="148" s="81" customFormat="1" x14ac:dyDescent="0.25"/>
    <row r="149" s="81" customFormat="1" x14ac:dyDescent="0.25"/>
    <row r="150" s="81" customFormat="1" x14ac:dyDescent="0.25"/>
    <row r="151" s="81" customFormat="1" x14ac:dyDescent="0.25"/>
    <row r="152" s="81" customFormat="1" x14ac:dyDescent="0.25"/>
    <row r="153" s="81" customFormat="1" x14ac:dyDescent="0.25"/>
    <row r="154" s="81" customFormat="1" x14ac:dyDescent="0.25"/>
    <row r="155" s="81" customFormat="1" x14ac:dyDescent="0.25"/>
    <row r="156" s="81" customFormat="1" x14ac:dyDescent="0.25"/>
    <row r="157" s="81" customFormat="1" x14ac:dyDescent="0.25"/>
    <row r="158" s="81" customFormat="1" x14ac:dyDescent="0.25"/>
    <row r="159" s="81" customFormat="1" x14ac:dyDescent="0.25"/>
    <row r="160" s="81" customFormat="1" x14ac:dyDescent="0.25"/>
    <row r="161" s="81" customFormat="1" x14ac:dyDescent="0.25"/>
    <row r="162" s="81" customFormat="1" x14ac:dyDescent="0.25"/>
    <row r="163" s="81" customFormat="1" x14ac:dyDescent="0.25"/>
    <row r="164" s="81" customFormat="1" x14ac:dyDescent="0.25"/>
    <row r="165" s="81" customFormat="1" x14ac:dyDescent="0.25"/>
    <row r="166" s="81" customFormat="1" x14ac:dyDescent="0.25"/>
    <row r="167" s="81" customFormat="1" x14ac:dyDescent="0.25"/>
    <row r="168" s="81" customFormat="1" x14ac:dyDescent="0.25"/>
    <row r="169" s="81" customFormat="1" x14ac:dyDescent="0.25"/>
    <row r="170" s="81" customFormat="1" x14ac:dyDescent="0.25"/>
    <row r="171" s="81" customFormat="1" x14ac:dyDescent="0.25"/>
    <row r="172" s="81" customFormat="1" x14ac:dyDescent="0.25"/>
    <row r="173" s="81" customFormat="1" x14ac:dyDescent="0.25"/>
    <row r="174" s="81" customFormat="1" x14ac:dyDescent="0.25"/>
    <row r="175" s="81" customFormat="1" x14ac:dyDescent="0.25"/>
    <row r="176" s="81" customFormat="1" x14ac:dyDescent="0.25"/>
    <row r="177" s="81" customFormat="1" x14ac:dyDescent="0.25"/>
    <row r="178" s="81" customFormat="1" x14ac:dyDescent="0.25"/>
    <row r="179" s="81" customFormat="1" x14ac:dyDescent="0.25"/>
    <row r="180" s="81" customFormat="1" x14ac:dyDescent="0.25"/>
    <row r="181" s="81" customFormat="1" x14ac:dyDescent="0.25"/>
    <row r="182" s="81" customFormat="1" x14ac:dyDescent="0.25"/>
    <row r="183" s="81" customFormat="1" x14ac:dyDescent="0.25"/>
    <row r="184" s="81" customFormat="1" x14ac:dyDescent="0.25"/>
    <row r="185" s="81" customFormat="1" x14ac:dyDescent="0.25"/>
    <row r="186" s="81" customFormat="1" x14ac:dyDescent="0.25"/>
    <row r="187" s="81" customFormat="1" x14ac:dyDescent="0.25"/>
    <row r="188" s="81" customFormat="1" x14ac:dyDescent="0.25"/>
    <row r="189" s="81" customFormat="1" x14ac:dyDescent="0.25"/>
    <row r="190" s="81" customFormat="1" x14ac:dyDescent="0.25"/>
    <row r="191" s="81" customFormat="1" x14ac:dyDescent="0.25"/>
    <row r="192" s="81" customFormat="1" x14ac:dyDescent="0.25"/>
    <row r="193" s="81" customFormat="1" x14ac:dyDescent="0.25"/>
    <row r="194" s="81" customFormat="1" x14ac:dyDescent="0.25"/>
    <row r="195" s="81" customFormat="1" x14ac:dyDescent="0.25"/>
    <row r="196" s="81" customFormat="1" x14ac:dyDescent="0.25"/>
    <row r="197" s="81" customFormat="1" x14ac:dyDescent="0.25"/>
    <row r="198" s="81" customFormat="1" x14ac:dyDescent="0.25"/>
    <row r="199" s="81" customFormat="1" x14ac:dyDescent="0.25"/>
    <row r="200" s="81" customFormat="1" x14ac:dyDescent="0.25"/>
    <row r="201" s="81" customFormat="1" x14ac:dyDescent="0.25"/>
    <row r="202" s="81" customFormat="1" x14ac:dyDescent="0.25"/>
    <row r="203" s="81" customFormat="1" x14ac:dyDescent="0.25"/>
    <row r="204" s="81" customFormat="1" x14ac:dyDescent="0.25"/>
    <row r="205" s="81" customFormat="1" x14ac:dyDescent="0.25"/>
    <row r="206" s="81" customFormat="1" x14ac:dyDescent="0.25"/>
    <row r="207" s="81" customFormat="1" x14ac:dyDescent="0.25"/>
    <row r="208" s="81" customFormat="1" x14ac:dyDescent="0.25"/>
    <row r="209" s="81" customFormat="1" x14ac:dyDescent="0.25"/>
    <row r="210" s="81" customFormat="1" x14ac:dyDescent="0.25"/>
    <row r="211" s="81" customFormat="1" x14ac:dyDescent="0.25"/>
    <row r="212" s="81" customFormat="1" x14ac:dyDescent="0.25"/>
    <row r="213" s="81" customFormat="1" x14ac:dyDescent="0.25"/>
    <row r="214" s="81" customFormat="1" x14ac:dyDescent="0.25"/>
    <row r="215" s="81" customFormat="1" x14ac:dyDescent="0.25"/>
    <row r="216" s="81" customFormat="1" x14ac:dyDescent="0.25"/>
    <row r="217" s="81" customFormat="1" x14ac:dyDescent="0.25"/>
    <row r="218" s="81" customFormat="1" x14ac:dyDescent="0.25"/>
    <row r="219" s="81" customFormat="1" x14ac:dyDescent="0.25"/>
    <row r="220" s="81" customFormat="1" x14ac:dyDescent="0.25"/>
    <row r="221" s="81" customFormat="1" x14ac:dyDescent="0.25"/>
    <row r="222" s="81" customFormat="1" x14ac:dyDescent="0.25"/>
    <row r="223" s="81" customFormat="1" x14ac:dyDescent="0.25"/>
    <row r="224" s="81" customFormat="1" x14ac:dyDescent="0.25"/>
    <row r="225" s="81" customFormat="1" x14ac:dyDescent="0.25"/>
    <row r="226" s="81" customFormat="1" x14ac:dyDescent="0.25"/>
    <row r="227" s="81" customFormat="1" x14ac:dyDescent="0.25"/>
    <row r="228" s="81" customFormat="1" x14ac:dyDescent="0.25"/>
    <row r="229" s="81" customFormat="1" x14ac:dyDescent="0.25"/>
    <row r="230" s="81" customFormat="1" x14ac:dyDescent="0.25"/>
    <row r="231" s="81" customFormat="1" x14ac:dyDescent="0.25"/>
    <row r="232" s="81" customFormat="1" x14ac:dyDescent="0.25"/>
    <row r="233" s="81" customFormat="1" x14ac:dyDescent="0.25"/>
    <row r="234" s="81" customFormat="1" x14ac:dyDescent="0.25"/>
    <row r="235" s="81" customFormat="1" x14ac:dyDescent="0.25"/>
    <row r="236" s="81" customFormat="1" x14ac:dyDescent="0.25"/>
    <row r="237" s="81" customFormat="1" x14ac:dyDescent="0.25"/>
    <row r="238" s="81" customFormat="1" x14ac:dyDescent="0.25"/>
    <row r="239" s="81" customFormat="1" x14ac:dyDescent="0.25"/>
    <row r="240" s="81" customFormat="1" x14ac:dyDescent="0.25"/>
    <row r="241" s="81" customFormat="1" x14ac:dyDescent="0.25"/>
    <row r="242" s="81" customFormat="1" x14ac:dyDescent="0.25"/>
    <row r="243" s="81" customFormat="1" x14ac:dyDescent="0.25"/>
    <row r="244" s="81" customFormat="1" x14ac:dyDescent="0.25"/>
    <row r="245" s="81" customFormat="1" x14ac:dyDescent="0.25"/>
    <row r="246" s="81" customFormat="1" x14ac:dyDescent="0.25"/>
    <row r="247" s="81" customFormat="1" x14ac:dyDescent="0.25"/>
    <row r="248" s="81" customFormat="1" x14ac:dyDescent="0.25"/>
    <row r="249" s="81" customFormat="1" x14ac:dyDescent="0.25"/>
    <row r="250" s="81" customFormat="1" x14ac:dyDescent="0.25"/>
    <row r="251" s="81" customFormat="1" x14ac:dyDescent="0.25"/>
    <row r="252" s="81" customFormat="1" x14ac:dyDescent="0.25"/>
    <row r="253" s="81" customFormat="1" x14ac:dyDescent="0.25"/>
    <row r="254" s="81" customFormat="1" x14ac:dyDescent="0.25"/>
    <row r="255" s="81" customFormat="1" x14ac:dyDescent="0.25"/>
    <row r="256" s="81" customFormat="1" x14ac:dyDescent="0.25"/>
    <row r="257" s="81" customFormat="1" x14ac:dyDescent="0.25"/>
    <row r="258" s="81" customFormat="1" x14ac:dyDescent="0.25"/>
    <row r="259" s="81" customFormat="1" x14ac:dyDescent="0.25"/>
    <row r="260" s="81" customFormat="1" x14ac:dyDescent="0.25"/>
    <row r="261" s="81" customFormat="1" x14ac:dyDescent="0.25"/>
    <row r="262" s="81" customFormat="1" x14ac:dyDescent="0.25"/>
    <row r="263" s="81" customFormat="1" x14ac:dyDescent="0.25"/>
    <row r="264" s="81" customFormat="1" x14ac:dyDescent="0.25"/>
    <row r="265" s="81" customFormat="1" x14ac:dyDescent="0.25"/>
    <row r="266" s="81" customFormat="1" x14ac:dyDescent="0.25"/>
    <row r="267" s="81" customFormat="1" x14ac:dyDescent="0.25"/>
    <row r="268" s="81" customFormat="1" x14ac:dyDescent="0.25"/>
    <row r="269" s="81" customFormat="1" x14ac:dyDescent="0.25"/>
    <row r="270" s="81" customFormat="1" x14ac:dyDescent="0.25"/>
    <row r="271" s="81" customFormat="1" x14ac:dyDescent="0.25"/>
    <row r="272" s="81" customFormat="1" x14ac:dyDescent="0.25"/>
    <row r="273" s="81" customFormat="1" x14ac:dyDescent="0.25"/>
    <row r="274" s="81" customFormat="1" x14ac:dyDescent="0.25"/>
    <row r="275" s="81" customFormat="1" x14ac:dyDescent="0.25"/>
    <row r="276" s="81" customFormat="1" x14ac:dyDescent="0.25"/>
    <row r="277" s="81" customFormat="1" x14ac:dyDescent="0.25"/>
    <row r="278" s="81" customFormat="1" x14ac:dyDescent="0.25"/>
    <row r="279" s="81" customFormat="1" x14ac:dyDescent="0.25"/>
    <row r="280" s="81" customFormat="1" x14ac:dyDescent="0.25"/>
    <row r="281" s="81" customFormat="1" x14ac:dyDescent="0.25"/>
    <row r="282" s="81" customFormat="1" x14ac:dyDescent="0.25"/>
    <row r="283" s="81" customFormat="1" x14ac:dyDescent="0.25"/>
    <row r="284" s="81" customFormat="1" x14ac:dyDescent="0.25"/>
    <row r="285" s="81" customFormat="1" x14ac:dyDescent="0.25"/>
    <row r="286" s="81" customFormat="1" x14ac:dyDescent="0.25"/>
    <row r="287" s="81" customFormat="1" x14ac:dyDescent="0.25"/>
    <row r="288" s="81" customFormat="1" x14ac:dyDescent="0.25"/>
    <row r="289" s="81" customFormat="1" x14ac:dyDescent="0.25"/>
    <row r="290" s="81" customFormat="1" x14ac:dyDescent="0.25"/>
    <row r="291" s="81" customFormat="1" x14ac:dyDescent="0.25"/>
    <row r="292" s="81" customFormat="1" x14ac:dyDescent="0.25"/>
    <row r="293" s="81" customFormat="1" x14ac:dyDescent="0.25"/>
    <row r="294" s="81" customFormat="1" x14ac:dyDescent="0.25"/>
    <row r="295" s="81" customFormat="1" x14ac:dyDescent="0.25"/>
    <row r="296" s="81" customFormat="1" x14ac:dyDescent="0.25"/>
    <row r="297" s="81" customFormat="1" x14ac:dyDescent="0.25"/>
    <row r="298" s="81" customFormat="1" x14ac:dyDescent="0.25"/>
    <row r="299" s="81" customFormat="1" x14ac:dyDescent="0.25"/>
    <row r="300" s="81" customFormat="1" x14ac:dyDescent="0.25"/>
    <row r="301" s="81" customFormat="1" x14ac:dyDescent="0.25"/>
    <row r="302" s="81" customFormat="1" x14ac:dyDescent="0.25"/>
    <row r="303" s="81" customFormat="1" x14ac:dyDescent="0.25"/>
    <row r="304" s="81" customFormat="1" x14ac:dyDescent="0.25"/>
    <row r="305" s="81" customFormat="1" x14ac:dyDescent="0.25"/>
    <row r="306" s="81" customFormat="1" x14ac:dyDescent="0.25"/>
    <row r="307" s="81" customFormat="1" x14ac:dyDescent="0.25"/>
    <row r="308" s="81" customFormat="1" x14ac:dyDescent="0.25"/>
    <row r="309" s="81" customFormat="1" x14ac:dyDescent="0.25"/>
    <row r="310" s="81" customFormat="1" x14ac:dyDescent="0.25"/>
    <row r="311" s="81" customFormat="1" x14ac:dyDescent="0.25"/>
    <row r="312" s="81" customFormat="1" x14ac:dyDescent="0.25"/>
    <row r="313" s="81" customFormat="1" x14ac:dyDescent="0.25"/>
    <row r="314" s="81" customFormat="1" x14ac:dyDescent="0.25"/>
    <row r="315" s="81" customFormat="1" x14ac:dyDescent="0.25"/>
    <row r="316" s="81" customFormat="1" x14ac:dyDescent="0.25"/>
    <row r="317" s="81" customFormat="1" x14ac:dyDescent="0.25"/>
    <row r="318" s="81" customFormat="1" x14ac:dyDescent="0.25"/>
    <row r="319" s="81" customFormat="1" x14ac:dyDescent="0.25"/>
    <row r="320" s="81" customFormat="1" x14ac:dyDescent="0.25"/>
    <row r="321" s="81" customFormat="1" x14ac:dyDescent="0.25"/>
    <row r="322" s="81" customFormat="1" x14ac:dyDescent="0.25"/>
    <row r="323" s="81" customFormat="1" x14ac:dyDescent="0.25"/>
    <row r="324" s="81" customFormat="1" x14ac:dyDescent="0.25"/>
    <row r="325" s="81" customFormat="1" x14ac:dyDescent="0.25"/>
    <row r="326" s="81" customFormat="1" x14ac:dyDescent="0.25"/>
    <row r="327" s="81" customFormat="1" x14ac:dyDescent="0.25"/>
    <row r="328" s="81" customFormat="1" x14ac:dyDescent="0.25"/>
    <row r="329" s="81" customFormat="1" x14ac:dyDescent="0.25"/>
    <row r="330" s="81" customFormat="1" x14ac:dyDescent="0.25"/>
    <row r="331" s="81" customFormat="1" x14ac:dyDescent="0.25"/>
    <row r="332" s="81" customFormat="1" x14ac:dyDescent="0.25"/>
    <row r="333" s="81" customFormat="1" x14ac:dyDescent="0.25"/>
    <row r="334" s="81" customFormat="1" x14ac:dyDescent="0.25"/>
    <row r="335" s="81" customFormat="1" x14ac:dyDescent="0.25"/>
    <row r="336" s="81" customFormat="1" x14ac:dyDescent="0.25"/>
    <row r="337" s="81" customFormat="1" x14ac:dyDescent="0.25"/>
    <row r="338" s="81" customFormat="1" x14ac:dyDescent="0.25"/>
    <row r="339" s="81" customFormat="1" x14ac:dyDescent="0.25"/>
    <row r="340" s="81" customFormat="1" x14ac:dyDescent="0.25"/>
    <row r="341" s="81" customFormat="1" x14ac:dyDescent="0.25"/>
    <row r="342" s="81" customFormat="1" x14ac:dyDescent="0.25"/>
    <row r="343" s="81" customFormat="1" x14ac:dyDescent="0.25"/>
    <row r="344" s="81" customFormat="1" x14ac:dyDescent="0.25"/>
    <row r="345" s="81" customFormat="1" x14ac:dyDescent="0.25"/>
    <row r="346" s="81" customFormat="1" x14ac:dyDescent="0.25"/>
    <row r="347" s="81" customFormat="1" x14ac:dyDescent="0.25"/>
    <row r="348" s="81" customFormat="1" x14ac:dyDescent="0.25"/>
    <row r="349" s="81" customFormat="1" x14ac:dyDescent="0.25"/>
    <row r="350" s="81" customFormat="1" x14ac:dyDescent="0.25"/>
    <row r="351" s="81" customFormat="1" x14ac:dyDescent="0.25"/>
    <row r="352" s="81" customFormat="1" x14ac:dyDescent="0.25"/>
    <row r="353" s="81" customFormat="1" x14ac:dyDescent="0.25"/>
    <row r="354" s="81" customFormat="1" x14ac:dyDescent="0.25"/>
    <row r="355" s="81" customFormat="1" x14ac:dyDescent="0.25"/>
    <row r="356" s="81" customFormat="1" x14ac:dyDescent="0.25"/>
    <row r="357" s="81" customFormat="1" x14ac:dyDescent="0.25"/>
    <row r="358" s="81" customFormat="1" x14ac:dyDescent="0.25"/>
    <row r="359" s="81" customFormat="1" x14ac:dyDescent="0.25"/>
    <row r="360" s="81" customFormat="1" x14ac:dyDescent="0.25"/>
    <row r="361" s="81" customFormat="1" x14ac:dyDescent="0.25"/>
    <row r="362" s="81" customFormat="1" x14ac:dyDescent="0.25"/>
    <row r="363" s="81" customFormat="1" x14ac:dyDescent="0.25"/>
    <row r="364" s="81" customFormat="1" x14ac:dyDescent="0.25"/>
    <row r="365" s="81" customFormat="1" x14ac:dyDescent="0.25"/>
    <row r="366" s="81" customFormat="1" x14ac:dyDescent="0.25"/>
    <row r="367" s="81" customFormat="1" x14ac:dyDescent="0.25"/>
    <row r="368" s="81" customFormat="1" x14ac:dyDescent="0.25"/>
    <row r="369" s="81" customFormat="1" x14ac:dyDescent="0.25"/>
    <row r="370" s="81" customFormat="1" x14ac:dyDescent="0.25"/>
    <row r="371" s="81" customFormat="1" x14ac:dyDescent="0.25"/>
    <row r="372" s="81" customFormat="1" x14ac:dyDescent="0.25"/>
    <row r="373" s="81" customFormat="1" x14ac:dyDescent="0.25"/>
    <row r="374" s="81" customFormat="1" x14ac:dyDescent="0.25"/>
    <row r="375" s="81" customFormat="1" x14ac:dyDescent="0.25"/>
    <row r="376" s="81" customFormat="1" x14ac:dyDescent="0.25"/>
    <row r="377" s="81" customFormat="1" x14ac:dyDescent="0.25"/>
    <row r="378" s="81" customFormat="1" x14ac:dyDescent="0.25"/>
    <row r="379" s="81" customFormat="1" x14ac:dyDescent="0.25"/>
    <row r="380" s="81" customFormat="1" x14ac:dyDescent="0.25"/>
    <row r="381" s="81" customFormat="1" x14ac:dyDescent="0.25"/>
    <row r="382" s="81" customFormat="1" x14ac:dyDescent="0.25"/>
    <row r="383" s="81" customFormat="1" x14ac:dyDescent="0.25"/>
    <row r="384" s="81" customFormat="1" x14ac:dyDescent="0.25"/>
    <row r="385" s="81" customFormat="1" x14ac:dyDescent="0.25"/>
    <row r="386" s="81" customFormat="1" x14ac:dyDescent="0.25"/>
    <row r="387" s="81" customFormat="1" x14ac:dyDescent="0.25"/>
    <row r="388" s="81" customFormat="1" x14ac:dyDescent="0.25"/>
    <row r="389" s="81" customFormat="1" x14ac:dyDescent="0.25"/>
    <row r="390" s="81" customFormat="1" x14ac:dyDescent="0.25"/>
    <row r="391" s="81" customFormat="1" x14ac:dyDescent="0.25"/>
    <row r="392" s="81" customFormat="1" x14ac:dyDescent="0.25"/>
    <row r="393" s="81" customFormat="1" x14ac:dyDescent="0.25"/>
    <row r="394" s="81" customFormat="1" x14ac:dyDescent="0.25"/>
    <row r="395" s="81" customFormat="1" x14ac:dyDescent="0.25"/>
    <row r="396" s="81" customFormat="1" x14ac:dyDescent="0.25"/>
    <row r="397" s="81" customFormat="1" x14ac:dyDescent="0.25"/>
    <row r="398" s="81" customFormat="1" x14ac:dyDescent="0.25"/>
    <row r="399" s="81" customFormat="1" x14ac:dyDescent="0.25"/>
    <row r="400" s="81" customFormat="1" x14ac:dyDescent="0.25"/>
    <row r="401" s="81" customFormat="1" x14ac:dyDescent="0.25"/>
    <row r="402" s="81" customFormat="1" x14ac:dyDescent="0.25"/>
    <row r="403" s="81" customFormat="1" x14ac:dyDescent="0.25"/>
    <row r="404" s="81" customFormat="1" x14ac:dyDescent="0.25"/>
    <row r="405" s="81" customFormat="1" x14ac:dyDescent="0.25"/>
    <row r="406" s="81" customFormat="1" x14ac:dyDescent="0.25"/>
    <row r="407" s="81" customFormat="1" x14ac:dyDescent="0.25"/>
    <row r="408" s="81" customFormat="1" x14ac:dyDescent="0.25"/>
    <row r="409" s="81" customFormat="1" x14ac:dyDescent="0.25"/>
    <row r="410" s="81" customFormat="1" x14ac:dyDescent="0.25"/>
    <row r="411" s="81" customFormat="1" x14ac:dyDescent="0.25"/>
    <row r="412" s="81" customFormat="1" x14ac:dyDescent="0.25"/>
    <row r="413" s="81" customFormat="1" x14ac:dyDescent="0.25"/>
    <row r="414" s="81" customFormat="1" x14ac:dyDescent="0.25"/>
    <row r="415" s="81" customFormat="1" x14ac:dyDescent="0.25"/>
    <row r="416" s="81" customFormat="1" x14ac:dyDescent="0.25"/>
    <row r="417" s="81" customFormat="1" x14ac:dyDescent="0.25"/>
    <row r="418" s="81" customFormat="1" x14ac:dyDescent="0.25"/>
    <row r="419" s="81" customFormat="1" x14ac:dyDescent="0.25"/>
    <row r="420" s="81" customFormat="1" x14ac:dyDescent="0.25"/>
    <row r="421" s="81" customFormat="1" x14ac:dyDescent="0.25"/>
    <row r="422" s="81" customFormat="1" x14ac:dyDescent="0.25"/>
    <row r="423" s="81" customFormat="1" x14ac:dyDescent="0.25"/>
    <row r="424" s="81" customFormat="1" x14ac:dyDescent="0.25"/>
    <row r="425" s="81" customFormat="1" x14ac:dyDescent="0.25"/>
    <row r="426" s="81" customFormat="1" x14ac:dyDescent="0.25"/>
    <row r="427" s="81" customFormat="1" x14ac:dyDescent="0.25"/>
    <row r="428" s="81" customFormat="1" x14ac:dyDescent="0.25"/>
    <row r="429" s="81" customFormat="1" x14ac:dyDescent="0.25"/>
    <row r="430" s="81" customFormat="1" x14ac:dyDescent="0.25"/>
    <row r="431" s="81" customFormat="1" x14ac:dyDescent="0.25"/>
    <row r="432" s="81" customFormat="1" x14ac:dyDescent="0.25"/>
    <row r="433" s="81" customFormat="1" x14ac:dyDescent="0.25"/>
    <row r="434" s="81" customFormat="1" x14ac:dyDescent="0.25"/>
    <row r="435" s="81" customFormat="1" x14ac:dyDescent="0.25"/>
    <row r="436" s="81" customFormat="1" x14ac:dyDescent="0.25"/>
    <row r="437" s="81" customFormat="1" x14ac:dyDescent="0.25"/>
    <row r="438" s="81" customFormat="1" x14ac:dyDescent="0.25"/>
    <row r="439" s="81" customFormat="1" x14ac:dyDescent="0.25"/>
    <row r="440" s="81" customFormat="1" x14ac:dyDescent="0.25"/>
    <row r="441" s="81" customFormat="1" x14ac:dyDescent="0.25"/>
    <row r="442" s="81" customFormat="1" x14ac:dyDescent="0.25"/>
    <row r="443" s="81" customFormat="1" x14ac:dyDescent="0.25"/>
    <row r="444" s="81" customFormat="1" x14ac:dyDescent="0.25"/>
    <row r="445" s="81" customFormat="1" x14ac:dyDescent="0.25"/>
    <row r="446" s="81" customFormat="1" x14ac:dyDescent="0.25"/>
    <row r="447" s="81" customFormat="1" x14ac:dyDescent="0.25"/>
    <row r="448" s="81" customFormat="1" x14ac:dyDescent="0.25"/>
    <row r="449" s="81" customFormat="1" x14ac:dyDescent="0.25"/>
    <row r="450" s="81" customFormat="1" x14ac:dyDescent="0.25"/>
    <row r="451" s="81" customFormat="1" x14ac:dyDescent="0.25"/>
    <row r="452" s="81" customFormat="1" x14ac:dyDescent="0.25"/>
    <row r="453" s="81" customFormat="1" x14ac:dyDescent="0.25"/>
    <row r="454" s="81" customFormat="1" x14ac:dyDescent="0.25"/>
    <row r="455" s="81" customFormat="1" x14ac:dyDescent="0.25"/>
    <row r="456" s="81" customFormat="1" x14ac:dyDescent="0.25"/>
    <row r="457" s="81" customFormat="1" x14ac:dyDescent="0.25"/>
    <row r="458" s="81" customFormat="1" x14ac:dyDescent="0.25"/>
    <row r="459" s="81" customFormat="1" x14ac:dyDescent="0.25"/>
    <row r="460" s="81" customFormat="1" x14ac:dyDescent="0.25"/>
    <row r="461" s="81" customFormat="1" x14ac:dyDescent="0.25"/>
    <row r="462" s="81" customFormat="1" x14ac:dyDescent="0.25"/>
    <row r="463" s="81" customFormat="1" x14ac:dyDescent="0.25"/>
    <row r="464" s="81" customFormat="1" x14ac:dyDescent="0.25"/>
    <row r="465" s="81" customFormat="1" x14ac:dyDescent="0.25"/>
    <row r="466" s="81" customFormat="1" x14ac:dyDescent="0.25"/>
    <row r="467" s="81" customFormat="1" x14ac:dyDescent="0.25"/>
    <row r="468" s="81" customFormat="1" x14ac:dyDescent="0.25"/>
    <row r="469" s="81" customFormat="1" x14ac:dyDescent="0.25"/>
    <row r="470" s="81" customFormat="1" x14ac:dyDescent="0.25"/>
    <row r="471" s="81" customFormat="1" x14ac:dyDescent="0.25"/>
    <row r="472" s="81" customFormat="1" x14ac:dyDescent="0.25"/>
    <row r="473" s="81" customFormat="1" x14ac:dyDescent="0.25"/>
    <row r="474" s="81" customFormat="1" x14ac:dyDescent="0.25"/>
    <row r="475" s="81" customFormat="1" x14ac:dyDescent="0.25"/>
    <row r="476" s="81" customFormat="1" x14ac:dyDescent="0.25"/>
    <row r="477" s="81" customFormat="1" x14ac:dyDescent="0.25"/>
    <row r="478" s="81" customFormat="1" x14ac:dyDescent="0.25"/>
    <row r="479" s="81" customFormat="1" x14ac:dyDescent="0.25"/>
    <row r="480" s="81" customFormat="1" x14ac:dyDescent="0.25"/>
    <row r="481" s="81" customFormat="1" x14ac:dyDescent="0.25"/>
    <row r="482" s="81" customFormat="1" x14ac:dyDescent="0.25"/>
    <row r="483" s="81" customFormat="1" x14ac:dyDescent="0.25"/>
    <row r="484" s="81" customFormat="1" x14ac:dyDescent="0.25"/>
    <row r="485" s="81" customFormat="1" x14ac:dyDescent="0.25"/>
    <row r="486" s="81" customFormat="1" x14ac:dyDescent="0.25"/>
    <row r="487" s="81" customFormat="1" x14ac:dyDescent="0.25"/>
    <row r="488" s="81" customFormat="1" x14ac:dyDescent="0.25"/>
    <row r="489" s="81" customFormat="1" x14ac:dyDescent="0.25"/>
    <row r="490" s="81" customFormat="1" x14ac:dyDescent="0.25"/>
    <row r="491" s="81" customFormat="1" x14ac:dyDescent="0.25"/>
    <row r="492" s="81" customFormat="1" x14ac:dyDescent="0.25"/>
    <row r="493" s="81" customFormat="1" x14ac:dyDescent="0.25"/>
    <row r="494" s="81" customFormat="1" x14ac:dyDescent="0.25"/>
    <row r="495" s="81" customFormat="1" x14ac:dyDescent="0.25"/>
    <row r="496" s="81" customFormat="1" x14ac:dyDescent="0.25"/>
    <row r="497" s="81" customFormat="1" x14ac:dyDescent="0.25"/>
    <row r="498" s="81" customFormat="1" x14ac:dyDescent="0.25"/>
    <row r="499" s="81" customFormat="1" x14ac:dyDescent="0.25"/>
    <row r="500" s="81" customFormat="1" x14ac:dyDescent="0.25"/>
    <row r="501" s="81" customFormat="1" x14ac:dyDescent="0.25"/>
    <row r="502" s="81" customFormat="1" x14ac:dyDescent="0.25"/>
    <row r="503" s="81" customFormat="1" x14ac:dyDescent="0.25"/>
    <row r="504" s="81" customFormat="1" x14ac:dyDescent="0.25"/>
    <row r="505" s="81" customFormat="1" x14ac:dyDescent="0.25"/>
    <row r="506" s="81" customFormat="1" x14ac:dyDescent="0.25"/>
    <row r="507" s="81" customFormat="1" x14ac:dyDescent="0.25"/>
    <row r="508" s="81" customFormat="1" x14ac:dyDescent="0.25"/>
    <row r="509" s="81" customFormat="1" x14ac:dyDescent="0.25"/>
    <row r="510" s="81" customFormat="1" x14ac:dyDescent="0.25"/>
    <row r="511" s="81" customFormat="1" x14ac:dyDescent="0.25"/>
    <row r="512" s="81" customFormat="1" x14ac:dyDescent="0.25"/>
    <row r="513" s="81" customFormat="1" x14ac:dyDescent="0.25"/>
    <row r="514" s="81" customFormat="1" x14ac:dyDescent="0.25"/>
    <row r="515" s="81" customFormat="1" x14ac:dyDescent="0.25"/>
    <row r="516" s="81" customFormat="1" x14ac:dyDescent="0.25"/>
    <row r="517" s="81" customFormat="1" x14ac:dyDescent="0.25"/>
    <row r="518" s="81" customFormat="1" x14ac:dyDescent="0.25"/>
    <row r="519" s="81" customFormat="1" x14ac:dyDescent="0.25"/>
    <row r="520" s="81" customFormat="1" x14ac:dyDescent="0.25"/>
    <row r="521" s="81" customFormat="1" x14ac:dyDescent="0.25"/>
    <row r="522" s="81" customFormat="1" x14ac:dyDescent="0.25"/>
    <row r="523" s="81" customFormat="1" x14ac:dyDescent="0.25"/>
    <row r="524" s="81" customFormat="1" x14ac:dyDescent="0.25"/>
    <row r="525" s="81" customFormat="1" x14ac:dyDescent="0.25"/>
    <row r="526" s="81" customFormat="1" x14ac:dyDescent="0.25"/>
    <row r="527" s="81" customFormat="1" x14ac:dyDescent="0.25"/>
    <row r="528" s="81" customFormat="1" x14ac:dyDescent="0.25"/>
    <row r="529" s="81" customFormat="1" x14ac:dyDescent="0.25"/>
    <row r="530" s="81" customFormat="1" x14ac:dyDescent="0.25"/>
    <row r="531" s="81" customFormat="1" x14ac:dyDescent="0.25"/>
    <row r="532" s="81" customFormat="1" x14ac:dyDescent="0.25"/>
    <row r="533" s="81" customFormat="1" x14ac:dyDescent="0.25"/>
    <row r="534" s="81" customFormat="1" x14ac:dyDescent="0.25"/>
    <row r="535" s="81" customFormat="1" x14ac:dyDescent="0.25"/>
    <row r="536" s="81" customFormat="1" x14ac:dyDescent="0.25"/>
    <row r="537" s="81" customFormat="1" x14ac:dyDescent="0.25"/>
    <row r="538" s="81" customFormat="1" x14ac:dyDescent="0.25"/>
    <row r="539" s="81" customFormat="1" x14ac:dyDescent="0.25"/>
    <row r="540" s="81" customFormat="1" x14ac:dyDescent="0.25"/>
    <row r="541" s="81" customFormat="1" x14ac:dyDescent="0.25"/>
    <row r="542" s="81" customFormat="1" x14ac:dyDescent="0.25"/>
    <row r="543" s="81" customFormat="1" x14ac:dyDescent="0.25"/>
    <row r="544" s="81" customFormat="1" x14ac:dyDescent="0.25"/>
    <row r="545" s="81" customFormat="1" x14ac:dyDescent="0.25"/>
    <row r="546" s="81" customFormat="1" x14ac:dyDescent="0.25"/>
    <row r="547" s="81" customFormat="1" x14ac:dyDescent="0.25"/>
    <row r="548" s="81" customFormat="1" x14ac:dyDescent="0.25"/>
    <row r="549" s="81" customFormat="1" x14ac:dyDescent="0.25"/>
    <row r="550" s="81" customFormat="1" x14ac:dyDescent="0.25"/>
    <row r="551" s="81" customFormat="1" x14ac:dyDescent="0.25"/>
    <row r="552" s="81" customFormat="1" x14ac:dyDescent="0.25"/>
    <row r="553" s="81" customFormat="1" x14ac:dyDescent="0.25"/>
    <row r="554" s="81" customFormat="1" x14ac:dyDescent="0.25"/>
    <row r="555" s="81" customFormat="1" x14ac:dyDescent="0.25"/>
    <row r="556" s="81" customFormat="1" x14ac:dyDescent="0.25"/>
    <row r="557" s="81" customFormat="1" x14ac:dyDescent="0.25"/>
    <row r="558" s="81" customFormat="1" x14ac:dyDescent="0.25"/>
    <row r="559" s="81" customFormat="1" x14ac:dyDescent="0.25"/>
    <row r="560" s="81" customFormat="1" x14ac:dyDescent="0.25"/>
    <row r="561" s="81" customFormat="1" x14ac:dyDescent="0.25"/>
    <row r="562" s="81" customFormat="1" x14ac:dyDescent="0.25"/>
    <row r="563" s="81" customFormat="1" x14ac:dyDescent="0.25"/>
    <row r="564" s="81" customFormat="1" x14ac:dyDescent="0.25"/>
    <row r="565" s="81" customFormat="1" x14ac:dyDescent="0.25"/>
    <row r="566" s="81" customFormat="1" x14ac:dyDescent="0.25"/>
    <row r="567" s="81" customFormat="1" x14ac:dyDescent="0.25"/>
    <row r="568" s="81" customFormat="1" x14ac:dyDescent="0.25"/>
    <row r="569" s="81" customFormat="1" x14ac:dyDescent="0.25"/>
    <row r="570" s="81" customFormat="1" x14ac:dyDescent="0.25"/>
    <row r="571" s="81" customFormat="1" x14ac:dyDescent="0.25"/>
    <row r="572" s="81" customFormat="1" x14ac:dyDescent="0.25"/>
    <row r="573" s="81" customFormat="1" x14ac:dyDescent="0.25"/>
    <row r="574" s="81" customFormat="1" x14ac:dyDescent="0.25"/>
    <row r="575" s="81" customFormat="1" x14ac:dyDescent="0.25"/>
    <row r="576" s="81" customFormat="1" x14ac:dyDescent="0.25"/>
    <row r="577" s="81" customFormat="1" x14ac:dyDescent="0.25"/>
    <row r="578" s="81" customFormat="1" x14ac:dyDescent="0.25"/>
    <row r="579" s="81" customFormat="1" x14ac:dyDescent="0.25"/>
    <row r="580" s="81" customFormat="1" x14ac:dyDescent="0.25"/>
    <row r="581" s="81" customFormat="1" x14ac:dyDescent="0.25"/>
    <row r="582" s="81" customFormat="1" x14ac:dyDescent="0.25"/>
    <row r="583" s="81" customFormat="1" x14ac:dyDescent="0.25"/>
    <row r="584" s="81" customFormat="1" x14ac:dyDescent="0.25"/>
    <row r="585" s="81" customFormat="1" x14ac:dyDescent="0.25"/>
    <row r="586" s="81" customFormat="1" x14ac:dyDescent="0.25"/>
    <row r="587" s="81" customFormat="1" x14ac:dyDescent="0.25"/>
    <row r="588" s="81" customFormat="1" x14ac:dyDescent="0.25"/>
    <row r="589" s="81" customFormat="1" x14ac:dyDescent="0.25"/>
    <row r="590" s="81" customFormat="1" x14ac:dyDescent="0.25"/>
    <row r="591" s="81" customFormat="1" x14ac:dyDescent="0.25"/>
    <row r="592" s="81" customFormat="1" x14ac:dyDescent="0.25"/>
    <row r="593" s="81" customFormat="1" x14ac:dyDescent="0.25"/>
    <row r="594" s="81" customFormat="1" x14ac:dyDescent="0.25"/>
    <row r="595" s="81" customFormat="1" x14ac:dyDescent="0.25"/>
    <row r="596" s="81" customFormat="1" x14ac:dyDescent="0.25"/>
    <row r="597" s="81" customFormat="1" x14ac:dyDescent="0.25"/>
    <row r="598" s="81" customFormat="1" x14ac:dyDescent="0.25"/>
    <row r="599" s="81" customFormat="1" x14ac:dyDescent="0.25"/>
    <row r="600" s="81" customFormat="1" x14ac:dyDescent="0.25"/>
    <row r="601" s="81" customFormat="1" x14ac:dyDescent="0.25"/>
    <row r="602" s="81" customFormat="1" x14ac:dyDescent="0.25"/>
    <row r="603" s="81" customFormat="1" x14ac:dyDescent="0.25"/>
    <row r="604" s="81" customFormat="1" x14ac:dyDescent="0.25"/>
    <row r="605" s="81" customFormat="1" x14ac:dyDescent="0.25"/>
    <row r="606" s="81" customFormat="1" x14ac:dyDescent="0.25"/>
    <row r="607" s="81" customFormat="1" x14ac:dyDescent="0.25"/>
    <row r="608" s="81" customFormat="1" x14ac:dyDescent="0.25"/>
    <row r="609" s="81" customFormat="1" x14ac:dyDescent="0.25"/>
    <row r="610" s="81" customFormat="1" x14ac:dyDescent="0.25"/>
  </sheetData>
  <mergeCells count="13">
    <mergeCell ref="L5:L6"/>
    <mergeCell ref="M5:P5"/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</mergeCells>
  <printOptions horizontalCentered="1"/>
  <pageMargins left="0.7" right="0.7" top="0.75" bottom="0.75" header="0.3" footer="0.3"/>
  <pageSetup paperSize="9" scale="6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I617"/>
  <sheetViews>
    <sheetView tabSelected="1" zoomScale="80" zoomScaleNormal="80" workbookViewId="0">
      <selection activeCell="C11" sqref="C11"/>
    </sheetView>
  </sheetViews>
  <sheetFormatPr baseColWidth="10" defaultColWidth="11.42578125" defaultRowHeight="15" x14ac:dyDescent="0.25"/>
  <cols>
    <col min="1" max="1" width="2.7109375" style="81" customWidth="1"/>
    <col min="2" max="2" width="30.42578125" style="63" customWidth="1"/>
    <col min="3" max="16" width="12.7109375" style="63" customWidth="1"/>
    <col min="17" max="18" width="15.28515625" style="81" customWidth="1"/>
    <col min="19" max="139" width="11.42578125" style="81" customWidth="1"/>
    <col min="140" max="16384" width="11.42578125" style="63"/>
  </cols>
  <sheetData>
    <row r="1" spans="2:16" s="81" customFormat="1" ht="15.75" thickBot="1" x14ac:dyDescent="0.3"/>
    <row r="2" spans="2:16" ht="21.95" customHeight="1" thickTop="1" thickBot="1" x14ac:dyDescent="0.3">
      <c r="B2" s="269" t="s">
        <v>309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1"/>
    </row>
    <row r="3" spans="2:16" ht="21.95" customHeight="1" thickTop="1" thickBot="1" x14ac:dyDescent="0.3">
      <c r="B3" s="272" t="s">
        <v>253</v>
      </c>
      <c r="C3" s="283" t="s">
        <v>197</v>
      </c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93"/>
    </row>
    <row r="4" spans="2:16" ht="21.95" customHeight="1" thickTop="1" thickBot="1" x14ac:dyDescent="0.3">
      <c r="B4" s="308"/>
      <c r="C4" s="288" t="s">
        <v>198</v>
      </c>
      <c r="D4" s="289"/>
      <c r="E4" s="290" t="s">
        <v>199</v>
      </c>
      <c r="F4" s="289"/>
      <c r="G4" s="290" t="s">
        <v>200</v>
      </c>
      <c r="H4" s="289"/>
      <c r="I4" s="290" t="s">
        <v>201</v>
      </c>
      <c r="J4" s="289"/>
      <c r="K4" s="290" t="s">
        <v>202</v>
      </c>
      <c r="L4" s="289"/>
      <c r="M4" s="283" t="s">
        <v>203</v>
      </c>
      <c r="N4" s="283"/>
      <c r="O4" s="343" t="s">
        <v>31</v>
      </c>
      <c r="P4" s="344"/>
    </row>
    <row r="5" spans="2:16" ht="21.95" customHeight="1" thickTop="1" thickBot="1" x14ac:dyDescent="0.3">
      <c r="B5" s="309"/>
      <c r="C5" s="84" t="s">
        <v>4</v>
      </c>
      <c r="D5" s="241" t="s">
        <v>5</v>
      </c>
      <c r="E5" s="86" t="s">
        <v>4</v>
      </c>
      <c r="F5" s="241" t="s">
        <v>5</v>
      </c>
      <c r="G5" s="86" t="s">
        <v>4</v>
      </c>
      <c r="H5" s="241" t="s">
        <v>5</v>
      </c>
      <c r="I5" s="86" t="s">
        <v>4</v>
      </c>
      <c r="J5" s="241" t="s">
        <v>5</v>
      </c>
      <c r="K5" s="86" t="s">
        <v>4</v>
      </c>
      <c r="L5" s="241" t="s">
        <v>5</v>
      </c>
      <c r="M5" s="86" t="s">
        <v>4</v>
      </c>
      <c r="N5" s="181" t="s">
        <v>5</v>
      </c>
      <c r="O5" s="84" t="s">
        <v>4</v>
      </c>
      <c r="P5" s="242" t="s">
        <v>5</v>
      </c>
    </row>
    <row r="6" spans="2:16" ht="21.95" customHeight="1" thickTop="1" thickBot="1" x14ac:dyDescent="0.3">
      <c r="B6" s="215" t="s">
        <v>102</v>
      </c>
      <c r="C6" s="216">
        <v>325</v>
      </c>
      <c r="D6" s="217">
        <v>0.16241879060469766</v>
      </c>
      <c r="E6" s="218">
        <v>1934</v>
      </c>
      <c r="F6" s="217">
        <v>0.10470467218883656</v>
      </c>
      <c r="G6" s="218">
        <v>807</v>
      </c>
      <c r="H6" s="217">
        <v>0.13414228723404256</v>
      </c>
      <c r="I6" s="218">
        <v>913</v>
      </c>
      <c r="J6" s="217">
        <v>0.15221740580193399</v>
      </c>
      <c r="K6" s="218">
        <v>13</v>
      </c>
      <c r="L6" s="217">
        <v>0.13978494623655913</v>
      </c>
      <c r="M6" s="218">
        <v>351</v>
      </c>
      <c r="N6" s="219">
        <v>7.8348214285714285E-2</v>
      </c>
      <c r="O6" s="216">
        <v>4343</v>
      </c>
      <c r="P6" s="224">
        <v>0.11719150543727569</v>
      </c>
    </row>
    <row r="7" spans="2:16" ht="21.95" customHeight="1" thickTop="1" x14ac:dyDescent="0.25">
      <c r="B7" s="221" t="s">
        <v>103</v>
      </c>
      <c r="C7" s="89">
        <v>314</v>
      </c>
      <c r="D7" s="135">
        <v>0.15692153923038482</v>
      </c>
      <c r="E7" s="91">
        <v>1402</v>
      </c>
      <c r="F7" s="135">
        <v>7.5902766498836011E-2</v>
      </c>
      <c r="G7" s="91">
        <v>954</v>
      </c>
      <c r="H7" s="135">
        <v>0.15857712765957446</v>
      </c>
      <c r="I7" s="91">
        <v>581</v>
      </c>
      <c r="J7" s="135">
        <v>9.6865621873957988E-2</v>
      </c>
      <c r="K7" s="211">
        <v>9</v>
      </c>
      <c r="L7" s="135">
        <v>9.6774193548387094E-2</v>
      </c>
      <c r="M7" s="91">
        <v>298</v>
      </c>
      <c r="N7" s="133">
        <v>6.6517857142857142E-2</v>
      </c>
      <c r="O7" s="89">
        <v>3558</v>
      </c>
      <c r="P7" s="136">
        <v>9.6009066623492276E-2</v>
      </c>
    </row>
    <row r="8" spans="2:16" ht="21.95" customHeight="1" x14ac:dyDescent="0.25">
      <c r="B8" s="221" t="s">
        <v>104</v>
      </c>
      <c r="C8" s="89">
        <v>64</v>
      </c>
      <c r="D8" s="135">
        <v>3.1984007996001998E-2</v>
      </c>
      <c r="E8" s="91">
        <v>522</v>
      </c>
      <c r="F8" s="135">
        <v>2.8260516485301285E-2</v>
      </c>
      <c r="G8" s="91">
        <v>371</v>
      </c>
      <c r="H8" s="135">
        <v>6.1668882978723402E-2</v>
      </c>
      <c r="I8" s="91">
        <v>390</v>
      </c>
      <c r="J8" s="135">
        <v>6.5021673891297094E-2</v>
      </c>
      <c r="K8" s="211">
        <v>1</v>
      </c>
      <c r="L8" s="135">
        <v>1.0752688172043012E-2</v>
      </c>
      <c r="M8" s="91">
        <v>52</v>
      </c>
      <c r="N8" s="133">
        <v>1.1607142857142858E-2</v>
      </c>
      <c r="O8" s="89">
        <v>1400</v>
      </c>
      <c r="P8" s="136">
        <v>3.777759788445452E-2</v>
      </c>
    </row>
    <row r="9" spans="2:16" ht="21.95" customHeight="1" x14ac:dyDescent="0.25">
      <c r="B9" s="221" t="s">
        <v>105</v>
      </c>
      <c r="C9" s="89">
        <v>302</v>
      </c>
      <c r="D9" s="135">
        <v>0.15092453773113443</v>
      </c>
      <c r="E9" s="91">
        <v>1253</v>
      </c>
      <c r="F9" s="135">
        <v>6.7836067348817058E-2</v>
      </c>
      <c r="G9" s="91">
        <v>743</v>
      </c>
      <c r="H9" s="135">
        <v>0.12350398936170212</v>
      </c>
      <c r="I9" s="91">
        <v>542</v>
      </c>
      <c r="J9" s="135">
        <v>9.0363454484828271E-2</v>
      </c>
      <c r="K9" s="211">
        <v>4</v>
      </c>
      <c r="L9" s="135">
        <v>4.3010752688172046E-2</v>
      </c>
      <c r="M9" s="91">
        <v>152</v>
      </c>
      <c r="N9" s="133">
        <v>3.3928571428571426E-2</v>
      </c>
      <c r="O9" s="89">
        <v>2996</v>
      </c>
      <c r="P9" s="136">
        <v>8.0844059472732668E-2</v>
      </c>
    </row>
    <row r="10" spans="2:16" ht="21.95" customHeight="1" x14ac:dyDescent="0.25">
      <c r="B10" s="221" t="s">
        <v>106</v>
      </c>
      <c r="C10" s="89">
        <v>136</v>
      </c>
      <c r="D10" s="135">
        <v>6.7966016991504244E-2</v>
      </c>
      <c r="E10" s="91">
        <v>633</v>
      </c>
      <c r="F10" s="135">
        <v>3.426993665746305E-2</v>
      </c>
      <c r="G10" s="91">
        <v>418</v>
      </c>
      <c r="H10" s="135">
        <v>6.9481382978723402E-2</v>
      </c>
      <c r="I10" s="91">
        <v>199</v>
      </c>
      <c r="J10" s="135">
        <v>3.3177725908636213E-2</v>
      </c>
      <c r="K10" s="211">
        <v>3</v>
      </c>
      <c r="L10" s="135">
        <v>3.2258064516129031E-2</v>
      </c>
      <c r="M10" s="91">
        <v>73</v>
      </c>
      <c r="N10" s="133">
        <v>1.6294642857142858E-2</v>
      </c>
      <c r="O10" s="89">
        <v>1462</v>
      </c>
      <c r="P10" s="136">
        <v>3.9450605790766077E-2</v>
      </c>
    </row>
    <row r="11" spans="2:16" ht="21.95" customHeight="1" thickBot="1" x14ac:dyDescent="0.3">
      <c r="B11" s="221" t="s">
        <v>107</v>
      </c>
      <c r="C11" s="89">
        <v>142</v>
      </c>
      <c r="D11" s="135">
        <v>7.096451774112944E-2</v>
      </c>
      <c r="E11" s="91">
        <v>896</v>
      </c>
      <c r="F11" s="135">
        <v>4.8508472741053542E-2</v>
      </c>
      <c r="G11" s="91">
        <v>765</v>
      </c>
      <c r="H11" s="135">
        <v>0.12716090425531915</v>
      </c>
      <c r="I11" s="91">
        <v>459</v>
      </c>
      <c r="J11" s="135">
        <v>7.652550850283428E-2</v>
      </c>
      <c r="K11" s="211">
        <v>2</v>
      </c>
      <c r="L11" s="135">
        <v>2.1505376344086023E-2</v>
      </c>
      <c r="M11" s="91">
        <v>208</v>
      </c>
      <c r="N11" s="133">
        <v>4.642857142857143E-2</v>
      </c>
      <c r="O11" s="89">
        <v>2472</v>
      </c>
      <c r="P11" s="136">
        <v>6.6704444264551119E-2</v>
      </c>
    </row>
    <row r="12" spans="2:16" ht="21.95" customHeight="1" thickTop="1" thickBot="1" x14ac:dyDescent="0.3">
      <c r="B12" s="215" t="s">
        <v>108</v>
      </c>
      <c r="C12" s="216">
        <v>958</v>
      </c>
      <c r="D12" s="217">
        <v>0.47876061969015488</v>
      </c>
      <c r="E12" s="218">
        <v>4706</v>
      </c>
      <c r="F12" s="217">
        <v>0.25477775973147093</v>
      </c>
      <c r="G12" s="218">
        <v>3251</v>
      </c>
      <c r="H12" s="217">
        <v>0.54039228723404253</v>
      </c>
      <c r="I12" s="218">
        <v>2171</v>
      </c>
      <c r="J12" s="217">
        <v>0.36195398466155387</v>
      </c>
      <c r="K12" s="218">
        <v>19</v>
      </c>
      <c r="L12" s="217">
        <v>0.20430107526881722</v>
      </c>
      <c r="M12" s="218">
        <v>783</v>
      </c>
      <c r="N12" s="219">
        <v>0.1747767857142857</v>
      </c>
      <c r="O12" s="216">
        <v>11888</v>
      </c>
      <c r="P12" s="224">
        <v>0.32078577403599667</v>
      </c>
    </row>
    <row r="13" spans="2:16" ht="21.95" customHeight="1" thickTop="1" x14ac:dyDescent="0.25">
      <c r="B13" s="221" t="s">
        <v>109</v>
      </c>
      <c r="C13" s="89">
        <v>67</v>
      </c>
      <c r="D13" s="135">
        <v>3.3483258370814596E-2</v>
      </c>
      <c r="E13" s="91">
        <v>245</v>
      </c>
      <c r="F13" s="135">
        <v>1.3264035515131828E-2</v>
      </c>
      <c r="G13" s="91">
        <v>158</v>
      </c>
      <c r="H13" s="135">
        <v>2.6263297872340427E-2</v>
      </c>
      <c r="I13" s="91">
        <v>96</v>
      </c>
      <c r="J13" s="135">
        <v>1.6005335111703902E-2</v>
      </c>
      <c r="K13" s="211">
        <v>3</v>
      </c>
      <c r="L13" s="135">
        <v>3.2258064516129031E-2</v>
      </c>
      <c r="M13" s="91">
        <v>163</v>
      </c>
      <c r="N13" s="133">
        <v>3.6383928571428574E-2</v>
      </c>
      <c r="O13" s="89">
        <v>732</v>
      </c>
      <c r="P13" s="136">
        <v>1.9752286893871936E-2</v>
      </c>
    </row>
    <row r="14" spans="2:16" ht="21.95" customHeight="1" x14ac:dyDescent="0.25">
      <c r="B14" s="221" t="s">
        <v>110</v>
      </c>
      <c r="C14" s="89">
        <v>275</v>
      </c>
      <c r="D14" s="135">
        <v>0.13743128435782109</v>
      </c>
      <c r="E14" s="91">
        <v>1545</v>
      </c>
      <c r="F14" s="135">
        <v>8.3644632126035401E-2</v>
      </c>
      <c r="G14" s="91">
        <v>630</v>
      </c>
      <c r="H14" s="135">
        <v>0.10472074468085106</v>
      </c>
      <c r="I14" s="91">
        <v>674</v>
      </c>
      <c r="J14" s="135">
        <v>0.11237079026342114</v>
      </c>
      <c r="K14" s="211">
        <v>6</v>
      </c>
      <c r="L14" s="135">
        <v>6.4516129032258063E-2</v>
      </c>
      <c r="M14" s="91">
        <v>952</v>
      </c>
      <c r="N14" s="133">
        <v>0.21249999999999999</v>
      </c>
      <c r="O14" s="89">
        <v>4082</v>
      </c>
      <c r="P14" s="136">
        <v>0.11014868183167381</v>
      </c>
    </row>
    <row r="15" spans="2:16" ht="21.95" customHeight="1" x14ac:dyDescent="0.25">
      <c r="B15" s="221" t="s">
        <v>111</v>
      </c>
      <c r="C15" s="89">
        <v>180</v>
      </c>
      <c r="D15" s="135">
        <v>8.9955022488755629E-2</v>
      </c>
      <c r="E15" s="91">
        <v>1368</v>
      </c>
      <c r="F15" s="135">
        <v>7.406204320285853E-2</v>
      </c>
      <c r="G15" s="91">
        <v>552</v>
      </c>
      <c r="H15" s="135">
        <v>9.1755319148936171E-2</v>
      </c>
      <c r="I15" s="91">
        <v>824</v>
      </c>
      <c r="J15" s="135">
        <v>0.13737912637545849</v>
      </c>
      <c r="K15" s="211">
        <v>5</v>
      </c>
      <c r="L15" s="135">
        <v>5.3763440860215055E-2</v>
      </c>
      <c r="M15" s="91">
        <v>751</v>
      </c>
      <c r="N15" s="133">
        <v>0.16763392857142856</v>
      </c>
      <c r="O15" s="89">
        <v>3680</v>
      </c>
      <c r="P15" s="136">
        <v>9.9301114439137597E-2</v>
      </c>
    </row>
    <row r="16" spans="2:16" ht="21.95" customHeight="1" x14ac:dyDescent="0.25">
      <c r="B16" s="221" t="s">
        <v>112</v>
      </c>
      <c r="C16" s="89">
        <v>44</v>
      </c>
      <c r="D16" s="135">
        <v>2.1989005497251374E-2</v>
      </c>
      <c r="E16" s="91">
        <v>258</v>
      </c>
      <c r="F16" s="135">
        <v>1.3967841481240865E-2</v>
      </c>
      <c r="G16" s="91">
        <v>119</v>
      </c>
      <c r="H16" s="135">
        <v>1.9780585106382979E-2</v>
      </c>
      <c r="I16" s="91">
        <v>190</v>
      </c>
      <c r="J16" s="135">
        <v>3.1677225741913971E-2</v>
      </c>
      <c r="K16" s="211">
        <v>0</v>
      </c>
      <c r="L16" s="135">
        <v>0</v>
      </c>
      <c r="M16" s="91">
        <v>185</v>
      </c>
      <c r="N16" s="133">
        <v>4.1294642857142856E-2</v>
      </c>
      <c r="O16" s="89">
        <v>796</v>
      </c>
      <c r="P16" s="136">
        <v>2.1479262797161284E-2</v>
      </c>
    </row>
    <row r="17" spans="2:16" ht="21.95" customHeight="1" thickBot="1" x14ac:dyDescent="0.3">
      <c r="B17" s="221" t="s">
        <v>113</v>
      </c>
      <c r="C17" s="89">
        <v>145</v>
      </c>
      <c r="D17" s="135">
        <v>7.2463768115942032E-2</v>
      </c>
      <c r="E17" s="91">
        <v>473</v>
      </c>
      <c r="F17" s="135">
        <v>2.5607709382274916E-2</v>
      </c>
      <c r="G17" s="91">
        <v>160</v>
      </c>
      <c r="H17" s="135">
        <v>2.6595744680851064E-2</v>
      </c>
      <c r="I17" s="91">
        <v>231</v>
      </c>
      <c r="J17" s="135">
        <v>3.8512837612537515E-2</v>
      </c>
      <c r="K17" s="211">
        <v>2</v>
      </c>
      <c r="L17" s="135">
        <v>2.1505376344086023E-2</v>
      </c>
      <c r="M17" s="91">
        <v>296</v>
      </c>
      <c r="N17" s="133">
        <v>6.6071428571428573E-2</v>
      </c>
      <c r="O17" s="89">
        <v>1307</v>
      </c>
      <c r="P17" s="136">
        <v>3.5268086024987183E-2</v>
      </c>
    </row>
    <row r="18" spans="2:16" ht="21.95" customHeight="1" thickTop="1" thickBot="1" x14ac:dyDescent="0.3">
      <c r="B18" s="215" t="s">
        <v>114</v>
      </c>
      <c r="C18" s="216">
        <v>711</v>
      </c>
      <c r="D18" s="217">
        <v>0.35532233883058467</v>
      </c>
      <c r="E18" s="218">
        <v>3889</v>
      </c>
      <c r="F18" s="217">
        <v>0.21054626170754154</v>
      </c>
      <c r="G18" s="218">
        <v>1619</v>
      </c>
      <c r="H18" s="217">
        <v>0.26911569148936171</v>
      </c>
      <c r="I18" s="218">
        <v>2015</v>
      </c>
      <c r="J18" s="217">
        <v>0.335945315105035</v>
      </c>
      <c r="K18" s="218">
        <v>16</v>
      </c>
      <c r="L18" s="217">
        <v>0.17204301075268819</v>
      </c>
      <c r="M18" s="218">
        <v>2347</v>
      </c>
      <c r="N18" s="219">
        <v>0.52388392857142863</v>
      </c>
      <c r="O18" s="216">
        <v>10597</v>
      </c>
      <c r="P18" s="224">
        <v>0.28594943198683176</v>
      </c>
    </row>
    <row r="19" spans="2:16" ht="21.95" customHeight="1" thickTop="1" x14ac:dyDescent="0.25">
      <c r="B19" s="221" t="s">
        <v>115</v>
      </c>
      <c r="C19" s="89">
        <v>0</v>
      </c>
      <c r="D19" s="135">
        <v>0</v>
      </c>
      <c r="E19" s="91">
        <v>33</v>
      </c>
      <c r="F19" s="135">
        <v>1.7865843755075525E-3</v>
      </c>
      <c r="G19" s="91">
        <v>1</v>
      </c>
      <c r="H19" s="135">
        <v>1.6622340425531914E-4</v>
      </c>
      <c r="I19" s="91">
        <v>10</v>
      </c>
      <c r="J19" s="135">
        <v>1.6672224074691564E-3</v>
      </c>
      <c r="K19" s="211">
        <v>1</v>
      </c>
      <c r="L19" s="135">
        <v>1.0752688172043012E-2</v>
      </c>
      <c r="M19" s="91">
        <v>11</v>
      </c>
      <c r="N19" s="133">
        <v>2.4553571428571428E-3</v>
      </c>
      <c r="O19" s="89">
        <v>56</v>
      </c>
      <c r="P19" s="136">
        <v>1.5111039153781808E-3</v>
      </c>
    </row>
    <row r="20" spans="2:16" ht="21.95" customHeight="1" thickBot="1" x14ac:dyDescent="0.3">
      <c r="B20" s="221" t="s">
        <v>38</v>
      </c>
      <c r="C20" s="89">
        <v>7</v>
      </c>
      <c r="D20" s="135">
        <v>3.4982508745627187E-3</v>
      </c>
      <c r="E20" s="91">
        <v>7909</v>
      </c>
      <c r="F20" s="135">
        <v>0.42818472199664337</v>
      </c>
      <c r="G20" s="91">
        <v>338</v>
      </c>
      <c r="H20" s="135">
        <v>5.6183510638297872E-2</v>
      </c>
      <c r="I20" s="91">
        <v>889</v>
      </c>
      <c r="J20" s="135">
        <v>0.14821607202400799</v>
      </c>
      <c r="K20" s="211">
        <v>44</v>
      </c>
      <c r="L20" s="135">
        <v>0.4731182795698925</v>
      </c>
      <c r="M20" s="91">
        <v>988</v>
      </c>
      <c r="N20" s="133">
        <v>0.22053571428571428</v>
      </c>
      <c r="O20" s="89">
        <v>10175</v>
      </c>
      <c r="P20" s="136">
        <v>0.27456218462451765</v>
      </c>
    </row>
    <row r="21" spans="2:16" ht="21.95" customHeight="1" thickTop="1" thickBot="1" x14ac:dyDescent="0.3">
      <c r="B21" s="231" t="s">
        <v>117</v>
      </c>
      <c r="C21" s="100">
        <v>2001</v>
      </c>
      <c r="D21" s="139">
        <v>0.99999999999999978</v>
      </c>
      <c r="E21" s="102">
        <v>18471</v>
      </c>
      <c r="F21" s="139">
        <v>1</v>
      </c>
      <c r="G21" s="102">
        <v>6016</v>
      </c>
      <c r="H21" s="139">
        <v>1</v>
      </c>
      <c r="I21" s="102">
        <v>5998</v>
      </c>
      <c r="J21" s="139">
        <v>1</v>
      </c>
      <c r="K21" s="102">
        <v>93</v>
      </c>
      <c r="L21" s="139">
        <v>1</v>
      </c>
      <c r="M21" s="102">
        <v>4480</v>
      </c>
      <c r="N21" s="140">
        <v>1</v>
      </c>
      <c r="O21" s="100">
        <v>37059</v>
      </c>
      <c r="P21" s="141">
        <v>1</v>
      </c>
    </row>
    <row r="22" spans="2:16" s="81" customFormat="1" ht="15.75" thickTop="1" x14ac:dyDescent="0.25">
      <c r="B22" s="226"/>
      <c r="C22" s="122"/>
      <c r="D22" s="122"/>
      <c r="E22" s="122"/>
      <c r="F22" s="122"/>
      <c r="G22" s="122"/>
      <c r="H22" s="122"/>
      <c r="I22" s="122"/>
      <c r="J22" s="122"/>
      <c r="K22" s="123"/>
      <c r="L22" s="122"/>
      <c r="M22" s="122"/>
      <c r="N22" s="122"/>
      <c r="O22" s="170"/>
      <c r="P22" s="122"/>
    </row>
    <row r="23" spans="2:16" s="81" customFormat="1" x14ac:dyDescent="0.25">
      <c r="C23" s="194"/>
      <c r="D23" s="194"/>
      <c r="E23" s="194"/>
      <c r="F23" s="194"/>
      <c r="G23" s="194"/>
      <c r="H23" s="194"/>
      <c r="I23" s="194"/>
      <c r="J23" s="194"/>
      <c r="K23" s="195"/>
      <c r="L23" s="194"/>
      <c r="M23" s="194"/>
      <c r="N23" s="194"/>
      <c r="O23" s="194"/>
      <c r="P23" s="194"/>
    </row>
    <row r="24" spans="2:16" s="81" customFormat="1" x14ac:dyDescent="0.25">
      <c r="C24" s="194"/>
      <c r="D24" s="194"/>
      <c r="E24" s="194"/>
      <c r="F24" s="194"/>
      <c r="G24" s="194"/>
      <c r="H24" s="194"/>
      <c r="I24" s="194"/>
      <c r="J24" s="194"/>
      <c r="K24" s="195"/>
      <c r="L24" s="194"/>
      <c r="M24" s="194"/>
      <c r="N24" s="194"/>
      <c r="O24" s="194"/>
      <c r="P24" s="194"/>
    </row>
    <row r="25" spans="2:16" s="81" customFormat="1" x14ac:dyDescent="0.25"/>
    <row r="26" spans="2:16" s="81" customFormat="1" x14ac:dyDescent="0.25"/>
    <row r="27" spans="2:16" s="81" customFormat="1" x14ac:dyDescent="0.25"/>
    <row r="28" spans="2:16" s="81" customFormat="1" x14ac:dyDescent="0.25"/>
    <row r="29" spans="2:16" s="81" customFormat="1" x14ac:dyDescent="0.25"/>
    <row r="30" spans="2:16" s="81" customFormat="1" x14ac:dyDescent="0.25"/>
    <row r="31" spans="2:16" s="81" customFormat="1" x14ac:dyDescent="0.25"/>
    <row r="32" spans="2:16" s="81" customFormat="1" x14ac:dyDescent="0.25"/>
    <row r="33" s="81" customFormat="1" x14ac:dyDescent="0.25"/>
    <row r="34" s="81" customFormat="1" x14ac:dyDescent="0.25"/>
    <row r="35" s="81" customFormat="1" x14ac:dyDescent="0.25"/>
    <row r="36" s="81" customFormat="1" x14ac:dyDescent="0.25"/>
    <row r="37" s="81" customFormat="1" x14ac:dyDescent="0.25"/>
    <row r="38" s="81" customFormat="1" x14ac:dyDescent="0.25"/>
    <row r="39" s="81" customFormat="1" x14ac:dyDescent="0.25"/>
    <row r="40" s="81" customFormat="1" x14ac:dyDescent="0.25"/>
    <row r="41" s="81" customFormat="1" x14ac:dyDescent="0.25"/>
    <row r="42" s="81" customFormat="1" x14ac:dyDescent="0.25"/>
    <row r="43" s="81" customFormat="1" x14ac:dyDescent="0.25"/>
    <row r="44" s="81" customFormat="1" x14ac:dyDescent="0.25"/>
    <row r="45" s="81" customFormat="1" x14ac:dyDescent="0.25"/>
    <row r="46" s="81" customFormat="1" x14ac:dyDescent="0.25"/>
    <row r="47" s="81" customFormat="1" x14ac:dyDescent="0.25"/>
    <row r="48" s="81" customFormat="1" x14ac:dyDescent="0.25"/>
    <row r="49" s="81" customFormat="1" x14ac:dyDescent="0.25"/>
    <row r="50" s="81" customFormat="1" x14ac:dyDescent="0.25"/>
    <row r="51" s="81" customFormat="1" x14ac:dyDescent="0.25"/>
    <row r="52" s="81" customFormat="1" x14ac:dyDescent="0.25"/>
    <row r="53" s="81" customFormat="1" x14ac:dyDescent="0.25"/>
    <row r="54" s="81" customFormat="1" x14ac:dyDescent="0.25"/>
    <row r="55" s="81" customFormat="1" x14ac:dyDescent="0.25"/>
    <row r="56" s="81" customFormat="1" x14ac:dyDescent="0.25"/>
    <row r="57" s="81" customFormat="1" x14ac:dyDescent="0.25"/>
    <row r="58" s="81" customFormat="1" x14ac:dyDescent="0.25"/>
    <row r="59" s="81" customFormat="1" x14ac:dyDescent="0.25"/>
    <row r="60" s="81" customFormat="1" x14ac:dyDescent="0.25"/>
    <row r="61" s="81" customFormat="1" x14ac:dyDescent="0.25"/>
    <row r="62" s="81" customFormat="1" x14ac:dyDescent="0.25"/>
    <row r="63" s="81" customFormat="1" x14ac:dyDescent="0.25"/>
    <row r="64" s="81" customFormat="1" x14ac:dyDescent="0.25"/>
    <row r="65" s="81" customFormat="1" x14ac:dyDescent="0.25"/>
    <row r="66" s="81" customFormat="1" x14ac:dyDescent="0.25"/>
    <row r="67" s="81" customFormat="1" x14ac:dyDescent="0.25"/>
    <row r="68" s="81" customFormat="1" x14ac:dyDescent="0.25"/>
    <row r="69" s="81" customFormat="1" x14ac:dyDescent="0.25"/>
    <row r="70" s="81" customFormat="1" x14ac:dyDescent="0.25"/>
    <row r="71" s="81" customFormat="1" x14ac:dyDescent="0.25"/>
    <row r="72" s="81" customFormat="1" x14ac:dyDescent="0.25"/>
    <row r="73" s="81" customFormat="1" x14ac:dyDescent="0.25"/>
    <row r="74" s="81" customFormat="1" x14ac:dyDescent="0.25"/>
    <row r="75" s="81" customFormat="1" x14ac:dyDescent="0.25"/>
    <row r="76" s="81" customFormat="1" x14ac:dyDescent="0.25"/>
    <row r="77" s="81" customFormat="1" x14ac:dyDescent="0.25"/>
    <row r="78" s="81" customFormat="1" x14ac:dyDescent="0.25"/>
    <row r="79" s="81" customFormat="1" x14ac:dyDescent="0.25"/>
    <row r="80" s="81" customFormat="1" x14ac:dyDescent="0.25"/>
    <row r="81" s="81" customFormat="1" x14ac:dyDescent="0.25"/>
    <row r="82" s="81" customFormat="1" x14ac:dyDescent="0.25"/>
    <row r="83" s="81" customFormat="1" x14ac:dyDescent="0.25"/>
    <row r="84" s="81" customFormat="1" x14ac:dyDescent="0.25"/>
    <row r="85" s="81" customFormat="1" x14ac:dyDescent="0.25"/>
    <row r="86" s="81" customFormat="1" x14ac:dyDescent="0.25"/>
    <row r="87" s="81" customFormat="1" x14ac:dyDescent="0.25"/>
    <row r="88" s="81" customFormat="1" x14ac:dyDescent="0.25"/>
    <row r="89" s="81" customFormat="1" x14ac:dyDescent="0.25"/>
    <row r="90" s="81" customFormat="1" x14ac:dyDescent="0.25"/>
    <row r="91" s="81" customFormat="1" x14ac:dyDescent="0.25"/>
    <row r="92" s="81" customFormat="1" x14ac:dyDescent="0.25"/>
    <row r="93" s="81" customFormat="1" x14ac:dyDescent="0.25"/>
    <row r="94" s="81" customFormat="1" x14ac:dyDescent="0.25"/>
    <row r="95" s="81" customFormat="1" x14ac:dyDescent="0.25"/>
    <row r="96" s="81" customFormat="1" x14ac:dyDescent="0.25"/>
    <row r="97" s="81" customFormat="1" x14ac:dyDescent="0.25"/>
    <row r="98" s="81" customFormat="1" x14ac:dyDescent="0.25"/>
    <row r="99" s="81" customFormat="1" x14ac:dyDescent="0.25"/>
    <row r="100" s="81" customFormat="1" x14ac:dyDescent="0.25"/>
    <row r="101" s="81" customFormat="1" x14ac:dyDescent="0.25"/>
    <row r="102" s="81" customFormat="1" x14ac:dyDescent="0.25"/>
    <row r="103" s="81" customFormat="1" x14ac:dyDescent="0.25"/>
    <row r="104" s="81" customFormat="1" x14ac:dyDescent="0.25"/>
    <row r="105" s="81" customFormat="1" x14ac:dyDescent="0.25"/>
    <row r="106" s="81" customFormat="1" x14ac:dyDescent="0.25"/>
    <row r="107" s="81" customFormat="1" x14ac:dyDescent="0.25"/>
    <row r="108" s="81" customFormat="1" x14ac:dyDescent="0.25"/>
    <row r="109" s="81" customFormat="1" x14ac:dyDescent="0.25"/>
    <row r="110" s="81" customFormat="1" x14ac:dyDescent="0.25"/>
    <row r="111" s="81" customFormat="1" x14ac:dyDescent="0.25"/>
    <row r="112" s="81" customFormat="1" x14ac:dyDescent="0.25"/>
    <row r="113" s="81" customFormat="1" x14ac:dyDescent="0.25"/>
    <row r="114" s="81" customFormat="1" x14ac:dyDescent="0.25"/>
    <row r="115" s="81" customFormat="1" x14ac:dyDescent="0.25"/>
    <row r="116" s="81" customFormat="1" x14ac:dyDescent="0.25"/>
    <row r="117" s="81" customFormat="1" x14ac:dyDescent="0.25"/>
    <row r="118" s="81" customFormat="1" x14ac:dyDescent="0.25"/>
    <row r="119" s="81" customFormat="1" x14ac:dyDescent="0.25"/>
    <row r="120" s="81" customFormat="1" x14ac:dyDescent="0.25"/>
    <row r="121" s="81" customFormat="1" x14ac:dyDescent="0.25"/>
    <row r="122" s="81" customFormat="1" x14ac:dyDescent="0.25"/>
    <row r="123" s="81" customFormat="1" x14ac:dyDescent="0.25"/>
    <row r="124" s="81" customFormat="1" x14ac:dyDescent="0.25"/>
    <row r="125" s="81" customFormat="1" x14ac:dyDescent="0.25"/>
    <row r="126" s="81" customFormat="1" x14ac:dyDescent="0.25"/>
    <row r="127" s="81" customFormat="1" x14ac:dyDescent="0.25"/>
    <row r="128" s="81" customFormat="1" x14ac:dyDescent="0.25"/>
    <row r="129" s="81" customFormat="1" x14ac:dyDescent="0.25"/>
    <row r="130" s="81" customFormat="1" x14ac:dyDescent="0.25"/>
    <row r="131" s="81" customFormat="1" x14ac:dyDescent="0.25"/>
    <row r="132" s="81" customFormat="1" x14ac:dyDescent="0.25"/>
    <row r="133" s="81" customFormat="1" x14ac:dyDescent="0.25"/>
    <row r="134" s="81" customFormat="1" x14ac:dyDescent="0.25"/>
    <row r="135" s="81" customFormat="1" x14ac:dyDescent="0.25"/>
    <row r="136" s="81" customFormat="1" x14ac:dyDescent="0.25"/>
    <row r="137" s="81" customFormat="1" x14ac:dyDescent="0.25"/>
    <row r="138" s="81" customFormat="1" x14ac:dyDescent="0.25"/>
    <row r="139" s="81" customFormat="1" x14ac:dyDescent="0.25"/>
    <row r="140" s="81" customFormat="1" x14ac:dyDescent="0.25"/>
    <row r="141" s="81" customFormat="1" x14ac:dyDescent="0.25"/>
    <row r="142" s="81" customFormat="1" x14ac:dyDescent="0.25"/>
    <row r="143" s="81" customFormat="1" x14ac:dyDescent="0.25"/>
    <row r="144" s="81" customFormat="1" x14ac:dyDescent="0.25"/>
    <row r="145" s="81" customFormat="1" x14ac:dyDescent="0.25"/>
    <row r="146" s="81" customFormat="1" x14ac:dyDescent="0.25"/>
    <row r="147" s="81" customFormat="1" x14ac:dyDescent="0.25"/>
    <row r="148" s="81" customFormat="1" x14ac:dyDescent="0.25"/>
    <row r="149" s="81" customFormat="1" x14ac:dyDescent="0.25"/>
    <row r="150" s="81" customFormat="1" x14ac:dyDescent="0.25"/>
    <row r="151" s="81" customFormat="1" x14ac:dyDescent="0.25"/>
    <row r="152" s="81" customFormat="1" x14ac:dyDescent="0.25"/>
    <row r="153" s="81" customFormat="1" x14ac:dyDescent="0.25"/>
    <row r="154" s="81" customFormat="1" x14ac:dyDescent="0.25"/>
    <row r="155" s="81" customFormat="1" x14ac:dyDescent="0.25"/>
    <row r="156" s="81" customFormat="1" x14ac:dyDescent="0.25"/>
    <row r="157" s="81" customFormat="1" x14ac:dyDescent="0.25"/>
    <row r="158" s="81" customFormat="1" x14ac:dyDescent="0.25"/>
    <row r="159" s="81" customFormat="1" x14ac:dyDescent="0.25"/>
    <row r="160" s="81" customFormat="1" x14ac:dyDescent="0.25"/>
    <row r="161" s="81" customFormat="1" x14ac:dyDescent="0.25"/>
    <row r="162" s="81" customFormat="1" x14ac:dyDescent="0.25"/>
    <row r="163" s="81" customFormat="1" x14ac:dyDescent="0.25"/>
    <row r="164" s="81" customFormat="1" x14ac:dyDescent="0.25"/>
    <row r="165" s="81" customFormat="1" x14ac:dyDescent="0.25"/>
    <row r="166" s="81" customFormat="1" x14ac:dyDescent="0.25"/>
    <row r="167" s="81" customFormat="1" x14ac:dyDescent="0.25"/>
    <row r="168" s="81" customFormat="1" x14ac:dyDescent="0.25"/>
    <row r="169" s="81" customFormat="1" x14ac:dyDescent="0.25"/>
    <row r="170" s="81" customFormat="1" x14ac:dyDescent="0.25"/>
    <row r="171" s="81" customFormat="1" x14ac:dyDescent="0.25"/>
    <row r="172" s="81" customFormat="1" x14ac:dyDescent="0.25"/>
    <row r="173" s="81" customFormat="1" x14ac:dyDescent="0.25"/>
    <row r="174" s="81" customFormat="1" x14ac:dyDescent="0.25"/>
    <row r="175" s="81" customFormat="1" x14ac:dyDescent="0.25"/>
    <row r="176" s="81" customFormat="1" x14ac:dyDescent="0.25"/>
    <row r="177" s="81" customFormat="1" x14ac:dyDescent="0.25"/>
    <row r="178" s="81" customFormat="1" x14ac:dyDescent="0.25"/>
    <row r="179" s="81" customFormat="1" x14ac:dyDescent="0.25"/>
    <row r="180" s="81" customFormat="1" x14ac:dyDescent="0.25"/>
    <row r="181" s="81" customFormat="1" x14ac:dyDescent="0.25"/>
    <row r="182" s="81" customFormat="1" x14ac:dyDescent="0.25"/>
    <row r="183" s="81" customFormat="1" x14ac:dyDescent="0.25"/>
    <row r="184" s="81" customFormat="1" x14ac:dyDescent="0.25"/>
    <row r="185" s="81" customFormat="1" x14ac:dyDescent="0.25"/>
    <row r="186" s="81" customFormat="1" x14ac:dyDescent="0.25"/>
    <row r="187" s="81" customFormat="1" x14ac:dyDescent="0.25"/>
    <row r="188" s="81" customFormat="1" x14ac:dyDescent="0.25"/>
    <row r="189" s="81" customFormat="1" x14ac:dyDescent="0.25"/>
    <row r="190" s="81" customFormat="1" x14ac:dyDescent="0.25"/>
    <row r="191" s="81" customFormat="1" x14ac:dyDescent="0.25"/>
    <row r="192" s="81" customFormat="1" x14ac:dyDescent="0.25"/>
    <row r="193" s="81" customFormat="1" x14ac:dyDescent="0.25"/>
    <row r="194" s="81" customFormat="1" x14ac:dyDescent="0.25"/>
    <row r="195" s="81" customFormat="1" x14ac:dyDescent="0.25"/>
    <row r="196" s="81" customFormat="1" x14ac:dyDescent="0.25"/>
    <row r="197" s="81" customFormat="1" x14ac:dyDescent="0.25"/>
    <row r="198" s="81" customFormat="1" x14ac:dyDescent="0.25"/>
    <row r="199" s="81" customFormat="1" x14ac:dyDescent="0.25"/>
    <row r="200" s="81" customFormat="1" x14ac:dyDescent="0.25"/>
    <row r="201" s="81" customFormat="1" x14ac:dyDescent="0.25"/>
    <row r="202" s="81" customFormat="1" x14ac:dyDescent="0.25"/>
    <row r="203" s="81" customFormat="1" x14ac:dyDescent="0.25"/>
    <row r="204" s="81" customFormat="1" x14ac:dyDescent="0.25"/>
    <row r="205" s="81" customFormat="1" x14ac:dyDescent="0.25"/>
    <row r="206" s="81" customFormat="1" x14ac:dyDescent="0.25"/>
    <row r="207" s="81" customFormat="1" x14ac:dyDescent="0.25"/>
    <row r="208" s="81" customFormat="1" x14ac:dyDescent="0.25"/>
    <row r="209" s="81" customFormat="1" x14ac:dyDescent="0.25"/>
    <row r="210" s="81" customFormat="1" x14ac:dyDescent="0.25"/>
    <row r="211" s="81" customFormat="1" x14ac:dyDescent="0.25"/>
    <row r="212" s="81" customFormat="1" x14ac:dyDescent="0.25"/>
    <row r="213" s="81" customFormat="1" x14ac:dyDescent="0.25"/>
    <row r="214" s="81" customFormat="1" x14ac:dyDescent="0.25"/>
    <row r="215" s="81" customFormat="1" x14ac:dyDescent="0.25"/>
    <row r="216" s="81" customFormat="1" x14ac:dyDescent="0.25"/>
    <row r="217" s="81" customFormat="1" x14ac:dyDescent="0.25"/>
    <row r="218" s="81" customFormat="1" x14ac:dyDescent="0.25"/>
    <row r="219" s="81" customFormat="1" x14ac:dyDescent="0.25"/>
    <row r="220" s="81" customFormat="1" x14ac:dyDescent="0.25"/>
    <row r="221" s="81" customFormat="1" x14ac:dyDescent="0.25"/>
    <row r="222" s="81" customFormat="1" x14ac:dyDescent="0.25"/>
    <row r="223" s="81" customFormat="1" x14ac:dyDescent="0.25"/>
    <row r="224" s="81" customFormat="1" x14ac:dyDescent="0.25"/>
    <row r="225" s="81" customFormat="1" x14ac:dyDescent="0.25"/>
    <row r="226" s="81" customFormat="1" x14ac:dyDescent="0.25"/>
    <row r="227" s="81" customFormat="1" x14ac:dyDescent="0.25"/>
    <row r="228" s="81" customFormat="1" x14ac:dyDescent="0.25"/>
    <row r="229" s="81" customFormat="1" x14ac:dyDescent="0.25"/>
    <row r="230" s="81" customFormat="1" x14ac:dyDescent="0.25"/>
    <row r="231" s="81" customFormat="1" x14ac:dyDescent="0.25"/>
    <row r="232" s="81" customFormat="1" x14ac:dyDescent="0.25"/>
    <row r="233" s="81" customFormat="1" x14ac:dyDescent="0.25"/>
    <row r="234" s="81" customFormat="1" x14ac:dyDescent="0.25"/>
    <row r="235" s="81" customFormat="1" x14ac:dyDescent="0.25"/>
    <row r="236" s="81" customFormat="1" x14ac:dyDescent="0.25"/>
    <row r="237" s="81" customFormat="1" x14ac:dyDescent="0.25"/>
    <row r="238" s="81" customFormat="1" x14ac:dyDescent="0.25"/>
    <row r="239" s="81" customFormat="1" x14ac:dyDescent="0.25"/>
    <row r="240" s="81" customFormat="1" x14ac:dyDescent="0.25"/>
    <row r="241" s="81" customFormat="1" x14ac:dyDescent="0.25"/>
    <row r="242" s="81" customFormat="1" x14ac:dyDescent="0.25"/>
    <row r="243" s="81" customFormat="1" x14ac:dyDescent="0.25"/>
    <row r="244" s="81" customFormat="1" x14ac:dyDescent="0.25"/>
    <row r="245" s="81" customFormat="1" x14ac:dyDescent="0.25"/>
    <row r="246" s="81" customFormat="1" x14ac:dyDescent="0.25"/>
    <row r="247" s="81" customFormat="1" x14ac:dyDescent="0.25"/>
    <row r="248" s="81" customFormat="1" x14ac:dyDescent="0.25"/>
    <row r="249" s="81" customFormat="1" x14ac:dyDescent="0.25"/>
    <row r="250" s="81" customFormat="1" x14ac:dyDescent="0.25"/>
    <row r="251" s="81" customFormat="1" x14ac:dyDescent="0.25"/>
    <row r="252" s="81" customFormat="1" x14ac:dyDescent="0.25"/>
    <row r="253" s="81" customFormat="1" x14ac:dyDescent="0.25"/>
    <row r="254" s="81" customFormat="1" x14ac:dyDescent="0.25"/>
    <row r="255" s="81" customFormat="1" x14ac:dyDescent="0.25"/>
    <row r="256" s="81" customFormat="1" x14ac:dyDescent="0.25"/>
    <row r="257" s="81" customFormat="1" x14ac:dyDescent="0.25"/>
    <row r="258" s="81" customFormat="1" x14ac:dyDescent="0.25"/>
    <row r="259" s="81" customFormat="1" x14ac:dyDescent="0.25"/>
    <row r="260" s="81" customFormat="1" x14ac:dyDescent="0.25"/>
    <row r="261" s="81" customFormat="1" x14ac:dyDescent="0.25"/>
    <row r="262" s="81" customFormat="1" x14ac:dyDescent="0.25"/>
    <row r="263" s="81" customFormat="1" x14ac:dyDescent="0.25"/>
    <row r="264" s="81" customFormat="1" x14ac:dyDescent="0.25"/>
    <row r="265" s="81" customFormat="1" x14ac:dyDescent="0.25"/>
    <row r="266" s="81" customFormat="1" x14ac:dyDescent="0.25"/>
    <row r="267" s="81" customFormat="1" x14ac:dyDescent="0.25"/>
    <row r="268" s="81" customFormat="1" x14ac:dyDescent="0.25"/>
    <row r="269" s="81" customFormat="1" x14ac:dyDescent="0.25"/>
    <row r="270" s="81" customFormat="1" x14ac:dyDescent="0.25"/>
    <row r="271" s="81" customFormat="1" x14ac:dyDescent="0.25"/>
    <row r="272" s="81" customFormat="1" x14ac:dyDescent="0.25"/>
    <row r="273" s="81" customFormat="1" x14ac:dyDescent="0.25"/>
    <row r="274" s="81" customFormat="1" x14ac:dyDescent="0.25"/>
    <row r="275" s="81" customFormat="1" x14ac:dyDescent="0.25"/>
    <row r="276" s="81" customFormat="1" x14ac:dyDescent="0.25"/>
    <row r="277" s="81" customFormat="1" x14ac:dyDescent="0.25"/>
    <row r="278" s="81" customFormat="1" x14ac:dyDescent="0.25"/>
    <row r="279" s="81" customFormat="1" x14ac:dyDescent="0.25"/>
    <row r="280" s="81" customFormat="1" x14ac:dyDescent="0.25"/>
    <row r="281" s="81" customFormat="1" x14ac:dyDescent="0.25"/>
    <row r="282" s="81" customFormat="1" x14ac:dyDescent="0.25"/>
    <row r="283" s="81" customFormat="1" x14ac:dyDescent="0.25"/>
    <row r="284" s="81" customFormat="1" x14ac:dyDescent="0.25"/>
    <row r="285" s="81" customFormat="1" x14ac:dyDescent="0.25"/>
    <row r="286" s="81" customFormat="1" x14ac:dyDescent="0.25"/>
    <row r="287" s="81" customFormat="1" x14ac:dyDescent="0.25"/>
    <row r="288" s="81" customFormat="1" x14ac:dyDescent="0.25"/>
    <row r="289" s="81" customFormat="1" x14ac:dyDescent="0.25"/>
    <row r="290" s="81" customFormat="1" x14ac:dyDescent="0.25"/>
    <row r="291" s="81" customFormat="1" x14ac:dyDescent="0.25"/>
    <row r="292" s="81" customFormat="1" x14ac:dyDescent="0.25"/>
    <row r="293" s="81" customFormat="1" x14ac:dyDescent="0.25"/>
    <row r="294" s="81" customFormat="1" x14ac:dyDescent="0.25"/>
    <row r="295" s="81" customFormat="1" x14ac:dyDescent="0.25"/>
    <row r="296" s="81" customFormat="1" x14ac:dyDescent="0.25"/>
    <row r="297" s="81" customFormat="1" x14ac:dyDescent="0.25"/>
    <row r="298" s="81" customFormat="1" x14ac:dyDescent="0.25"/>
    <row r="299" s="81" customFormat="1" x14ac:dyDescent="0.25"/>
    <row r="300" s="81" customFormat="1" x14ac:dyDescent="0.25"/>
    <row r="301" s="81" customFormat="1" x14ac:dyDescent="0.25"/>
    <row r="302" s="81" customFormat="1" x14ac:dyDescent="0.25"/>
    <row r="303" s="81" customFormat="1" x14ac:dyDescent="0.25"/>
    <row r="304" s="81" customFormat="1" x14ac:dyDescent="0.25"/>
    <row r="305" s="81" customFormat="1" x14ac:dyDescent="0.25"/>
    <row r="306" s="81" customFormat="1" x14ac:dyDescent="0.25"/>
    <row r="307" s="81" customFormat="1" x14ac:dyDescent="0.25"/>
    <row r="308" s="81" customFormat="1" x14ac:dyDescent="0.25"/>
    <row r="309" s="81" customFormat="1" x14ac:dyDescent="0.25"/>
    <row r="310" s="81" customFormat="1" x14ac:dyDescent="0.25"/>
    <row r="311" s="81" customFormat="1" x14ac:dyDescent="0.25"/>
    <row r="312" s="81" customFormat="1" x14ac:dyDescent="0.25"/>
    <row r="313" s="81" customFormat="1" x14ac:dyDescent="0.25"/>
    <row r="314" s="81" customFormat="1" x14ac:dyDescent="0.25"/>
    <row r="315" s="81" customFormat="1" x14ac:dyDescent="0.25"/>
    <row r="316" s="81" customFormat="1" x14ac:dyDescent="0.25"/>
    <row r="317" s="81" customFormat="1" x14ac:dyDescent="0.25"/>
    <row r="318" s="81" customFormat="1" x14ac:dyDescent="0.25"/>
    <row r="319" s="81" customFormat="1" x14ac:dyDescent="0.25"/>
    <row r="320" s="81" customFormat="1" x14ac:dyDescent="0.25"/>
    <row r="321" s="81" customFormat="1" x14ac:dyDescent="0.25"/>
    <row r="322" s="81" customFormat="1" x14ac:dyDescent="0.25"/>
    <row r="323" s="81" customFormat="1" x14ac:dyDescent="0.25"/>
    <row r="324" s="81" customFormat="1" x14ac:dyDescent="0.25"/>
    <row r="325" s="81" customFormat="1" x14ac:dyDescent="0.25"/>
    <row r="326" s="81" customFormat="1" x14ac:dyDescent="0.25"/>
    <row r="327" s="81" customFormat="1" x14ac:dyDescent="0.25"/>
    <row r="328" s="81" customFormat="1" x14ac:dyDescent="0.25"/>
    <row r="329" s="81" customFormat="1" x14ac:dyDescent="0.25"/>
    <row r="330" s="81" customFormat="1" x14ac:dyDescent="0.25"/>
    <row r="331" s="81" customFormat="1" x14ac:dyDescent="0.25"/>
    <row r="332" s="81" customFormat="1" x14ac:dyDescent="0.25"/>
    <row r="333" s="81" customFormat="1" x14ac:dyDescent="0.25"/>
    <row r="334" s="81" customFormat="1" x14ac:dyDescent="0.25"/>
    <row r="335" s="81" customFormat="1" x14ac:dyDescent="0.25"/>
    <row r="336" s="81" customFormat="1" x14ac:dyDescent="0.25"/>
    <row r="337" s="81" customFormat="1" x14ac:dyDescent="0.25"/>
    <row r="338" s="81" customFormat="1" x14ac:dyDescent="0.25"/>
    <row r="339" s="81" customFormat="1" x14ac:dyDescent="0.25"/>
    <row r="340" s="81" customFormat="1" x14ac:dyDescent="0.25"/>
    <row r="341" s="81" customFormat="1" x14ac:dyDescent="0.25"/>
    <row r="342" s="81" customFormat="1" x14ac:dyDescent="0.25"/>
    <row r="343" s="81" customFormat="1" x14ac:dyDescent="0.25"/>
    <row r="344" s="81" customFormat="1" x14ac:dyDescent="0.25"/>
    <row r="345" s="81" customFormat="1" x14ac:dyDescent="0.25"/>
    <row r="346" s="81" customFormat="1" x14ac:dyDescent="0.25"/>
    <row r="347" s="81" customFormat="1" x14ac:dyDescent="0.25"/>
    <row r="348" s="81" customFormat="1" x14ac:dyDescent="0.25"/>
    <row r="349" s="81" customFormat="1" x14ac:dyDescent="0.25"/>
    <row r="350" s="81" customFormat="1" x14ac:dyDescent="0.25"/>
    <row r="351" s="81" customFormat="1" x14ac:dyDescent="0.25"/>
    <row r="352" s="81" customFormat="1" x14ac:dyDescent="0.25"/>
    <row r="353" s="81" customFormat="1" x14ac:dyDescent="0.25"/>
    <row r="354" s="81" customFormat="1" x14ac:dyDescent="0.25"/>
    <row r="355" s="81" customFormat="1" x14ac:dyDescent="0.25"/>
    <row r="356" s="81" customFormat="1" x14ac:dyDescent="0.25"/>
    <row r="357" s="81" customFormat="1" x14ac:dyDescent="0.25"/>
    <row r="358" s="81" customFormat="1" x14ac:dyDescent="0.25"/>
    <row r="359" s="81" customFormat="1" x14ac:dyDescent="0.25"/>
    <row r="360" s="81" customFormat="1" x14ac:dyDescent="0.25"/>
    <row r="361" s="81" customFormat="1" x14ac:dyDescent="0.25"/>
    <row r="362" s="81" customFormat="1" x14ac:dyDescent="0.25"/>
    <row r="363" s="81" customFormat="1" x14ac:dyDescent="0.25"/>
    <row r="364" s="81" customFormat="1" x14ac:dyDescent="0.25"/>
    <row r="365" s="81" customFormat="1" x14ac:dyDescent="0.25"/>
    <row r="366" s="81" customFormat="1" x14ac:dyDescent="0.25"/>
    <row r="367" s="81" customFormat="1" x14ac:dyDescent="0.25"/>
    <row r="368" s="81" customFormat="1" x14ac:dyDescent="0.25"/>
    <row r="369" s="81" customFormat="1" x14ac:dyDescent="0.25"/>
    <row r="370" s="81" customFormat="1" x14ac:dyDescent="0.25"/>
    <row r="371" s="81" customFormat="1" x14ac:dyDescent="0.25"/>
    <row r="372" s="81" customFormat="1" x14ac:dyDescent="0.25"/>
    <row r="373" s="81" customFormat="1" x14ac:dyDescent="0.25"/>
    <row r="374" s="81" customFormat="1" x14ac:dyDescent="0.25"/>
    <row r="375" s="81" customFormat="1" x14ac:dyDescent="0.25"/>
    <row r="376" s="81" customFormat="1" x14ac:dyDescent="0.25"/>
    <row r="377" s="81" customFormat="1" x14ac:dyDescent="0.25"/>
    <row r="378" s="81" customFormat="1" x14ac:dyDescent="0.25"/>
    <row r="379" s="81" customFormat="1" x14ac:dyDescent="0.25"/>
    <row r="380" s="81" customFormat="1" x14ac:dyDescent="0.25"/>
    <row r="381" s="81" customFormat="1" x14ac:dyDescent="0.25"/>
    <row r="382" s="81" customFormat="1" x14ac:dyDescent="0.25"/>
    <row r="383" s="81" customFormat="1" x14ac:dyDescent="0.25"/>
    <row r="384" s="81" customFormat="1" x14ac:dyDescent="0.25"/>
    <row r="385" s="81" customFormat="1" x14ac:dyDescent="0.25"/>
    <row r="386" s="81" customFormat="1" x14ac:dyDescent="0.25"/>
    <row r="387" s="81" customFormat="1" x14ac:dyDescent="0.25"/>
    <row r="388" s="81" customFormat="1" x14ac:dyDescent="0.25"/>
    <row r="389" s="81" customFormat="1" x14ac:dyDescent="0.25"/>
    <row r="390" s="81" customFormat="1" x14ac:dyDescent="0.25"/>
    <row r="391" s="81" customFormat="1" x14ac:dyDescent="0.25"/>
    <row r="392" s="81" customFormat="1" x14ac:dyDescent="0.25"/>
    <row r="393" s="81" customFormat="1" x14ac:dyDescent="0.25"/>
    <row r="394" s="81" customFormat="1" x14ac:dyDescent="0.25"/>
    <row r="395" s="81" customFormat="1" x14ac:dyDescent="0.25"/>
    <row r="396" s="81" customFormat="1" x14ac:dyDescent="0.25"/>
    <row r="397" s="81" customFormat="1" x14ac:dyDescent="0.25"/>
    <row r="398" s="81" customFormat="1" x14ac:dyDescent="0.25"/>
    <row r="399" s="81" customFormat="1" x14ac:dyDescent="0.25"/>
    <row r="400" s="81" customFormat="1" x14ac:dyDescent="0.25"/>
    <row r="401" s="81" customFormat="1" x14ac:dyDescent="0.25"/>
    <row r="402" s="81" customFormat="1" x14ac:dyDescent="0.25"/>
    <row r="403" s="81" customFormat="1" x14ac:dyDescent="0.25"/>
    <row r="404" s="81" customFormat="1" x14ac:dyDescent="0.25"/>
    <row r="405" s="81" customFormat="1" x14ac:dyDescent="0.25"/>
    <row r="406" s="81" customFormat="1" x14ac:dyDescent="0.25"/>
    <row r="407" s="81" customFormat="1" x14ac:dyDescent="0.25"/>
    <row r="408" s="81" customFormat="1" x14ac:dyDescent="0.25"/>
    <row r="409" s="81" customFormat="1" x14ac:dyDescent="0.25"/>
    <row r="410" s="81" customFormat="1" x14ac:dyDescent="0.25"/>
    <row r="411" s="81" customFormat="1" x14ac:dyDescent="0.25"/>
    <row r="412" s="81" customFormat="1" x14ac:dyDescent="0.25"/>
    <row r="413" s="81" customFormat="1" x14ac:dyDescent="0.25"/>
    <row r="414" s="81" customFormat="1" x14ac:dyDescent="0.25"/>
    <row r="415" s="81" customFormat="1" x14ac:dyDescent="0.25"/>
    <row r="416" s="81" customFormat="1" x14ac:dyDescent="0.25"/>
    <row r="417" s="81" customFormat="1" x14ac:dyDescent="0.25"/>
    <row r="418" s="81" customFormat="1" x14ac:dyDescent="0.25"/>
    <row r="419" s="81" customFormat="1" x14ac:dyDescent="0.25"/>
    <row r="420" s="81" customFormat="1" x14ac:dyDescent="0.25"/>
    <row r="421" s="81" customFormat="1" x14ac:dyDescent="0.25"/>
    <row r="422" s="81" customFormat="1" x14ac:dyDescent="0.25"/>
    <row r="423" s="81" customFormat="1" x14ac:dyDescent="0.25"/>
    <row r="424" s="81" customFormat="1" x14ac:dyDescent="0.25"/>
    <row r="425" s="81" customFormat="1" x14ac:dyDescent="0.25"/>
    <row r="426" s="81" customFormat="1" x14ac:dyDescent="0.25"/>
    <row r="427" s="81" customFormat="1" x14ac:dyDescent="0.25"/>
    <row r="428" s="81" customFormat="1" x14ac:dyDescent="0.25"/>
    <row r="429" s="81" customFormat="1" x14ac:dyDescent="0.25"/>
    <row r="430" s="81" customFormat="1" x14ac:dyDescent="0.25"/>
    <row r="431" s="81" customFormat="1" x14ac:dyDescent="0.25"/>
    <row r="432" s="81" customFormat="1" x14ac:dyDescent="0.25"/>
    <row r="433" s="81" customFormat="1" x14ac:dyDescent="0.25"/>
    <row r="434" s="81" customFormat="1" x14ac:dyDescent="0.25"/>
    <row r="435" s="81" customFormat="1" x14ac:dyDescent="0.25"/>
    <row r="436" s="81" customFormat="1" x14ac:dyDescent="0.25"/>
    <row r="437" s="81" customFormat="1" x14ac:dyDescent="0.25"/>
    <row r="438" s="81" customFormat="1" x14ac:dyDescent="0.25"/>
    <row r="439" s="81" customFormat="1" x14ac:dyDescent="0.25"/>
    <row r="440" s="81" customFormat="1" x14ac:dyDescent="0.25"/>
    <row r="441" s="81" customFormat="1" x14ac:dyDescent="0.25"/>
    <row r="442" s="81" customFormat="1" x14ac:dyDescent="0.25"/>
    <row r="443" s="81" customFormat="1" x14ac:dyDescent="0.25"/>
    <row r="444" s="81" customFormat="1" x14ac:dyDescent="0.25"/>
    <row r="445" s="81" customFormat="1" x14ac:dyDescent="0.25"/>
    <row r="446" s="81" customFormat="1" x14ac:dyDescent="0.25"/>
    <row r="447" s="81" customFormat="1" x14ac:dyDescent="0.25"/>
    <row r="448" s="81" customFormat="1" x14ac:dyDescent="0.25"/>
    <row r="449" s="81" customFormat="1" x14ac:dyDescent="0.25"/>
    <row r="450" s="81" customFormat="1" x14ac:dyDescent="0.25"/>
    <row r="451" s="81" customFormat="1" x14ac:dyDescent="0.25"/>
    <row r="452" s="81" customFormat="1" x14ac:dyDescent="0.25"/>
    <row r="453" s="81" customFormat="1" x14ac:dyDescent="0.25"/>
    <row r="454" s="81" customFormat="1" x14ac:dyDescent="0.25"/>
    <row r="455" s="81" customFormat="1" x14ac:dyDescent="0.25"/>
    <row r="456" s="81" customFormat="1" x14ac:dyDescent="0.25"/>
    <row r="457" s="81" customFormat="1" x14ac:dyDescent="0.25"/>
    <row r="458" s="81" customFormat="1" x14ac:dyDescent="0.25"/>
    <row r="459" s="81" customFormat="1" x14ac:dyDescent="0.25"/>
    <row r="460" s="81" customFormat="1" x14ac:dyDescent="0.25"/>
    <row r="461" s="81" customFormat="1" x14ac:dyDescent="0.25"/>
    <row r="462" s="81" customFormat="1" x14ac:dyDescent="0.25"/>
    <row r="463" s="81" customFormat="1" x14ac:dyDescent="0.25"/>
    <row r="464" s="81" customFormat="1" x14ac:dyDescent="0.25"/>
    <row r="465" s="81" customFormat="1" x14ac:dyDescent="0.25"/>
    <row r="466" s="81" customFormat="1" x14ac:dyDescent="0.25"/>
    <row r="467" s="81" customFormat="1" x14ac:dyDescent="0.25"/>
    <row r="468" s="81" customFormat="1" x14ac:dyDescent="0.25"/>
    <row r="469" s="81" customFormat="1" x14ac:dyDescent="0.25"/>
    <row r="470" s="81" customFormat="1" x14ac:dyDescent="0.25"/>
    <row r="471" s="81" customFormat="1" x14ac:dyDescent="0.25"/>
    <row r="472" s="81" customFormat="1" x14ac:dyDescent="0.25"/>
    <row r="473" s="81" customFormat="1" x14ac:dyDescent="0.25"/>
    <row r="474" s="81" customFormat="1" x14ac:dyDescent="0.25"/>
    <row r="475" s="81" customFormat="1" x14ac:dyDescent="0.25"/>
    <row r="476" s="81" customFormat="1" x14ac:dyDescent="0.25"/>
    <row r="477" s="81" customFormat="1" x14ac:dyDescent="0.25"/>
    <row r="478" s="81" customFormat="1" x14ac:dyDescent="0.25"/>
    <row r="479" s="81" customFormat="1" x14ac:dyDescent="0.25"/>
    <row r="480" s="81" customFormat="1" x14ac:dyDescent="0.25"/>
    <row r="481" s="81" customFormat="1" x14ac:dyDescent="0.25"/>
    <row r="482" s="81" customFormat="1" x14ac:dyDescent="0.25"/>
    <row r="483" s="81" customFormat="1" x14ac:dyDescent="0.25"/>
    <row r="484" s="81" customFormat="1" x14ac:dyDescent="0.25"/>
    <row r="485" s="81" customFormat="1" x14ac:dyDescent="0.25"/>
    <row r="486" s="81" customFormat="1" x14ac:dyDescent="0.25"/>
    <row r="487" s="81" customFormat="1" x14ac:dyDescent="0.25"/>
    <row r="488" s="81" customFormat="1" x14ac:dyDescent="0.25"/>
    <row r="489" s="81" customFormat="1" x14ac:dyDescent="0.25"/>
    <row r="490" s="81" customFormat="1" x14ac:dyDescent="0.25"/>
    <row r="491" s="81" customFormat="1" x14ac:dyDescent="0.25"/>
    <row r="492" s="81" customFormat="1" x14ac:dyDescent="0.25"/>
    <row r="493" s="81" customFormat="1" x14ac:dyDescent="0.25"/>
    <row r="494" s="81" customFormat="1" x14ac:dyDescent="0.25"/>
    <row r="495" s="81" customFormat="1" x14ac:dyDescent="0.25"/>
    <row r="496" s="81" customFormat="1" x14ac:dyDescent="0.25"/>
    <row r="497" s="81" customFormat="1" x14ac:dyDescent="0.25"/>
    <row r="498" s="81" customFormat="1" x14ac:dyDescent="0.25"/>
    <row r="499" s="81" customFormat="1" x14ac:dyDescent="0.25"/>
    <row r="500" s="81" customFormat="1" x14ac:dyDescent="0.25"/>
    <row r="501" s="81" customFormat="1" x14ac:dyDescent="0.25"/>
    <row r="502" s="81" customFormat="1" x14ac:dyDescent="0.25"/>
    <row r="503" s="81" customFormat="1" x14ac:dyDescent="0.25"/>
    <row r="504" s="81" customFormat="1" x14ac:dyDescent="0.25"/>
    <row r="505" s="81" customFormat="1" x14ac:dyDescent="0.25"/>
    <row r="506" s="81" customFormat="1" x14ac:dyDescent="0.25"/>
    <row r="507" s="81" customFormat="1" x14ac:dyDescent="0.25"/>
    <row r="508" s="81" customFormat="1" x14ac:dyDescent="0.25"/>
    <row r="509" s="81" customFormat="1" x14ac:dyDescent="0.25"/>
    <row r="510" s="81" customFormat="1" x14ac:dyDescent="0.25"/>
    <row r="511" s="81" customFormat="1" x14ac:dyDescent="0.25"/>
    <row r="512" s="81" customFormat="1" x14ac:dyDescent="0.25"/>
    <row r="513" s="81" customFormat="1" x14ac:dyDescent="0.25"/>
    <row r="514" s="81" customFormat="1" x14ac:dyDescent="0.25"/>
    <row r="515" s="81" customFormat="1" x14ac:dyDescent="0.25"/>
    <row r="516" s="81" customFormat="1" x14ac:dyDescent="0.25"/>
    <row r="517" s="81" customFormat="1" x14ac:dyDescent="0.25"/>
    <row r="518" s="81" customFormat="1" x14ac:dyDescent="0.25"/>
    <row r="519" s="81" customFormat="1" x14ac:dyDescent="0.25"/>
    <row r="520" s="81" customFormat="1" x14ac:dyDescent="0.25"/>
    <row r="521" s="81" customFormat="1" x14ac:dyDescent="0.25"/>
    <row r="522" s="81" customFormat="1" x14ac:dyDescent="0.25"/>
    <row r="523" s="81" customFormat="1" x14ac:dyDescent="0.25"/>
    <row r="524" s="81" customFormat="1" x14ac:dyDescent="0.25"/>
    <row r="525" s="81" customFormat="1" x14ac:dyDescent="0.25"/>
    <row r="526" s="81" customFormat="1" x14ac:dyDescent="0.25"/>
    <row r="527" s="81" customFormat="1" x14ac:dyDescent="0.25"/>
    <row r="528" s="81" customFormat="1" x14ac:dyDescent="0.25"/>
    <row r="529" s="81" customFormat="1" x14ac:dyDescent="0.25"/>
    <row r="530" s="81" customFormat="1" x14ac:dyDescent="0.25"/>
    <row r="531" s="81" customFormat="1" x14ac:dyDescent="0.25"/>
    <row r="532" s="81" customFormat="1" x14ac:dyDescent="0.25"/>
    <row r="533" s="81" customFormat="1" x14ac:dyDescent="0.25"/>
    <row r="534" s="81" customFormat="1" x14ac:dyDescent="0.25"/>
    <row r="535" s="81" customFormat="1" x14ac:dyDescent="0.25"/>
    <row r="536" s="81" customFormat="1" x14ac:dyDescent="0.25"/>
    <row r="537" s="81" customFormat="1" x14ac:dyDescent="0.25"/>
    <row r="538" s="81" customFormat="1" x14ac:dyDescent="0.25"/>
    <row r="539" s="81" customFormat="1" x14ac:dyDescent="0.25"/>
    <row r="540" s="81" customFormat="1" x14ac:dyDescent="0.25"/>
    <row r="541" s="81" customFormat="1" x14ac:dyDescent="0.25"/>
    <row r="542" s="81" customFormat="1" x14ac:dyDescent="0.25"/>
    <row r="543" s="81" customFormat="1" x14ac:dyDescent="0.25"/>
    <row r="544" s="81" customFormat="1" x14ac:dyDescent="0.25"/>
    <row r="545" s="81" customFormat="1" x14ac:dyDescent="0.25"/>
    <row r="546" s="81" customFormat="1" x14ac:dyDescent="0.25"/>
    <row r="547" s="81" customFormat="1" x14ac:dyDescent="0.25"/>
    <row r="548" s="81" customFormat="1" x14ac:dyDescent="0.25"/>
    <row r="549" s="81" customFormat="1" x14ac:dyDescent="0.25"/>
    <row r="550" s="81" customFormat="1" x14ac:dyDescent="0.25"/>
    <row r="551" s="81" customFormat="1" x14ac:dyDescent="0.25"/>
    <row r="552" s="81" customFormat="1" x14ac:dyDescent="0.25"/>
    <row r="553" s="81" customFormat="1" x14ac:dyDescent="0.25"/>
    <row r="554" s="81" customFormat="1" x14ac:dyDescent="0.25"/>
    <row r="555" s="81" customFormat="1" x14ac:dyDescent="0.25"/>
    <row r="556" s="81" customFormat="1" x14ac:dyDescent="0.25"/>
    <row r="557" s="81" customFormat="1" x14ac:dyDescent="0.25"/>
    <row r="558" s="81" customFormat="1" x14ac:dyDescent="0.25"/>
    <row r="559" s="81" customFormat="1" x14ac:dyDescent="0.25"/>
    <row r="560" s="81" customFormat="1" x14ac:dyDescent="0.25"/>
    <row r="561" s="81" customFormat="1" x14ac:dyDescent="0.25"/>
    <row r="562" s="81" customFormat="1" x14ac:dyDescent="0.25"/>
    <row r="563" s="81" customFormat="1" x14ac:dyDescent="0.25"/>
    <row r="564" s="81" customFormat="1" x14ac:dyDescent="0.25"/>
    <row r="565" s="81" customFormat="1" x14ac:dyDescent="0.25"/>
    <row r="566" s="81" customFormat="1" x14ac:dyDescent="0.25"/>
    <row r="567" s="81" customFormat="1" x14ac:dyDescent="0.25"/>
    <row r="568" s="81" customFormat="1" x14ac:dyDescent="0.25"/>
    <row r="569" s="81" customFormat="1" x14ac:dyDescent="0.25"/>
    <row r="570" s="81" customFormat="1" x14ac:dyDescent="0.25"/>
    <row r="571" s="81" customFormat="1" x14ac:dyDescent="0.25"/>
    <row r="572" s="81" customFormat="1" x14ac:dyDescent="0.25"/>
    <row r="573" s="81" customFormat="1" x14ac:dyDescent="0.25"/>
    <row r="574" s="81" customFormat="1" x14ac:dyDescent="0.25"/>
    <row r="575" s="81" customFormat="1" x14ac:dyDescent="0.25"/>
    <row r="576" s="81" customFormat="1" x14ac:dyDescent="0.25"/>
    <row r="577" s="81" customFormat="1" x14ac:dyDescent="0.25"/>
    <row r="578" s="81" customFormat="1" x14ac:dyDescent="0.25"/>
    <row r="579" s="81" customFormat="1" x14ac:dyDescent="0.25"/>
    <row r="580" s="81" customFormat="1" x14ac:dyDescent="0.25"/>
    <row r="581" s="81" customFormat="1" x14ac:dyDescent="0.25"/>
    <row r="582" s="81" customFormat="1" x14ac:dyDescent="0.25"/>
    <row r="583" s="81" customFormat="1" x14ac:dyDescent="0.25"/>
    <row r="584" s="81" customFormat="1" x14ac:dyDescent="0.25"/>
    <row r="585" s="81" customFormat="1" x14ac:dyDescent="0.25"/>
    <row r="586" s="81" customFormat="1" x14ac:dyDescent="0.25"/>
    <row r="587" s="81" customFormat="1" x14ac:dyDescent="0.25"/>
    <row r="588" s="81" customFormat="1" x14ac:dyDescent="0.25"/>
    <row r="589" s="81" customFormat="1" x14ac:dyDescent="0.25"/>
    <row r="590" s="81" customFormat="1" x14ac:dyDescent="0.25"/>
    <row r="591" s="81" customFormat="1" x14ac:dyDescent="0.25"/>
    <row r="592" s="81" customFormat="1" x14ac:dyDescent="0.25"/>
    <row r="593" s="81" customFormat="1" x14ac:dyDescent="0.25"/>
    <row r="594" s="81" customFormat="1" x14ac:dyDescent="0.25"/>
    <row r="595" s="81" customFormat="1" x14ac:dyDescent="0.25"/>
    <row r="596" s="81" customFormat="1" x14ac:dyDescent="0.25"/>
    <row r="597" s="81" customFormat="1" x14ac:dyDescent="0.25"/>
    <row r="598" s="81" customFormat="1" x14ac:dyDescent="0.25"/>
    <row r="599" s="81" customFormat="1" x14ac:dyDescent="0.25"/>
    <row r="600" s="81" customFormat="1" x14ac:dyDescent="0.25"/>
    <row r="601" s="81" customFormat="1" x14ac:dyDescent="0.25"/>
    <row r="602" s="81" customFormat="1" x14ac:dyDescent="0.25"/>
    <row r="603" s="81" customFormat="1" x14ac:dyDescent="0.25"/>
    <row r="604" s="81" customFormat="1" x14ac:dyDescent="0.25"/>
    <row r="605" s="81" customFormat="1" x14ac:dyDescent="0.25"/>
    <row r="606" s="81" customFormat="1" x14ac:dyDescent="0.25"/>
    <row r="607" s="81" customFormat="1" x14ac:dyDescent="0.25"/>
    <row r="608" s="81" customFormat="1" x14ac:dyDescent="0.25"/>
    <row r="609" s="81" customFormat="1" x14ac:dyDescent="0.25"/>
    <row r="610" s="81" customFormat="1" x14ac:dyDescent="0.25"/>
    <row r="611" s="81" customFormat="1" x14ac:dyDescent="0.25"/>
    <row r="612" s="81" customFormat="1" x14ac:dyDescent="0.25"/>
    <row r="613" s="81" customFormat="1" x14ac:dyDescent="0.25"/>
    <row r="614" s="81" customFormat="1" x14ac:dyDescent="0.25"/>
    <row r="615" s="81" customFormat="1" x14ac:dyDescent="0.25"/>
    <row r="616" s="81" customFormat="1" x14ac:dyDescent="0.25"/>
    <row r="617" s="81" customFormat="1" x14ac:dyDescent="0.25"/>
  </sheetData>
  <mergeCells count="10">
    <mergeCell ref="B2:P2"/>
    <mergeCell ref="B3:B5"/>
    <mergeCell ref="C3:P3"/>
    <mergeCell ref="C4:D4"/>
    <mergeCell ref="E4:F4"/>
    <mergeCell ref="G4:H4"/>
    <mergeCell ref="I4:J4"/>
    <mergeCell ref="K4:L4"/>
    <mergeCell ref="M4:N4"/>
    <mergeCell ref="O4:P4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W743"/>
  <sheetViews>
    <sheetView zoomScale="80" zoomScaleNormal="80" workbookViewId="0">
      <selection activeCell="N27" sqref="N27"/>
    </sheetView>
  </sheetViews>
  <sheetFormatPr baseColWidth="10" defaultColWidth="11.42578125" defaultRowHeight="15" x14ac:dyDescent="0.25"/>
  <cols>
    <col min="1" max="1" width="2.7109375" style="81" customWidth="1"/>
    <col min="2" max="2" width="30.7109375" style="63" customWidth="1"/>
    <col min="3" max="20" width="11.7109375" style="63" customWidth="1"/>
    <col min="21" max="101" width="11.42578125" style="81" customWidth="1"/>
    <col min="102" max="16384" width="11.42578125" style="63"/>
  </cols>
  <sheetData>
    <row r="1" spans="2:20" s="81" customFormat="1" ht="15.75" thickBot="1" x14ac:dyDescent="0.3"/>
    <row r="2" spans="2:20" ht="21.95" customHeight="1" thickTop="1" thickBot="1" x14ac:dyDescent="0.3">
      <c r="B2" s="269" t="s">
        <v>310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3"/>
    </row>
    <row r="3" spans="2:20" ht="21.95" customHeight="1" thickTop="1" thickBot="1" x14ac:dyDescent="0.3">
      <c r="B3" s="272" t="s">
        <v>253</v>
      </c>
      <c r="C3" s="288" t="s">
        <v>82</v>
      </c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8"/>
    </row>
    <row r="4" spans="2:20" ht="21.95" customHeight="1" thickTop="1" thickBot="1" x14ac:dyDescent="0.3">
      <c r="B4" s="308"/>
      <c r="C4" s="288" t="s">
        <v>44</v>
      </c>
      <c r="D4" s="347"/>
      <c r="E4" s="290" t="s">
        <v>45</v>
      </c>
      <c r="F4" s="347"/>
      <c r="G4" s="290" t="s">
        <v>46</v>
      </c>
      <c r="H4" s="347"/>
      <c r="I4" s="290" t="s">
        <v>47</v>
      </c>
      <c r="J4" s="347"/>
      <c r="K4" s="290" t="s">
        <v>48</v>
      </c>
      <c r="L4" s="347"/>
      <c r="M4" s="290" t="s">
        <v>49</v>
      </c>
      <c r="N4" s="347"/>
      <c r="O4" s="290" t="s">
        <v>50</v>
      </c>
      <c r="P4" s="347"/>
      <c r="Q4" s="283" t="s">
        <v>51</v>
      </c>
      <c r="R4" s="297"/>
      <c r="S4" s="284" t="s">
        <v>31</v>
      </c>
      <c r="T4" s="285"/>
    </row>
    <row r="5" spans="2:20" ht="21.95" customHeight="1" thickTop="1" thickBot="1" x14ac:dyDescent="0.3">
      <c r="B5" s="309"/>
      <c r="C5" s="108" t="s">
        <v>4</v>
      </c>
      <c r="D5" s="109" t="s">
        <v>5</v>
      </c>
      <c r="E5" s="110" t="s">
        <v>4</v>
      </c>
      <c r="F5" s="109" t="s">
        <v>5</v>
      </c>
      <c r="G5" s="110" t="s">
        <v>4</v>
      </c>
      <c r="H5" s="109" t="s">
        <v>5</v>
      </c>
      <c r="I5" s="110" t="s">
        <v>4</v>
      </c>
      <c r="J5" s="109" t="s">
        <v>5</v>
      </c>
      <c r="K5" s="110" t="s">
        <v>4</v>
      </c>
      <c r="L5" s="109" t="s">
        <v>5</v>
      </c>
      <c r="M5" s="110" t="s">
        <v>4</v>
      </c>
      <c r="N5" s="109" t="s">
        <v>5</v>
      </c>
      <c r="O5" s="110" t="s">
        <v>4</v>
      </c>
      <c r="P5" s="109" t="s">
        <v>5</v>
      </c>
      <c r="Q5" s="110" t="s">
        <v>4</v>
      </c>
      <c r="R5" s="111" t="s">
        <v>5</v>
      </c>
      <c r="S5" s="108" t="s">
        <v>4</v>
      </c>
      <c r="T5" s="112" t="s">
        <v>5</v>
      </c>
    </row>
    <row r="6" spans="2:20" ht="21.95" customHeight="1" thickTop="1" thickBot="1" x14ac:dyDescent="0.3">
      <c r="B6" s="215" t="s">
        <v>102</v>
      </c>
      <c r="C6" s="243">
        <v>1555</v>
      </c>
      <c r="D6" s="217">
        <v>0.10538086202222825</v>
      </c>
      <c r="E6" s="244">
        <v>534</v>
      </c>
      <c r="F6" s="217">
        <v>0.12122587968217934</v>
      </c>
      <c r="G6" s="244">
        <v>541</v>
      </c>
      <c r="H6" s="217">
        <v>0.12890159637836551</v>
      </c>
      <c r="I6" s="244">
        <v>569</v>
      </c>
      <c r="J6" s="217">
        <v>0.12324019926359107</v>
      </c>
      <c r="K6" s="244">
        <v>371</v>
      </c>
      <c r="L6" s="217">
        <v>0.1276668960770819</v>
      </c>
      <c r="M6" s="244">
        <v>427</v>
      </c>
      <c r="N6" s="217">
        <v>0.11950741673663588</v>
      </c>
      <c r="O6" s="244">
        <v>174</v>
      </c>
      <c r="P6" s="217">
        <v>0.13151927437641722</v>
      </c>
      <c r="Q6" s="244">
        <v>172</v>
      </c>
      <c r="R6" s="219">
        <v>0.13416536661466458</v>
      </c>
      <c r="S6" s="243">
        <v>4343</v>
      </c>
      <c r="T6" s="224">
        <v>0.11719150543727569</v>
      </c>
    </row>
    <row r="7" spans="2:20" ht="21.95" customHeight="1" thickTop="1" x14ac:dyDescent="0.25">
      <c r="B7" s="221" t="s">
        <v>103</v>
      </c>
      <c r="C7" s="147">
        <v>1226</v>
      </c>
      <c r="D7" s="90">
        <v>8.3084846841962587E-2</v>
      </c>
      <c r="E7" s="148">
        <v>612</v>
      </c>
      <c r="F7" s="90">
        <v>0.13893303064699206</v>
      </c>
      <c r="G7" s="148">
        <v>495</v>
      </c>
      <c r="H7" s="90">
        <v>0.11794138670478914</v>
      </c>
      <c r="I7" s="148">
        <v>430</v>
      </c>
      <c r="J7" s="90">
        <v>9.3134069742256881E-2</v>
      </c>
      <c r="K7" s="148">
        <v>298</v>
      </c>
      <c r="L7" s="90">
        <v>0.10254645560908465</v>
      </c>
      <c r="M7" s="148">
        <v>319</v>
      </c>
      <c r="N7" s="90">
        <v>8.9280716484746711E-2</v>
      </c>
      <c r="O7" s="148">
        <v>107</v>
      </c>
      <c r="P7" s="90">
        <v>8.0876795162509452E-2</v>
      </c>
      <c r="Q7" s="148">
        <v>71</v>
      </c>
      <c r="R7" s="92">
        <v>5.5382215288611543E-2</v>
      </c>
      <c r="S7" s="147">
        <v>3558</v>
      </c>
      <c r="T7" s="114">
        <v>9.6009066623492276E-2</v>
      </c>
    </row>
    <row r="8" spans="2:20" ht="21.95" customHeight="1" x14ac:dyDescent="0.25">
      <c r="B8" s="221" t="s">
        <v>104</v>
      </c>
      <c r="C8" s="147">
        <v>586</v>
      </c>
      <c r="D8" s="90">
        <v>3.9712659257251287E-2</v>
      </c>
      <c r="E8" s="148">
        <v>171</v>
      </c>
      <c r="F8" s="90">
        <v>3.8819523269012488E-2</v>
      </c>
      <c r="G8" s="148">
        <v>165</v>
      </c>
      <c r="H8" s="90">
        <v>3.9313795568263046E-2</v>
      </c>
      <c r="I8" s="148">
        <v>166</v>
      </c>
      <c r="J8" s="90">
        <v>3.5954082737708469E-2</v>
      </c>
      <c r="K8" s="148">
        <v>120</v>
      </c>
      <c r="L8" s="90">
        <v>4.1293874741913282E-2</v>
      </c>
      <c r="M8" s="148">
        <v>131</v>
      </c>
      <c r="N8" s="90">
        <v>3.6663867898124827E-2</v>
      </c>
      <c r="O8" s="148">
        <v>35</v>
      </c>
      <c r="P8" s="90">
        <v>2.6455026455026454E-2</v>
      </c>
      <c r="Q8" s="148">
        <v>26</v>
      </c>
      <c r="R8" s="92">
        <v>2.0280811232449299E-2</v>
      </c>
      <c r="S8" s="147">
        <v>1400</v>
      </c>
      <c r="T8" s="114">
        <v>3.777759788445452E-2</v>
      </c>
    </row>
    <row r="9" spans="2:20" ht="21.95" customHeight="1" x14ac:dyDescent="0.25">
      <c r="B9" s="221" t="s">
        <v>105</v>
      </c>
      <c r="C9" s="147">
        <v>1264</v>
      </c>
      <c r="D9" s="90">
        <v>8.5660070479804826E-2</v>
      </c>
      <c r="E9" s="148">
        <v>428</v>
      </c>
      <c r="F9" s="90">
        <v>9.7162315550510789E-2</v>
      </c>
      <c r="G9" s="148">
        <v>352</v>
      </c>
      <c r="H9" s="90">
        <v>8.3869430545627829E-2</v>
      </c>
      <c r="I9" s="148">
        <v>348</v>
      </c>
      <c r="J9" s="90">
        <v>7.5373619233268352E-2</v>
      </c>
      <c r="K9" s="148">
        <v>215</v>
      </c>
      <c r="L9" s="90">
        <v>7.3984858912594625E-2</v>
      </c>
      <c r="M9" s="148">
        <v>258</v>
      </c>
      <c r="N9" s="90">
        <v>7.2208228379513018E-2</v>
      </c>
      <c r="O9" s="148">
        <v>77</v>
      </c>
      <c r="P9" s="90">
        <v>5.8201058201058198E-2</v>
      </c>
      <c r="Q9" s="148">
        <v>54</v>
      </c>
      <c r="R9" s="92">
        <v>4.2121684867394697E-2</v>
      </c>
      <c r="S9" s="147">
        <v>2996</v>
      </c>
      <c r="T9" s="114">
        <v>8.0844059472732668E-2</v>
      </c>
    </row>
    <row r="10" spans="2:20" ht="21.95" customHeight="1" x14ac:dyDescent="0.25">
      <c r="B10" s="221" t="s">
        <v>106</v>
      </c>
      <c r="C10" s="147">
        <v>519</v>
      </c>
      <c r="D10" s="90">
        <v>3.5172133369476825E-2</v>
      </c>
      <c r="E10" s="148">
        <v>222</v>
      </c>
      <c r="F10" s="90">
        <v>5.0397275822928488E-2</v>
      </c>
      <c r="G10" s="148">
        <v>201</v>
      </c>
      <c r="H10" s="90">
        <v>4.7891350964974981E-2</v>
      </c>
      <c r="I10" s="148">
        <v>208</v>
      </c>
      <c r="J10" s="90">
        <v>4.5050898852068443E-2</v>
      </c>
      <c r="K10" s="148">
        <v>101</v>
      </c>
      <c r="L10" s="90">
        <v>3.4755677907777012E-2</v>
      </c>
      <c r="M10" s="148">
        <v>126</v>
      </c>
      <c r="N10" s="90">
        <v>3.5264483627204031E-2</v>
      </c>
      <c r="O10" s="148">
        <v>48</v>
      </c>
      <c r="P10" s="90">
        <v>3.6281179138321996E-2</v>
      </c>
      <c r="Q10" s="148">
        <v>37</v>
      </c>
      <c r="R10" s="92">
        <v>2.8861154446177848E-2</v>
      </c>
      <c r="S10" s="147">
        <v>1462</v>
      </c>
      <c r="T10" s="114">
        <v>3.9450605790766077E-2</v>
      </c>
    </row>
    <row r="11" spans="2:20" ht="21.95" customHeight="1" thickBot="1" x14ac:dyDescent="0.3">
      <c r="B11" s="221" t="s">
        <v>107</v>
      </c>
      <c r="C11" s="147">
        <v>1065</v>
      </c>
      <c r="D11" s="90">
        <v>7.217403090268365E-2</v>
      </c>
      <c r="E11" s="148">
        <v>350</v>
      </c>
      <c r="F11" s="90">
        <v>7.9455164585698068E-2</v>
      </c>
      <c r="G11" s="148">
        <v>302</v>
      </c>
      <c r="H11" s="90">
        <v>7.1956159161305697E-2</v>
      </c>
      <c r="I11" s="148">
        <v>302</v>
      </c>
      <c r="J11" s="90">
        <v>6.5410439679445528E-2</v>
      </c>
      <c r="K11" s="148">
        <v>160</v>
      </c>
      <c r="L11" s="90">
        <v>5.5058499655884378E-2</v>
      </c>
      <c r="M11" s="148">
        <v>204</v>
      </c>
      <c r="N11" s="90">
        <v>5.7094878253568432E-2</v>
      </c>
      <c r="O11" s="148">
        <v>55</v>
      </c>
      <c r="P11" s="90">
        <v>4.1572184429327287E-2</v>
      </c>
      <c r="Q11" s="148">
        <v>34</v>
      </c>
      <c r="R11" s="92">
        <v>2.6521060842433698E-2</v>
      </c>
      <c r="S11" s="147">
        <v>2472</v>
      </c>
      <c r="T11" s="114">
        <v>6.6704444264551119E-2</v>
      </c>
    </row>
    <row r="12" spans="2:20" ht="21.95" customHeight="1" thickTop="1" thickBot="1" x14ac:dyDescent="0.3">
      <c r="B12" s="215" t="s">
        <v>108</v>
      </c>
      <c r="C12" s="243">
        <v>4660</v>
      </c>
      <c r="D12" s="217">
        <v>0.31580374085117918</v>
      </c>
      <c r="E12" s="244">
        <v>1783</v>
      </c>
      <c r="F12" s="217">
        <v>0.40476730987514187</v>
      </c>
      <c r="G12" s="244">
        <v>1515</v>
      </c>
      <c r="H12" s="217">
        <v>0.36097212294496073</v>
      </c>
      <c r="I12" s="244">
        <v>1454</v>
      </c>
      <c r="J12" s="217">
        <v>0.31492311024474767</v>
      </c>
      <c r="K12" s="244">
        <v>894</v>
      </c>
      <c r="L12" s="217">
        <v>0.30763936682725396</v>
      </c>
      <c r="M12" s="244">
        <v>1038</v>
      </c>
      <c r="N12" s="217">
        <v>0.29051217464315704</v>
      </c>
      <c r="O12" s="244">
        <v>322</v>
      </c>
      <c r="P12" s="217">
        <v>0.24338624338624337</v>
      </c>
      <c r="Q12" s="244">
        <v>222</v>
      </c>
      <c r="R12" s="219">
        <v>0.17316692667706707</v>
      </c>
      <c r="S12" s="243">
        <v>11888</v>
      </c>
      <c r="T12" s="224">
        <v>0.32078577403599667</v>
      </c>
    </row>
    <row r="13" spans="2:20" ht="21.95" customHeight="1" thickTop="1" x14ac:dyDescent="0.25">
      <c r="B13" s="221" t="s">
        <v>109</v>
      </c>
      <c r="C13" s="147">
        <v>231</v>
      </c>
      <c r="D13" s="90">
        <v>1.5654648956356737E-2</v>
      </c>
      <c r="E13" s="148">
        <v>84</v>
      </c>
      <c r="F13" s="90">
        <v>1.9069239500567537E-2</v>
      </c>
      <c r="G13" s="148">
        <v>83</v>
      </c>
      <c r="H13" s="90">
        <v>1.9776030497974745E-2</v>
      </c>
      <c r="I13" s="148">
        <v>105</v>
      </c>
      <c r="J13" s="90">
        <v>2.2742040285899934E-2</v>
      </c>
      <c r="K13" s="148">
        <v>62</v>
      </c>
      <c r="L13" s="90">
        <v>2.1335168616655197E-2</v>
      </c>
      <c r="M13" s="148">
        <v>96</v>
      </c>
      <c r="N13" s="90">
        <v>2.686817800167926E-2</v>
      </c>
      <c r="O13" s="148">
        <v>36</v>
      </c>
      <c r="P13" s="90">
        <v>2.7210884353741496E-2</v>
      </c>
      <c r="Q13" s="148">
        <v>35</v>
      </c>
      <c r="R13" s="92">
        <v>2.7301092043681748E-2</v>
      </c>
      <c r="S13" s="147">
        <v>732</v>
      </c>
      <c r="T13" s="114">
        <v>1.9752286893871936E-2</v>
      </c>
    </row>
    <row r="14" spans="2:20" ht="21.95" customHeight="1" x14ac:dyDescent="0.25">
      <c r="B14" s="221" t="s">
        <v>110</v>
      </c>
      <c r="C14" s="147">
        <v>1291</v>
      </c>
      <c r="D14" s="90">
        <v>8.7489834643534839E-2</v>
      </c>
      <c r="E14" s="148">
        <v>468</v>
      </c>
      <c r="F14" s="90">
        <v>0.10624290578887628</v>
      </c>
      <c r="G14" s="148">
        <v>522</v>
      </c>
      <c r="H14" s="90">
        <v>0.12437455325232309</v>
      </c>
      <c r="I14" s="148">
        <v>644</v>
      </c>
      <c r="J14" s="90">
        <v>0.13948451375351961</v>
      </c>
      <c r="K14" s="148">
        <v>359</v>
      </c>
      <c r="L14" s="90">
        <v>0.12353750860289058</v>
      </c>
      <c r="M14" s="148">
        <v>441</v>
      </c>
      <c r="N14" s="90">
        <v>0.12342569269521411</v>
      </c>
      <c r="O14" s="148">
        <v>174</v>
      </c>
      <c r="P14" s="90">
        <v>0.13151927437641722</v>
      </c>
      <c r="Q14" s="148">
        <v>183</v>
      </c>
      <c r="R14" s="92">
        <v>0.14274570982839313</v>
      </c>
      <c r="S14" s="147">
        <v>4082</v>
      </c>
      <c r="T14" s="114">
        <v>0.11014868183167381</v>
      </c>
    </row>
    <row r="15" spans="2:20" ht="21.95" customHeight="1" x14ac:dyDescent="0.25">
      <c r="B15" s="221" t="s">
        <v>111</v>
      </c>
      <c r="C15" s="147">
        <v>1359</v>
      </c>
      <c r="D15" s="90">
        <v>9.2098129574410409E-2</v>
      </c>
      <c r="E15" s="148">
        <v>392</v>
      </c>
      <c r="F15" s="90">
        <v>8.8989784335981842E-2</v>
      </c>
      <c r="G15" s="148">
        <v>412</v>
      </c>
      <c r="H15" s="90">
        <v>9.8165356206814394E-2</v>
      </c>
      <c r="I15" s="148">
        <v>544</v>
      </c>
      <c r="J15" s="90">
        <v>0.11782542776694824</v>
      </c>
      <c r="K15" s="148">
        <v>299</v>
      </c>
      <c r="L15" s="90">
        <v>0.10289057123193393</v>
      </c>
      <c r="M15" s="148">
        <v>401</v>
      </c>
      <c r="N15" s="90">
        <v>0.11223061852784774</v>
      </c>
      <c r="O15" s="148">
        <v>133</v>
      </c>
      <c r="P15" s="90">
        <v>0.10052910052910052</v>
      </c>
      <c r="Q15" s="148">
        <v>140</v>
      </c>
      <c r="R15" s="92">
        <v>0.10920436817472699</v>
      </c>
      <c r="S15" s="147">
        <v>3680</v>
      </c>
      <c r="T15" s="114">
        <v>9.9301114439137597E-2</v>
      </c>
    </row>
    <row r="16" spans="2:20" ht="21.95" customHeight="1" x14ac:dyDescent="0.25">
      <c r="B16" s="221" t="s">
        <v>112</v>
      </c>
      <c r="C16" s="147">
        <v>303</v>
      </c>
      <c r="D16" s="90">
        <v>2.0534020059636757E-2</v>
      </c>
      <c r="E16" s="148">
        <v>73</v>
      </c>
      <c r="F16" s="90">
        <v>1.6572077185017027E-2</v>
      </c>
      <c r="G16" s="148">
        <v>72</v>
      </c>
      <c r="H16" s="90">
        <v>1.7155110793423873E-2</v>
      </c>
      <c r="I16" s="148">
        <v>107</v>
      </c>
      <c r="J16" s="90">
        <v>2.3175222005631362E-2</v>
      </c>
      <c r="K16" s="148">
        <v>62</v>
      </c>
      <c r="L16" s="90">
        <v>2.1335168616655197E-2</v>
      </c>
      <c r="M16" s="148">
        <v>101</v>
      </c>
      <c r="N16" s="90">
        <v>2.8267562272600057E-2</v>
      </c>
      <c r="O16" s="148">
        <v>38</v>
      </c>
      <c r="P16" s="90">
        <v>2.872260015117158E-2</v>
      </c>
      <c r="Q16" s="148">
        <v>40</v>
      </c>
      <c r="R16" s="92">
        <v>3.1201248049921998E-2</v>
      </c>
      <c r="S16" s="147">
        <v>796</v>
      </c>
      <c r="T16" s="114">
        <v>2.1479262797161284E-2</v>
      </c>
    </row>
    <row r="17" spans="2:20" ht="21.95" customHeight="1" thickBot="1" x14ac:dyDescent="0.3">
      <c r="B17" s="221" t="s">
        <v>113</v>
      </c>
      <c r="C17" s="147">
        <v>501</v>
      </c>
      <c r="D17" s="90">
        <v>3.3952290593656814E-2</v>
      </c>
      <c r="E17" s="148">
        <v>127</v>
      </c>
      <c r="F17" s="90">
        <v>2.8830874006810444E-2</v>
      </c>
      <c r="G17" s="148">
        <v>151</v>
      </c>
      <c r="H17" s="90">
        <v>3.5978079580652848E-2</v>
      </c>
      <c r="I17" s="148">
        <v>176</v>
      </c>
      <c r="J17" s="90">
        <v>3.8119991336365608E-2</v>
      </c>
      <c r="K17" s="148">
        <v>137</v>
      </c>
      <c r="L17" s="90">
        <v>4.7143840330350996E-2</v>
      </c>
      <c r="M17" s="148">
        <v>128</v>
      </c>
      <c r="N17" s="90">
        <v>3.582423733557235E-2</v>
      </c>
      <c r="O17" s="148">
        <v>49</v>
      </c>
      <c r="P17" s="90">
        <v>3.7037037037037035E-2</v>
      </c>
      <c r="Q17" s="148">
        <v>38</v>
      </c>
      <c r="R17" s="92">
        <v>2.9641185647425898E-2</v>
      </c>
      <c r="S17" s="147">
        <v>1307</v>
      </c>
      <c r="T17" s="114">
        <v>3.5268086024987183E-2</v>
      </c>
    </row>
    <row r="18" spans="2:20" ht="21.95" customHeight="1" thickTop="1" thickBot="1" x14ac:dyDescent="0.3">
      <c r="B18" s="215" t="s">
        <v>114</v>
      </c>
      <c r="C18" s="243">
        <v>3685</v>
      </c>
      <c r="D18" s="217">
        <v>0.24972892382759554</v>
      </c>
      <c r="E18" s="244">
        <v>1144</v>
      </c>
      <c r="F18" s="217">
        <v>0.25970488081725313</v>
      </c>
      <c r="G18" s="244">
        <v>1240</v>
      </c>
      <c r="H18" s="217">
        <v>0.29544913033118891</v>
      </c>
      <c r="I18" s="244">
        <v>1576</v>
      </c>
      <c r="J18" s="217">
        <v>0.34134719514836481</v>
      </c>
      <c r="K18" s="244">
        <v>919</v>
      </c>
      <c r="L18" s="217">
        <v>0.31624225739848594</v>
      </c>
      <c r="M18" s="244">
        <v>1167</v>
      </c>
      <c r="N18" s="217">
        <v>0.32661628883291355</v>
      </c>
      <c r="O18" s="244">
        <v>430</v>
      </c>
      <c r="P18" s="217">
        <v>0.32501889644746784</v>
      </c>
      <c r="Q18" s="244">
        <v>436</v>
      </c>
      <c r="R18" s="219">
        <v>0.34009360374414976</v>
      </c>
      <c r="S18" s="243">
        <v>10597</v>
      </c>
      <c r="T18" s="224">
        <v>0.28594943198683176</v>
      </c>
    </row>
    <row r="19" spans="2:20" ht="21.95" customHeight="1" thickTop="1" x14ac:dyDescent="0.25">
      <c r="B19" s="221" t="s">
        <v>115</v>
      </c>
      <c r="C19" s="147">
        <v>26</v>
      </c>
      <c r="D19" s="90">
        <v>1.7619951206288968E-3</v>
      </c>
      <c r="E19" s="148">
        <v>3</v>
      </c>
      <c r="F19" s="90">
        <v>6.8104426787741199E-4</v>
      </c>
      <c r="G19" s="148">
        <v>2</v>
      </c>
      <c r="H19" s="90">
        <v>4.7653085537288539E-4</v>
      </c>
      <c r="I19" s="148">
        <v>5</v>
      </c>
      <c r="J19" s="90">
        <v>1.0829542993285683E-3</v>
      </c>
      <c r="K19" s="148">
        <v>4</v>
      </c>
      <c r="L19" s="90">
        <v>1.3764624913971094E-3</v>
      </c>
      <c r="M19" s="148">
        <v>8</v>
      </c>
      <c r="N19" s="90">
        <v>2.2390148334732718E-3</v>
      </c>
      <c r="O19" s="148">
        <v>5</v>
      </c>
      <c r="P19" s="90">
        <v>3.779289493575208E-3</v>
      </c>
      <c r="Q19" s="148">
        <v>3</v>
      </c>
      <c r="R19" s="92">
        <v>2.3400936037441498E-3</v>
      </c>
      <c r="S19" s="147">
        <v>56</v>
      </c>
      <c r="T19" s="114">
        <v>1.5111039153781808E-3</v>
      </c>
    </row>
    <row r="20" spans="2:20" ht="21.95" customHeight="1" thickBot="1" x14ac:dyDescent="0.3">
      <c r="B20" s="221" t="s">
        <v>30</v>
      </c>
      <c r="C20" s="147">
        <v>4830</v>
      </c>
      <c r="D20" s="90">
        <v>0.32732447817836813</v>
      </c>
      <c r="E20" s="148">
        <v>941</v>
      </c>
      <c r="F20" s="90">
        <v>0.21362088535754825</v>
      </c>
      <c r="G20" s="148">
        <v>899</v>
      </c>
      <c r="H20" s="90">
        <v>0.21420061949011199</v>
      </c>
      <c r="I20" s="148">
        <v>1013</v>
      </c>
      <c r="J20" s="90">
        <v>0.21940654104396795</v>
      </c>
      <c r="K20" s="148">
        <v>718</v>
      </c>
      <c r="L20" s="90">
        <v>0.24707501720578115</v>
      </c>
      <c r="M20" s="148">
        <v>933</v>
      </c>
      <c r="N20" s="90">
        <v>0.2611251049538203</v>
      </c>
      <c r="O20" s="148">
        <v>392</v>
      </c>
      <c r="P20" s="90">
        <v>0.29629629629629628</v>
      </c>
      <c r="Q20" s="148">
        <v>449</v>
      </c>
      <c r="R20" s="92">
        <v>0.35023400936037441</v>
      </c>
      <c r="S20" s="147">
        <v>10175</v>
      </c>
      <c r="T20" s="114">
        <v>0.27456218462451765</v>
      </c>
    </row>
    <row r="21" spans="2:20" ht="21.95" customHeight="1" thickTop="1" thickBot="1" x14ac:dyDescent="0.3">
      <c r="B21" s="231" t="s">
        <v>117</v>
      </c>
      <c r="C21" s="245">
        <v>14756</v>
      </c>
      <c r="D21" s="101">
        <v>1</v>
      </c>
      <c r="E21" s="246">
        <v>4405</v>
      </c>
      <c r="F21" s="101">
        <v>1</v>
      </c>
      <c r="G21" s="246">
        <v>4197</v>
      </c>
      <c r="H21" s="101">
        <v>1</v>
      </c>
      <c r="I21" s="246">
        <v>4617</v>
      </c>
      <c r="J21" s="101">
        <v>1</v>
      </c>
      <c r="K21" s="246">
        <v>2906</v>
      </c>
      <c r="L21" s="101">
        <v>1</v>
      </c>
      <c r="M21" s="246">
        <v>3573</v>
      </c>
      <c r="N21" s="101">
        <v>1</v>
      </c>
      <c r="O21" s="246">
        <v>1323</v>
      </c>
      <c r="P21" s="101">
        <v>0.99999999999999989</v>
      </c>
      <c r="Q21" s="246">
        <v>1282</v>
      </c>
      <c r="R21" s="103">
        <v>0.99999999999999989</v>
      </c>
      <c r="S21" s="245">
        <v>37059</v>
      </c>
      <c r="T21" s="115">
        <v>1</v>
      </c>
    </row>
    <row r="22" spans="2:20" s="81" customFormat="1" ht="21.95" customHeight="1" thickTop="1" thickBot="1" x14ac:dyDescent="0.3"/>
    <row r="23" spans="2:20" ht="21.95" customHeight="1" thickTop="1" x14ac:dyDescent="0.25">
      <c r="B23" s="247" t="s">
        <v>217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</row>
    <row r="24" spans="2:20" ht="21.95" customHeight="1" thickBot="1" x14ac:dyDescent="0.3">
      <c r="B24" s="248" t="s">
        <v>53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</row>
    <row r="25" spans="2:20" s="81" customFormat="1" ht="15.75" thickTop="1" x14ac:dyDescent="0.25"/>
    <row r="26" spans="2:20" s="81" customFormat="1" x14ac:dyDescent="0.25"/>
    <row r="27" spans="2:20" s="81" customFormat="1" x14ac:dyDescent="0.25"/>
    <row r="28" spans="2:20" s="81" customFormat="1" x14ac:dyDescent="0.25"/>
    <row r="29" spans="2:20" s="81" customFormat="1" x14ac:dyDescent="0.25"/>
    <row r="30" spans="2:20" s="81" customFormat="1" x14ac:dyDescent="0.25"/>
    <row r="31" spans="2:20" s="81" customFormat="1" x14ac:dyDescent="0.25"/>
    <row r="32" spans="2:20" s="81" customFormat="1" x14ac:dyDescent="0.25"/>
    <row r="33" s="81" customFormat="1" x14ac:dyDescent="0.25"/>
    <row r="34" s="81" customFormat="1" x14ac:dyDescent="0.25"/>
    <row r="35" s="81" customFormat="1" x14ac:dyDescent="0.25"/>
    <row r="36" s="81" customFormat="1" x14ac:dyDescent="0.25"/>
    <row r="37" s="81" customFormat="1" x14ac:dyDescent="0.25"/>
    <row r="38" s="81" customFormat="1" x14ac:dyDescent="0.25"/>
    <row r="39" s="81" customFormat="1" x14ac:dyDescent="0.25"/>
    <row r="40" s="81" customFormat="1" x14ac:dyDescent="0.25"/>
    <row r="41" s="81" customFormat="1" x14ac:dyDescent="0.25"/>
    <row r="42" s="81" customFormat="1" x14ac:dyDescent="0.25"/>
    <row r="43" s="81" customFormat="1" x14ac:dyDescent="0.25"/>
    <row r="44" s="81" customFormat="1" x14ac:dyDescent="0.25"/>
    <row r="45" s="81" customFormat="1" x14ac:dyDescent="0.25"/>
    <row r="46" s="81" customFormat="1" x14ac:dyDescent="0.25"/>
    <row r="47" s="81" customFormat="1" x14ac:dyDescent="0.25"/>
    <row r="48" s="81" customFormat="1" x14ac:dyDescent="0.25"/>
    <row r="49" s="81" customFormat="1" x14ac:dyDescent="0.25"/>
    <row r="50" s="81" customFormat="1" x14ac:dyDescent="0.25"/>
    <row r="51" s="81" customFormat="1" x14ac:dyDescent="0.25"/>
    <row r="52" s="81" customFormat="1" x14ac:dyDescent="0.25"/>
    <row r="53" s="81" customFormat="1" x14ac:dyDescent="0.25"/>
    <row r="54" s="81" customFormat="1" x14ac:dyDescent="0.25"/>
    <row r="55" s="81" customFormat="1" x14ac:dyDescent="0.25"/>
    <row r="56" s="81" customFormat="1" x14ac:dyDescent="0.25"/>
    <row r="57" s="81" customFormat="1" x14ac:dyDescent="0.25"/>
    <row r="58" s="81" customFormat="1" x14ac:dyDescent="0.25"/>
    <row r="59" s="81" customFormat="1" x14ac:dyDescent="0.25"/>
    <row r="60" s="81" customFormat="1" x14ac:dyDescent="0.25"/>
    <row r="61" s="81" customFormat="1" x14ac:dyDescent="0.25"/>
    <row r="62" s="81" customFormat="1" x14ac:dyDescent="0.25"/>
    <row r="63" s="81" customFormat="1" x14ac:dyDescent="0.25"/>
    <row r="64" s="81" customFormat="1" x14ac:dyDescent="0.25"/>
    <row r="65" s="81" customFormat="1" x14ac:dyDescent="0.25"/>
    <row r="66" s="81" customFormat="1" x14ac:dyDescent="0.25"/>
    <row r="67" s="81" customFormat="1" x14ac:dyDescent="0.25"/>
    <row r="68" s="81" customFormat="1" x14ac:dyDescent="0.25"/>
    <row r="69" s="81" customFormat="1" x14ac:dyDescent="0.25"/>
    <row r="70" s="81" customFormat="1" x14ac:dyDescent="0.25"/>
    <row r="71" s="81" customFormat="1" x14ac:dyDescent="0.25"/>
    <row r="72" s="81" customFormat="1" x14ac:dyDescent="0.25"/>
    <row r="73" s="81" customFormat="1" x14ac:dyDescent="0.25"/>
    <row r="74" s="81" customFormat="1" x14ac:dyDescent="0.25"/>
    <row r="75" s="81" customFormat="1" x14ac:dyDescent="0.25"/>
    <row r="76" s="81" customFormat="1" x14ac:dyDescent="0.25"/>
    <row r="77" s="81" customFormat="1" x14ac:dyDescent="0.25"/>
    <row r="78" s="81" customFormat="1" x14ac:dyDescent="0.25"/>
    <row r="79" s="81" customFormat="1" x14ac:dyDescent="0.25"/>
    <row r="80" s="81" customFormat="1" x14ac:dyDescent="0.25"/>
    <row r="81" s="81" customFormat="1" x14ac:dyDescent="0.25"/>
    <row r="82" s="81" customFormat="1" x14ac:dyDescent="0.25"/>
    <row r="83" s="81" customFormat="1" x14ac:dyDescent="0.25"/>
    <row r="84" s="81" customFormat="1" x14ac:dyDescent="0.25"/>
    <row r="85" s="81" customFormat="1" x14ac:dyDescent="0.25"/>
    <row r="86" s="81" customFormat="1" x14ac:dyDescent="0.25"/>
    <row r="87" s="81" customFormat="1" x14ac:dyDescent="0.25"/>
    <row r="88" s="81" customFormat="1" x14ac:dyDescent="0.25"/>
    <row r="89" s="81" customFormat="1" x14ac:dyDescent="0.25"/>
    <row r="90" s="81" customFormat="1" x14ac:dyDescent="0.25"/>
    <row r="91" s="81" customFormat="1" x14ac:dyDescent="0.25"/>
    <row r="92" s="81" customFormat="1" x14ac:dyDescent="0.25"/>
    <row r="93" s="81" customFormat="1" x14ac:dyDescent="0.25"/>
    <row r="94" s="81" customFormat="1" x14ac:dyDescent="0.25"/>
    <row r="95" s="81" customFormat="1" x14ac:dyDescent="0.25"/>
    <row r="96" s="81" customFormat="1" x14ac:dyDescent="0.25"/>
    <row r="97" s="81" customFormat="1" x14ac:dyDescent="0.25"/>
    <row r="98" s="81" customFormat="1" x14ac:dyDescent="0.25"/>
    <row r="99" s="81" customFormat="1" x14ac:dyDescent="0.25"/>
    <row r="100" s="81" customFormat="1" x14ac:dyDescent="0.25"/>
    <row r="101" s="81" customFormat="1" x14ac:dyDescent="0.25"/>
    <row r="102" s="81" customFormat="1" x14ac:dyDescent="0.25"/>
    <row r="103" s="81" customFormat="1" x14ac:dyDescent="0.25"/>
    <row r="104" s="81" customFormat="1" x14ac:dyDescent="0.25"/>
    <row r="105" s="81" customFormat="1" x14ac:dyDescent="0.25"/>
    <row r="106" s="81" customFormat="1" x14ac:dyDescent="0.25"/>
    <row r="107" s="81" customFormat="1" x14ac:dyDescent="0.25"/>
    <row r="108" s="81" customFormat="1" x14ac:dyDescent="0.25"/>
    <row r="109" s="81" customFormat="1" x14ac:dyDescent="0.25"/>
    <row r="110" s="81" customFormat="1" x14ac:dyDescent="0.25"/>
    <row r="111" s="81" customFormat="1" x14ac:dyDescent="0.25"/>
    <row r="112" s="81" customFormat="1" x14ac:dyDescent="0.25"/>
    <row r="113" s="81" customFormat="1" x14ac:dyDescent="0.25"/>
    <row r="114" s="81" customFormat="1" x14ac:dyDescent="0.25"/>
    <row r="115" s="81" customFormat="1" x14ac:dyDescent="0.25"/>
    <row r="116" s="81" customFormat="1" x14ac:dyDescent="0.25"/>
    <row r="117" s="81" customFormat="1" x14ac:dyDescent="0.25"/>
    <row r="118" s="81" customFormat="1" x14ac:dyDescent="0.25"/>
    <row r="119" s="81" customFormat="1" x14ac:dyDescent="0.25"/>
    <row r="120" s="81" customFormat="1" x14ac:dyDescent="0.25"/>
    <row r="121" s="81" customFormat="1" x14ac:dyDescent="0.25"/>
    <row r="122" s="81" customFormat="1" x14ac:dyDescent="0.25"/>
    <row r="123" s="81" customFormat="1" x14ac:dyDescent="0.25"/>
    <row r="124" s="81" customFormat="1" x14ac:dyDescent="0.25"/>
    <row r="125" s="81" customFormat="1" x14ac:dyDescent="0.25"/>
    <row r="126" s="81" customFormat="1" x14ac:dyDescent="0.25"/>
    <row r="127" s="81" customFormat="1" x14ac:dyDescent="0.25"/>
    <row r="128" s="81" customFormat="1" x14ac:dyDescent="0.25"/>
    <row r="129" s="81" customFormat="1" x14ac:dyDescent="0.25"/>
    <row r="130" s="81" customFormat="1" x14ac:dyDescent="0.25"/>
    <row r="131" s="81" customFormat="1" x14ac:dyDescent="0.25"/>
    <row r="132" s="81" customFormat="1" x14ac:dyDescent="0.25"/>
    <row r="133" s="81" customFormat="1" x14ac:dyDescent="0.25"/>
    <row r="134" s="81" customFormat="1" x14ac:dyDescent="0.25"/>
    <row r="135" s="81" customFormat="1" x14ac:dyDescent="0.25"/>
    <row r="136" s="81" customFormat="1" x14ac:dyDescent="0.25"/>
    <row r="137" s="81" customFormat="1" x14ac:dyDescent="0.25"/>
    <row r="138" s="81" customFormat="1" x14ac:dyDescent="0.25"/>
    <row r="139" s="81" customFormat="1" x14ac:dyDescent="0.25"/>
    <row r="140" s="81" customFormat="1" x14ac:dyDescent="0.25"/>
    <row r="141" s="81" customFormat="1" x14ac:dyDescent="0.25"/>
    <row r="142" s="81" customFormat="1" x14ac:dyDescent="0.25"/>
    <row r="143" s="81" customFormat="1" x14ac:dyDescent="0.25"/>
    <row r="144" s="81" customFormat="1" x14ac:dyDescent="0.25"/>
    <row r="145" s="81" customFormat="1" x14ac:dyDescent="0.25"/>
    <row r="146" s="81" customFormat="1" x14ac:dyDescent="0.25"/>
    <row r="147" s="81" customFormat="1" x14ac:dyDescent="0.25"/>
    <row r="148" s="81" customFormat="1" x14ac:dyDescent="0.25"/>
    <row r="149" s="81" customFormat="1" x14ac:dyDescent="0.25"/>
    <row r="150" s="81" customFormat="1" x14ac:dyDescent="0.25"/>
    <row r="151" s="81" customFormat="1" x14ac:dyDescent="0.25"/>
    <row r="152" s="81" customFormat="1" x14ac:dyDescent="0.25"/>
    <row r="153" s="81" customFormat="1" x14ac:dyDescent="0.25"/>
    <row r="154" s="81" customFormat="1" x14ac:dyDescent="0.25"/>
    <row r="155" s="81" customFormat="1" x14ac:dyDescent="0.25"/>
    <row r="156" s="81" customFormat="1" x14ac:dyDescent="0.25"/>
    <row r="157" s="81" customFormat="1" x14ac:dyDescent="0.25"/>
    <row r="158" s="81" customFormat="1" x14ac:dyDescent="0.25"/>
    <row r="159" s="81" customFormat="1" x14ac:dyDescent="0.25"/>
    <row r="160" s="81" customFormat="1" x14ac:dyDescent="0.25"/>
    <row r="161" s="81" customFormat="1" x14ac:dyDescent="0.25"/>
    <row r="162" s="81" customFormat="1" x14ac:dyDescent="0.25"/>
    <row r="163" s="81" customFormat="1" x14ac:dyDescent="0.25"/>
    <row r="164" s="81" customFormat="1" x14ac:dyDescent="0.25"/>
    <row r="165" s="81" customFormat="1" x14ac:dyDescent="0.25"/>
    <row r="166" s="81" customFormat="1" x14ac:dyDescent="0.25"/>
    <row r="167" s="81" customFormat="1" x14ac:dyDescent="0.25"/>
    <row r="168" s="81" customFormat="1" x14ac:dyDescent="0.25"/>
    <row r="169" s="81" customFormat="1" x14ac:dyDescent="0.25"/>
    <row r="170" s="81" customFormat="1" x14ac:dyDescent="0.25"/>
    <row r="171" s="81" customFormat="1" x14ac:dyDescent="0.25"/>
    <row r="172" s="81" customFormat="1" x14ac:dyDescent="0.25"/>
    <row r="173" s="81" customFormat="1" x14ac:dyDescent="0.25"/>
    <row r="174" s="81" customFormat="1" x14ac:dyDescent="0.25"/>
    <row r="175" s="81" customFormat="1" x14ac:dyDescent="0.25"/>
    <row r="176" s="81" customFormat="1" x14ac:dyDescent="0.25"/>
    <row r="177" s="81" customFormat="1" x14ac:dyDescent="0.25"/>
    <row r="178" s="81" customFormat="1" x14ac:dyDescent="0.25"/>
    <row r="179" s="81" customFormat="1" x14ac:dyDescent="0.25"/>
    <row r="180" s="81" customFormat="1" x14ac:dyDescent="0.25"/>
    <row r="181" s="81" customFormat="1" x14ac:dyDescent="0.25"/>
    <row r="182" s="81" customFormat="1" x14ac:dyDescent="0.25"/>
    <row r="183" s="81" customFormat="1" x14ac:dyDescent="0.25"/>
    <row r="184" s="81" customFormat="1" x14ac:dyDescent="0.25"/>
    <row r="185" s="81" customFormat="1" x14ac:dyDescent="0.25"/>
    <row r="186" s="81" customFormat="1" x14ac:dyDescent="0.25"/>
    <row r="187" s="81" customFormat="1" x14ac:dyDescent="0.25"/>
    <row r="188" s="81" customFormat="1" x14ac:dyDescent="0.25"/>
    <row r="189" s="81" customFormat="1" x14ac:dyDescent="0.25"/>
    <row r="190" s="81" customFormat="1" x14ac:dyDescent="0.25"/>
    <row r="191" s="81" customFormat="1" x14ac:dyDescent="0.25"/>
    <row r="192" s="81" customFormat="1" x14ac:dyDescent="0.25"/>
    <row r="193" s="81" customFormat="1" x14ac:dyDescent="0.25"/>
    <row r="194" s="81" customFormat="1" x14ac:dyDescent="0.25"/>
    <row r="195" s="81" customFormat="1" x14ac:dyDescent="0.25"/>
    <row r="196" s="81" customFormat="1" x14ac:dyDescent="0.25"/>
    <row r="197" s="81" customFormat="1" x14ac:dyDescent="0.25"/>
    <row r="198" s="81" customFormat="1" x14ac:dyDescent="0.25"/>
    <row r="199" s="81" customFormat="1" x14ac:dyDescent="0.25"/>
    <row r="200" s="81" customFormat="1" x14ac:dyDescent="0.25"/>
    <row r="201" s="81" customFormat="1" x14ac:dyDescent="0.25"/>
    <row r="202" s="81" customFormat="1" x14ac:dyDescent="0.25"/>
    <row r="203" s="81" customFormat="1" x14ac:dyDescent="0.25"/>
    <row r="204" s="81" customFormat="1" x14ac:dyDescent="0.25"/>
    <row r="205" s="81" customFormat="1" x14ac:dyDescent="0.25"/>
    <row r="206" s="81" customFormat="1" x14ac:dyDescent="0.25"/>
    <row r="207" s="81" customFormat="1" x14ac:dyDescent="0.25"/>
    <row r="208" s="81" customFormat="1" x14ac:dyDescent="0.25"/>
    <row r="209" s="81" customFormat="1" x14ac:dyDescent="0.25"/>
    <row r="210" s="81" customFormat="1" x14ac:dyDescent="0.25"/>
    <row r="211" s="81" customFormat="1" x14ac:dyDescent="0.25"/>
    <row r="212" s="81" customFormat="1" x14ac:dyDescent="0.25"/>
    <row r="213" s="81" customFormat="1" x14ac:dyDescent="0.25"/>
    <row r="214" s="81" customFormat="1" x14ac:dyDescent="0.25"/>
    <row r="215" s="81" customFormat="1" x14ac:dyDescent="0.25"/>
    <row r="216" s="81" customFormat="1" x14ac:dyDescent="0.25"/>
    <row r="217" s="81" customFormat="1" x14ac:dyDescent="0.25"/>
    <row r="218" s="81" customFormat="1" x14ac:dyDescent="0.25"/>
    <row r="219" s="81" customFormat="1" x14ac:dyDescent="0.25"/>
    <row r="220" s="81" customFormat="1" x14ac:dyDescent="0.25"/>
    <row r="221" s="81" customFormat="1" x14ac:dyDescent="0.25"/>
    <row r="222" s="81" customFormat="1" x14ac:dyDescent="0.25"/>
    <row r="223" s="81" customFormat="1" x14ac:dyDescent="0.25"/>
    <row r="224" s="81" customFormat="1" x14ac:dyDescent="0.25"/>
    <row r="225" s="81" customFormat="1" x14ac:dyDescent="0.25"/>
    <row r="226" s="81" customFormat="1" x14ac:dyDescent="0.25"/>
    <row r="227" s="81" customFormat="1" x14ac:dyDescent="0.25"/>
    <row r="228" s="81" customFormat="1" x14ac:dyDescent="0.25"/>
    <row r="229" s="81" customFormat="1" x14ac:dyDescent="0.25"/>
    <row r="230" s="81" customFormat="1" x14ac:dyDescent="0.25"/>
    <row r="231" s="81" customFormat="1" x14ac:dyDescent="0.25"/>
    <row r="232" s="81" customFormat="1" x14ac:dyDescent="0.25"/>
    <row r="233" s="81" customFormat="1" x14ac:dyDescent="0.25"/>
    <row r="234" s="81" customFormat="1" x14ac:dyDescent="0.25"/>
    <row r="235" s="81" customFormat="1" x14ac:dyDescent="0.25"/>
    <row r="236" s="81" customFormat="1" x14ac:dyDescent="0.25"/>
    <row r="237" s="81" customFormat="1" x14ac:dyDescent="0.25"/>
    <row r="238" s="81" customFormat="1" x14ac:dyDescent="0.25"/>
    <row r="239" s="81" customFormat="1" x14ac:dyDescent="0.25"/>
    <row r="240" s="81" customFormat="1" x14ac:dyDescent="0.25"/>
    <row r="241" s="81" customFormat="1" x14ac:dyDescent="0.25"/>
    <row r="242" s="81" customFormat="1" x14ac:dyDescent="0.25"/>
    <row r="243" s="81" customFormat="1" x14ac:dyDescent="0.25"/>
    <row r="244" s="81" customFormat="1" x14ac:dyDescent="0.25"/>
    <row r="245" s="81" customFormat="1" x14ac:dyDescent="0.25"/>
    <row r="246" s="81" customFormat="1" x14ac:dyDescent="0.25"/>
    <row r="247" s="81" customFormat="1" x14ac:dyDescent="0.25"/>
    <row r="248" s="81" customFormat="1" x14ac:dyDescent="0.25"/>
    <row r="249" s="81" customFormat="1" x14ac:dyDescent="0.25"/>
    <row r="250" s="81" customFormat="1" x14ac:dyDescent="0.25"/>
    <row r="251" s="81" customFormat="1" x14ac:dyDescent="0.25"/>
    <row r="252" s="81" customFormat="1" x14ac:dyDescent="0.25"/>
    <row r="253" s="81" customFormat="1" x14ac:dyDescent="0.25"/>
    <row r="254" s="81" customFormat="1" x14ac:dyDescent="0.25"/>
    <row r="255" s="81" customFormat="1" x14ac:dyDescent="0.25"/>
    <row r="256" s="81" customFormat="1" x14ac:dyDescent="0.25"/>
    <row r="257" s="81" customFormat="1" x14ac:dyDescent="0.25"/>
    <row r="258" s="81" customFormat="1" x14ac:dyDescent="0.25"/>
    <row r="259" s="81" customFormat="1" x14ac:dyDescent="0.25"/>
    <row r="260" s="81" customFormat="1" x14ac:dyDescent="0.25"/>
    <row r="261" s="81" customFormat="1" x14ac:dyDescent="0.25"/>
    <row r="262" s="81" customFormat="1" x14ac:dyDescent="0.25"/>
    <row r="263" s="81" customFormat="1" x14ac:dyDescent="0.25"/>
    <row r="264" s="81" customFormat="1" x14ac:dyDescent="0.25"/>
    <row r="265" s="81" customFormat="1" x14ac:dyDescent="0.25"/>
    <row r="266" s="81" customFormat="1" x14ac:dyDescent="0.25"/>
    <row r="267" s="81" customFormat="1" x14ac:dyDescent="0.25"/>
    <row r="268" s="81" customFormat="1" x14ac:dyDescent="0.25"/>
    <row r="269" s="81" customFormat="1" x14ac:dyDescent="0.25"/>
    <row r="270" s="81" customFormat="1" x14ac:dyDescent="0.25"/>
    <row r="271" s="81" customFormat="1" x14ac:dyDescent="0.25"/>
    <row r="272" s="81" customFormat="1" x14ac:dyDescent="0.25"/>
    <row r="273" s="81" customFormat="1" x14ac:dyDescent="0.25"/>
    <row r="274" s="81" customFormat="1" x14ac:dyDescent="0.25"/>
    <row r="275" s="81" customFormat="1" x14ac:dyDescent="0.25"/>
    <row r="276" s="81" customFormat="1" x14ac:dyDescent="0.25"/>
    <row r="277" s="81" customFormat="1" x14ac:dyDescent="0.25"/>
    <row r="278" s="81" customFormat="1" x14ac:dyDescent="0.25"/>
    <row r="279" s="81" customFormat="1" x14ac:dyDescent="0.25"/>
    <row r="280" s="81" customFormat="1" x14ac:dyDescent="0.25"/>
    <row r="281" s="81" customFormat="1" x14ac:dyDescent="0.25"/>
    <row r="282" s="81" customFormat="1" x14ac:dyDescent="0.25"/>
    <row r="283" s="81" customFormat="1" x14ac:dyDescent="0.25"/>
    <row r="284" s="81" customFormat="1" x14ac:dyDescent="0.25"/>
    <row r="285" s="81" customFormat="1" x14ac:dyDescent="0.25"/>
    <row r="286" s="81" customFormat="1" x14ac:dyDescent="0.25"/>
    <row r="287" s="81" customFormat="1" x14ac:dyDescent="0.25"/>
    <row r="288" s="81" customFormat="1" x14ac:dyDescent="0.25"/>
    <row r="289" s="81" customFormat="1" x14ac:dyDescent="0.25"/>
    <row r="290" s="81" customFormat="1" x14ac:dyDescent="0.25"/>
    <row r="291" s="81" customFormat="1" x14ac:dyDescent="0.25"/>
    <row r="292" s="81" customFormat="1" x14ac:dyDescent="0.25"/>
    <row r="293" s="81" customFormat="1" x14ac:dyDescent="0.25"/>
    <row r="294" s="81" customFormat="1" x14ac:dyDescent="0.25"/>
    <row r="295" s="81" customFormat="1" x14ac:dyDescent="0.25"/>
    <row r="296" s="81" customFormat="1" x14ac:dyDescent="0.25"/>
    <row r="297" s="81" customFormat="1" x14ac:dyDescent="0.25"/>
    <row r="298" s="81" customFormat="1" x14ac:dyDescent="0.25"/>
    <row r="299" s="81" customFormat="1" x14ac:dyDescent="0.25"/>
    <row r="300" s="81" customFormat="1" x14ac:dyDescent="0.25"/>
    <row r="301" s="81" customFormat="1" x14ac:dyDescent="0.25"/>
    <row r="302" s="81" customFormat="1" x14ac:dyDescent="0.25"/>
    <row r="303" s="81" customFormat="1" x14ac:dyDescent="0.25"/>
    <row r="304" s="81" customFormat="1" x14ac:dyDescent="0.25"/>
    <row r="305" s="81" customFormat="1" x14ac:dyDescent="0.25"/>
    <row r="306" s="81" customFormat="1" x14ac:dyDescent="0.25"/>
    <row r="307" s="81" customFormat="1" x14ac:dyDescent="0.25"/>
    <row r="308" s="81" customFormat="1" x14ac:dyDescent="0.25"/>
    <row r="309" s="81" customFormat="1" x14ac:dyDescent="0.25"/>
    <row r="310" s="81" customFormat="1" x14ac:dyDescent="0.25"/>
    <row r="311" s="81" customFormat="1" x14ac:dyDescent="0.25"/>
    <row r="312" s="81" customFormat="1" x14ac:dyDescent="0.25"/>
    <row r="313" s="81" customFormat="1" x14ac:dyDescent="0.25"/>
    <row r="314" s="81" customFormat="1" x14ac:dyDescent="0.25"/>
    <row r="315" s="81" customFormat="1" x14ac:dyDescent="0.25"/>
    <row r="316" s="81" customFormat="1" x14ac:dyDescent="0.25"/>
    <row r="317" s="81" customFormat="1" x14ac:dyDescent="0.25"/>
    <row r="318" s="81" customFormat="1" x14ac:dyDescent="0.25"/>
    <row r="319" s="81" customFormat="1" x14ac:dyDescent="0.25"/>
    <row r="320" s="81" customFormat="1" x14ac:dyDescent="0.25"/>
    <row r="321" s="81" customFormat="1" x14ac:dyDescent="0.25"/>
    <row r="322" s="81" customFormat="1" x14ac:dyDescent="0.25"/>
    <row r="323" s="81" customFormat="1" x14ac:dyDescent="0.25"/>
    <row r="324" s="81" customFormat="1" x14ac:dyDescent="0.25"/>
    <row r="325" s="81" customFormat="1" x14ac:dyDescent="0.25"/>
    <row r="326" s="81" customFormat="1" x14ac:dyDescent="0.25"/>
    <row r="327" s="81" customFormat="1" x14ac:dyDescent="0.25"/>
    <row r="328" s="81" customFormat="1" x14ac:dyDescent="0.25"/>
    <row r="329" s="81" customFormat="1" x14ac:dyDescent="0.25"/>
    <row r="330" s="81" customFormat="1" x14ac:dyDescent="0.25"/>
    <row r="331" s="81" customFormat="1" x14ac:dyDescent="0.25"/>
    <row r="332" s="81" customFormat="1" x14ac:dyDescent="0.25"/>
    <row r="333" s="81" customFormat="1" x14ac:dyDescent="0.25"/>
    <row r="334" s="81" customFormat="1" x14ac:dyDescent="0.25"/>
    <row r="335" s="81" customFormat="1" x14ac:dyDescent="0.25"/>
    <row r="336" s="81" customFormat="1" x14ac:dyDescent="0.25"/>
    <row r="337" s="81" customFormat="1" x14ac:dyDescent="0.25"/>
    <row r="338" s="81" customFormat="1" x14ac:dyDescent="0.25"/>
    <row r="339" s="81" customFormat="1" x14ac:dyDescent="0.25"/>
    <row r="340" s="81" customFormat="1" x14ac:dyDescent="0.25"/>
    <row r="341" s="81" customFormat="1" x14ac:dyDescent="0.25"/>
    <row r="342" s="81" customFormat="1" x14ac:dyDescent="0.25"/>
    <row r="343" s="81" customFormat="1" x14ac:dyDescent="0.25"/>
    <row r="344" s="81" customFormat="1" x14ac:dyDescent="0.25"/>
    <row r="345" s="81" customFormat="1" x14ac:dyDescent="0.25"/>
    <row r="346" s="81" customFormat="1" x14ac:dyDescent="0.25"/>
    <row r="347" s="81" customFormat="1" x14ac:dyDescent="0.25"/>
    <row r="348" s="81" customFormat="1" x14ac:dyDescent="0.25"/>
    <row r="349" s="81" customFormat="1" x14ac:dyDescent="0.25"/>
    <row r="350" s="81" customFormat="1" x14ac:dyDescent="0.25"/>
    <row r="351" s="81" customFormat="1" x14ac:dyDescent="0.25"/>
    <row r="352" s="81" customFormat="1" x14ac:dyDescent="0.25"/>
    <row r="353" s="81" customFormat="1" x14ac:dyDescent="0.25"/>
    <row r="354" s="81" customFormat="1" x14ac:dyDescent="0.25"/>
    <row r="355" s="81" customFormat="1" x14ac:dyDescent="0.25"/>
    <row r="356" s="81" customFormat="1" x14ac:dyDescent="0.25"/>
    <row r="357" s="81" customFormat="1" x14ac:dyDescent="0.25"/>
    <row r="358" s="81" customFormat="1" x14ac:dyDescent="0.25"/>
    <row r="359" s="81" customFormat="1" x14ac:dyDescent="0.25"/>
    <row r="360" s="81" customFormat="1" x14ac:dyDescent="0.25"/>
    <row r="361" s="81" customFormat="1" x14ac:dyDescent="0.25"/>
    <row r="362" s="81" customFormat="1" x14ac:dyDescent="0.25"/>
    <row r="363" s="81" customFormat="1" x14ac:dyDescent="0.25"/>
    <row r="364" s="81" customFormat="1" x14ac:dyDescent="0.25"/>
    <row r="365" s="81" customFormat="1" x14ac:dyDescent="0.25"/>
    <row r="366" s="81" customFormat="1" x14ac:dyDescent="0.25"/>
    <row r="367" s="81" customFormat="1" x14ac:dyDescent="0.25"/>
    <row r="368" s="81" customFormat="1" x14ac:dyDescent="0.25"/>
    <row r="369" s="81" customFormat="1" x14ac:dyDescent="0.25"/>
    <row r="370" s="81" customFormat="1" x14ac:dyDescent="0.25"/>
    <row r="371" s="81" customFormat="1" x14ac:dyDescent="0.25"/>
    <row r="372" s="81" customFormat="1" x14ac:dyDescent="0.25"/>
    <row r="373" s="81" customFormat="1" x14ac:dyDescent="0.25"/>
    <row r="374" s="81" customFormat="1" x14ac:dyDescent="0.25"/>
    <row r="375" s="81" customFormat="1" x14ac:dyDescent="0.25"/>
    <row r="376" s="81" customFormat="1" x14ac:dyDescent="0.25"/>
    <row r="377" s="81" customFormat="1" x14ac:dyDescent="0.25"/>
    <row r="378" s="81" customFormat="1" x14ac:dyDescent="0.25"/>
    <row r="379" s="81" customFormat="1" x14ac:dyDescent="0.25"/>
    <row r="380" s="81" customFormat="1" x14ac:dyDescent="0.25"/>
    <row r="381" s="81" customFormat="1" x14ac:dyDescent="0.25"/>
    <row r="382" s="81" customFormat="1" x14ac:dyDescent="0.25"/>
    <row r="383" s="81" customFormat="1" x14ac:dyDescent="0.25"/>
    <row r="384" s="81" customFormat="1" x14ac:dyDescent="0.25"/>
    <row r="385" s="81" customFormat="1" x14ac:dyDescent="0.25"/>
    <row r="386" s="81" customFormat="1" x14ac:dyDescent="0.25"/>
    <row r="387" s="81" customFormat="1" x14ac:dyDescent="0.25"/>
    <row r="388" s="81" customFormat="1" x14ac:dyDescent="0.25"/>
    <row r="389" s="81" customFormat="1" x14ac:dyDescent="0.25"/>
    <row r="390" s="81" customFormat="1" x14ac:dyDescent="0.25"/>
    <row r="391" s="81" customFormat="1" x14ac:dyDescent="0.25"/>
    <row r="392" s="81" customFormat="1" x14ac:dyDescent="0.25"/>
    <row r="393" s="81" customFormat="1" x14ac:dyDescent="0.25"/>
    <row r="394" s="81" customFormat="1" x14ac:dyDescent="0.25"/>
    <row r="395" s="81" customFormat="1" x14ac:dyDescent="0.25"/>
    <row r="396" s="81" customFormat="1" x14ac:dyDescent="0.25"/>
    <row r="397" s="81" customFormat="1" x14ac:dyDescent="0.25"/>
    <row r="398" s="81" customFormat="1" x14ac:dyDescent="0.25"/>
    <row r="399" s="81" customFormat="1" x14ac:dyDescent="0.25"/>
    <row r="400" s="81" customFormat="1" x14ac:dyDescent="0.25"/>
    <row r="401" s="81" customFormat="1" x14ac:dyDescent="0.25"/>
    <row r="402" s="81" customFormat="1" x14ac:dyDescent="0.25"/>
    <row r="403" s="81" customFormat="1" x14ac:dyDescent="0.25"/>
    <row r="404" s="81" customFormat="1" x14ac:dyDescent="0.25"/>
    <row r="405" s="81" customFormat="1" x14ac:dyDescent="0.25"/>
    <row r="406" s="81" customFormat="1" x14ac:dyDescent="0.25"/>
    <row r="407" s="81" customFormat="1" x14ac:dyDescent="0.25"/>
    <row r="408" s="81" customFormat="1" x14ac:dyDescent="0.25"/>
    <row r="409" s="81" customFormat="1" x14ac:dyDescent="0.25"/>
    <row r="410" s="81" customFormat="1" x14ac:dyDescent="0.25"/>
    <row r="411" s="81" customFormat="1" x14ac:dyDescent="0.25"/>
    <row r="412" s="81" customFormat="1" x14ac:dyDescent="0.25"/>
    <row r="413" s="81" customFormat="1" x14ac:dyDescent="0.25"/>
    <row r="414" s="81" customFormat="1" x14ac:dyDescent="0.25"/>
    <row r="415" s="81" customFormat="1" x14ac:dyDescent="0.25"/>
    <row r="416" s="81" customFormat="1" x14ac:dyDescent="0.25"/>
    <row r="417" s="81" customFormat="1" x14ac:dyDescent="0.25"/>
    <row r="418" s="81" customFormat="1" x14ac:dyDescent="0.25"/>
    <row r="419" s="81" customFormat="1" x14ac:dyDescent="0.25"/>
    <row r="420" s="81" customFormat="1" x14ac:dyDescent="0.25"/>
    <row r="421" s="81" customFormat="1" x14ac:dyDescent="0.25"/>
    <row r="422" s="81" customFormat="1" x14ac:dyDescent="0.25"/>
    <row r="423" s="81" customFormat="1" x14ac:dyDescent="0.25"/>
    <row r="424" s="81" customFormat="1" x14ac:dyDescent="0.25"/>
    <row r="425" s="81" customFormat="1" x14ac:dyDescent="0.25"/>
    <row r="426" s="81" customFormat="1" x14ac:dyDescent="0.25"/>
    <row r="427" s="81" customFormat="1" x14ac:dyDescent="0.25"/>
    <row r="428" s="81" customFormat="1" x14ac:dyDescent="0.25"/>
    <row r="429" s="81" customFormat="1" x14ac:dyDescent="0.25"/>
    <row r="430" s="81" customFormat="1" x14ac:dyDescent="0.25"/>
    <row r="431" s="81" customFormat="1" x14ac:dyDescent="0.25"/>
    <row r="432" s="81" customFormat="1" x14ac:dyDescent="0.25"/>
    <row r="433" s="81" customFormat="1" x14ac:dyDescent="0.25"/>
    <row r="434" s="81" customFormat="1" x14ac:dyDescent="0.25"/>
    <row r="435" s="81" customFormat="1" x14ac:dyDescent="0.25"/>
    <row r="436" s="81" customFormat="1" x14ac:dyDescent="0.25"/>
    <row r="437" s="81" customFormat="1" x14ac:dyDescent="0.25"/>
    <row r="438" s="81" customFormat="1" x14ac:dyDescent="0.25"/>
    <row r="439" s="81" customFormat="1" x14ac:dyDescent="0.25"/>
    <row r="440" s="81" customFormat="1" x14ac:dyDescent="0.25"/>
    <row r="441" s="81" customFormat="1" x14ac:dyDescent="0.25"/>
    <row r="442" s="81" customFormat="1" x14ac:dyDescent="0.25"/>
    <row r="443" s="81" customFormat="1" x14ac:dyDescent="0.25"/>
    <row r="444" s="81" customFormat="1" x14ac:dyDescent="0.25"/>
    <row r="445" s="81" customFormat="1" x14ac:dyDescent="0.25"/>
    <row r="446" s="81" customFormat="1" x14ac:dyDescent="0.25"/>
    <row r="447" s="81" customFormat="1" x14ac:dyDescent="0.25"/>
    <row r="448" s="81" customFormat="1" x14ac:dyDescent="0.25"/>
    <row r="449" s="81" customFormat="1" x14ac:dyDescent="0.25"/>
    <row r="450" s="81" customFormat="1" x14ac:dyDescent="0.25"/>
    <row r="451" s="81" customFormat="1" x14ac:dyDescent="0.25"/>
    <row r="452" s="81" customFormat="1" x14ac:dyDescent="0.25"/>
    <row r="453" s="81" customFormat="1" x14ac:dyDescent="0.25"/>
    <row r="454" s="81" customFormat="1" x14ac:dyDescent="0.25"/>
    <row r="455" s="81" customFormat="1" x14ac:dyDescent="0.25"/>
    <row r="456" s="81" customFormat="1" x14ac:dyDescent="0.25"/>
    <row r="457" s="81" customFormat="1" x14ac:dyDescent="0.25"/>
    <row r="458" s="81" customFormat="1" x14ac:dyDescent="0.25"/>
    <row r="459" s="81" customFormat="1" x14ac:dyDescent="0.25"/>
    <row r="460" s="81" customFormat="1" x14ac:dyDescent="0.25"/>
    <row r="461" s="81" customFormat="1" x14ac:dyDescent="0.25"/>
    <row r="462" s="81" customFormat="1" x14ac:dyDescent="0.25"/>
    <row r="463" s="81" customFormat="1" x14ac:dyDescent="0.25"/>
    <row r="464" s="81" customFormat="1" x14ac:dyDescent="0.25"/>
    <row r="465" s="81" customFormat="1" x14ac:dyDescent="0.25"/>
    <row r="466" s="81" customFormat="1" x14ac:dyDescent="0.25"/>
    <row r="467" s="81" customFormat="1" x14ac:dyDescent="0.25"/>
    <row r="468" s="81" customFormat="1" x14ac:dyDescent="0.25"/>
    <row r="469" s="81" customFormat="1" x14ac:dyDescent="0.25"/>
    <row r="470" s="81" customFormat="1" x14ac:dyDescent="0.25"/>
    <row r="471" s="81" customFormat="1" x14ac:dyDescent="0.25"/>
    <row r="472" s="81" customFormat="1" x14ac:dyDescent="0.25"/>
    <row r="473" s="81" customFormat="1" x14ac:dyDescent="0.25"/>
    <row r="474" s="81" customFormat="1" x14ac:dyDescent="0.25"/>
    <row r="475" s="81" customFormat="1" x14ac:dyDescent="0.25"/>
    <row r="476" s="81" customFormat="1" x14ac:dyDescent="0.25"/>
    <row r="477" s="81" customFormat="1" x14ac:dyDescent="0.25"/>
    <row r="478" s="81" customFormat="1" x14ac:dyDescent="0.25"/>
    <row r="479" s="81" customFormat="1" x14ac:dyDescent="0.25"/>
    <row r="480" s="81" customFormat="1" x14ac:dyDescent="0.25"/>
    <row r="481" s="81" customFormat="1" x14ac:dyDescent="0.25"/>
    <row r="482" s="81" customFormat="1" x14ac:dyDescent="0.25"/>
    <row r="483" s="81" customFormat="1" x14ac:dyDescent="0.25"/>
    <row r="484" s="81" customFormat="1" x14ac:dyDescent="0.25"/>
    <row r="485" s="81" customFormat="1" x14ac:dyDescent="0.25"/>
    <row r="486" s="81" customFormat="1" x14ac:dyDescent="0.25"/>
    <row r="487" s="81" customFormat="1" x14ac:dyDescent="0.25"/>
    <row r="488" s="81" customFormat="1" x14ac:dyDescent="0.25"/>
    <row r="489" s="81" customFormat="1" x14ac:dyDescent="0.25"/>
    <row r="490" s="81" customFormat="1" x14ac:dyDescent="0.25"/>
    <row r="491" s="81" customFormat="1" x14ac:dyDescent="0.25"/>
    <row r="492" s="81" customFormat="1" x14ac:dyDescent="0.25"/>
    <row r="493" s="81" customFormat="1" x14ac:dyDescent="0.25"/>
    <row r="494" s="81" customFormat="1" x14ac:dyDescent="0.25"/>
    <row r="495" s="81" customFormat="1" x14ac:dyDescent="0.25"/>
    <row r="496" s="81" customFormat="1" x14ac:dyDescent="0.25"/>
    <row r="497" s="81" customFormat="1" x14ac:dyDescent="0.25"/>
    <row r="498" s="81" customFormat="1" x14ac:dyDescent="0.25"/>
    <row r="499" s="81" customFormat="1" x14ac:dyDescent="0.25"/>
    <row r="500" s="81" customFormat="1" x14ac:dyDescent="0.25"/>
    <row r="501" s="81" customFormat="1" x14ac:dyDescent="0.25"/>
    <row r="502" s="81" customFormat="1" x14ac:dyDescent="0.25"/>
    <row r="503" s="81" customFormat="1" x14ac:dyDescent="0.25"/>
    <row r="504" s="81" customFormat="1" x14ac:dyDescent="0.25"/>
    <row r="505" s="81" customFormat="1" x14ac:dyDescent="0.25"/>
    <row r="506" s="81" customFormat="1" x14ac:dyDescent="0.25"/>
    <row r="507" s="81" customFormat="1" x14ac:dyDescent="0.25"/>
    <row r="508" s="81" customFormat="1" x14ac:dyDescent="0.25"/>
    <row r="509" s="81" customFormat="1" x14ac:dyDescent="0.25"/>
    <row r="510" s="81" customFormat="1" x14ac:dyDescent="0.25"/>
    <row r="511" s="81" customFormat="1" x14ac:dyDescent="0.25"/>
    <row r="512" s="81" customFormat="1" x14ac:dyDescent="0.25"/>
    <row r="513" s="81" customFormat="1" x14ac:dyDescent="0.25"/>
    <row r="514" s="81" customFormat="1" x14ac:dyDescent="0.25"/>
    <row r="515" s="81" customFormat="1" x14ac:dyDescent="0.25"/>
    <row r="516" s="81" customFormat="1" x14ac:dyDescent="0.25"/>
    <row r="517" s="81" customFormat="1" x14ac:dyDescent="0.25"/>
    <row r="518" s="81" customFormat="1" x14ac:dyDescent="0.25"/>
    <row r="519" s="81" customFormat="1" x14ac:dyDescent="0.25"/>
    <row r="520" s="81" customFormat="1" x14ac:dyDescent="0.25"/>
    <row r="521" s="81" customFormat="1" x14ac:dyDescent="0.25"/>
    <row r="522" s="81" customFormat="1" x14ac:dyDescent="0.25"/>
    <row r="523" s="81" customFormat="1" x14ac:dyDescent="0.25"/>
    <row r="524" s="81" customFormat="1" x14ac:dyDescent="0.25"/>
    <row r="525" s="81" customFormat="1" x14ac:dyDescent="0.25"/>
    <row r="526" s="81" customFormat="1" x14ac:dyDescent="0.25"/>
    <row r="527" s="81" customFormat="1" x14ac:dyDescent="0.25"/>
    <row r="528" s="81" customFormat="1" x14ac:dyDescent="0.25"/>
    <row r="529" s="81" customFormat="1" x14ac:dyDescent="0.25"/>
    <row r="530" s="81" customFormat="1" x14ac:dyDescent="0.25"/>
    <row r="531" s="81" customFormat="1" x14ac:dyDescent="0.25"/>
    <row r="532" s="81" customFormat="1" x14ac:dyDescent="0.25"/>
    <row r="533" s="81" customFormat="1" x14ac:dyDescent="0.25"/>
    <row r="534" s="81" customFormat="1" x14ac:dyDescent="0.25"/>
    <row r="535" s="81" customFormat="1" x14ac:dyDescent="0.25"/>
    <row r="536" s="81" customFormat="1" x14ac:dyDescent="0.25"/>
    <row r="537" s="81" customFormat="1" x14ac:dyDescent="0.25"/>
    <row r="538" s="81" customFormat="1" x14ac:dyDescent="0.25"/>
    <row r="539" s="81" customFormat="1" x14ac:dyDescent="0.25"/>
    <row r="540" s="81" customFormat="1" x14ac:dyDescent="0.25"/>
    <row r="541" s="81" customFormat="1" x14ac:dyDescent="0.25"/>
    <row r="542" s="81" customFormat="1" x14ac:dyDescent="0.25"/>
    <row r="543" s="81" customFormat="1" x14ac:dyDescent="0.25"/>
    <row r="544" s="81" customFormat="1" x14ac:dyDescent="0.25"/>
    <row r="545" s="81" customFormat="1" x14ac:dyDescent="0.25"/>
    <row r="546" s="81" customFormat="1" x14ac:dyDescent="0.25"/>
    <row r="547" s="81" customFormat="1" x14ac:dyDescent="0.25"/>
    <row r="548" s="81" customFormat="1" x14ac:dyDescent="0.25"/>
    <row r="549" s="81" customFormat="1" x14ac:dyDescent="0.25"/>
    <row r="550" s="81" customFormat="1" x14ac:dyDescent="0.25"/>
    <row r="551" s="81" customFormat="1" x14ac:dyDescent="0.25"/>
    <row r="552" s="81" customFormat="1" x14ac:dyDescent="0.25"/>
    <row r="553" s="81" customFormat="1" x14ac:dyDescent="0.25"/>
    <row r="554" s="81" customFormat="1" x14ac:dyDescent="0.25"/>
    <row r="555" s="81" customFormat="1" x14ac:dyDescent="0.25"/>
    <row r="556" s="81" customFormat="1" x14ac:dyDescent="0.25"/>
    <row r="557" s="81" customFormat="1" x14ac:dyDescent="0.25"/>
    <row r="558" s="81" customFormat="1" x14ac:dyDescent="0.25"/>
    <row r="559" s="81" customFormat="1" x14ac:dyDescent="0.25"/>
    <row r="560" s="81" customFormat="1" x14ac:dyDescent="0.25"/>
    <row r="561" s="81" customFormat="1" x14ac:dyDescent="0.25"/>
    <row r="562" s="81" customFormat="1" x14ac:dyDescent="0.25"/>
    <row r="563" s="81" customFormat="1" x14ac:dyDescent="0.25"/>
    <row r="564" s="81" customFormat="1" x14ac:dyDescent="0.25"/>
    <row r="565" s="81" customFormat="1" x14ac:dyDescent="0.25"/>
    <row r="566" s="81" customFormat="1" x14ac:dyDescent="0.25"/>
    <row r="567" s="81" customFormat="1" x14ac:dyDescent="0.25"/>
    <row r="568" s="81" customFormat="1" x14ac:dyDescent="0.25"/>
    <row r="569" s="81" customFormat="1" x14ac:dyDescent="0.25"/>
    <row r="570" s="81" customFormat="1" x14ac:dyDescent="0.25"/>
    <row r="571" s="81" customFormat="1" x14ac:dyDescent="0.25"/>
    <row r="572" s="81" customFormat="1" x14ac:dyDescent="0.25"/>
    <row r="573" s="81" customFormat="1" x14ac:dyDescent="0.25"/>
    <row r="574" s="81" customFormat="1" x14ac:dyDescent="0.25"/>
    <row r="575" s="81" customFormat="1" x14ac:dyDescent="0.25"/>
    <row r="576" s="81" customFormat="1" x14ac:dyDescent="0.25"/>
    <row r="577" s="81" customFormat="1" x14ac:dyDescent="0.25"/>
    <row r="578" s="81" customFormat="1" x14ac:dyDescent="0.25"/>
    <row r="579" s="81" customFormat="1" x14ac:dyDescent="0.25"/>
    <row r="580" s="81" customFormat="1" x14ac:dyDescent="0.25"/>
    <row r="581" s="81" customFormat="1" x14ac:dyDescent="0.25"/>
    <row r="582" s="81" customFormat="1" x14ac:dyDescent="0.25"/>
    <row r="583" s="81" customFormat="1" x14ac:dyDescent="0.25"/>
    <row r="584" s="81" customFormat="1" x14ac:dyDescent="0.25"/>
    <row r="585" s="81" customFormat="1" x14ac:dyDescent="0.25"/>
    <row r="586" s="81" customFormat="1" x14ac:dyDescent="0.25"/>
    <row r="587" s="81" customFormat="1" x14ac:dyDescent="0.25"/>
    <row r="588" s="81" customFormat="1" x14ac:dyDescent="0.25"/>
    <row r="589" s="81" customFormat="1" x14ac:dyDescent="0.25"/>
    <row r="590" s="81" customFormat="1" x14ac:dyDescent="0.25"/>
    <row r="591" s="81" customFormat="1" x14ac:dyDescent="0.25"/>
    <row r="592" s="81" customFormat="1" x14ac:dyDescent="0.25"/>
    <row r="593" s="81" customFormat="1" x14ac:dyDescent="0.25"/>
    <row r="594" s="81" customFormat="1" x14ac:dyDescent="0.25"/>
    <row r="595" s="81" customFormat="1" x14ac:dyDescent="0.25"/>
    <row r="596" s="81" customFormat="1" x14ac:dyDescent="0.25"/>
    <row r="597" s="81" customFormat="1" x14ac:dyDescent="0.25"/>
    <row r="598" s="81" customFormat="1" x14ac:dyDescent="0.25"/>
    <row r="599" s="81" customFormat="1" x14ac:dyDescent="0.25"/>
    <row r="600" s="81" customFormat="1" x14ac:dyDescent="0.25"/>
    <row r="601" s="81" customFormat="1" x14ac:dyDescent="0.25"/>
    <row r="602" s="81" customFormat="1" x14ac:dyDescent="0.25"/>
    <row r="603" s="81" customFormat="1" x14ac:dyDescent="0.25"/>
    <row r="604" s="81" customFormat="1" x14ac:dyDescent="0.25"/>
    <row r="605" s="81" customFormat="1" x14ac:dyDescent="0.25"/>
    <row r="606" s="81" customFormat="1" x14ac:dyDescent="0.25"/>
    <row r="607" s="81" customFormat="1" x14ac:dyDescent="0.25"/>
    <row r="608" s="81" customFormat="1" x14ac:dyDescent="0.25"/>
    <row r="609" s="81" customFormat="1" x14ac:dyDescent="0.25"/>
    <row r="610" s="81" customFormat="1" x14ac:dyDescent="0.25"/>
    <row r="611" s="81" customFormat="1" x14ac:dyDescent="0.25"/>
    <row r="612" s="81" customFormat="1" x14ac:dyDescent="0.25"/>
    <row r="613" s="81" customFormat="1" x14ac:dyDescent="0.25"/>
    <row r="614" s="81" customFormat="1" x14ac:dyDescent="0.25"/>
    <row r="615" s="81" customFormat="1" x14ac:dyDescent="0.25"/>
    <row r="616" s="81" customFormat="1" x14ac:dyDescent="0.25"/>
    <row r="617" s="81" customFormat="1" x14ac:dyDescent="0.25"/>
    <row r="618" s="81" customFormat="1" x14ac:dyDescent="0.25"/>
    <row r="619" s="81" customFormat="1" x14ac:dyDescent="0.25"/>
    <row r="620" s="81" customFormat="1" x14ac:dyDescent="0.25"/>
    <row r="621" s="81" customFormat="1" x14ac:dyDescent="0.25"/>
    <row r="622" s="81" customFormat="1" x14ac:dyDescent="0.25"/>
    <row r="623" s="81" customFormat="1" x14ac:dyDescent="0.25"/>
    <row r="624" s="81" customFormat="1" x14ac:dyDescent="0.25"/>
    <row r="625" s="81" customFormat="1" x14ac:dyDescent="0.25"/>
    <row r="626" s="81" customFormat="1" x14ac:dyDescent="0.25"/>
    <row r="627" s="81" customFormat="1" x14ac:dyDescent="0.25"/>
    <row r="628" s="81" customFormat="1" x14ac:dyDescent="0.25"/>
    <row r="629" s="81" customFormat="1" x14ac:dyDescent="0.25"/>
    <row r="630" s="81" customFormat="1" x14ac:dyDescent="0.25"/>
    <row r="631" s="81" customFormat="1" x14ac:dyDescent="0.25"/>
    <row r="632" s="81" customFormat="1" x14ac:dyDescent="0.25"/>
    <row r="633" s="81" customFormat="1" x14ac:dyDescent="0.25"/>
    <row r="634" s="81" customFormat="1" x14ac:dyDescent="0.25"/>
    <row r="635" s="81" customFormat="1" x14ac:dyDescent="0.25"/>
    <row r="636" s="81" customFormat="1" x14ac:dyDescent="0.25"/>
    <row r="637" s="81" customFormat="1" x14ac:dyDescent="0.25"/>
    <row r="638" s="81" customFormat="1" x14ac:dyDescent="0.25"/>
    <row r="639" s="81" customFormat="1" x14ac:dyDescent="0.25"/>
    <row r="640" s="81" customFormat="1" x14ac:dyDescent="0.25"/>
    <row r="641" s="81" customFormat="1" x14ac:dyDescent="0.25"/>
    <row r="642" s="81" customFormat="1" x14ac:dyDescent="0.25"/>
    <row r="643" s="81" customFormat="1" x14ac:dyDescent="0.25"/>
    <row r="644" s="81" customFormat="1" x14ac:dyDescent="0.25"/>
    <row r="645" s="81" customFormat="1" x14ac:dyDescent="0.25"/>
    <row r="646" s="81" customFormat="1" x14ac:dyDescent="0.25"/>
    <row r="647" s="81" customFormat="1" x14ac:dyDescent="0.25"/>
    <row r="648" s="81" customFormat="1" x14ac:dyDescent="0.25"/>
    <row r="649" s="81" customFormat="1" x14ac:dyDescent="0.25"/>
    <row r="650" s="81" customFormat="1" x14ac:dyDescent="0.25"/>
    <row r="651" s="81" customFormat="1" x14ac:dyDescent="0.25"/>
    <row r="652" s="81" customFormat="1" x14ac:dyDescent="0.25"/>
    <row r="653" s="81" customFormat="1" x14ac:dyDescent="0.25"/>
    <row r="654" s="81" customFormat="1" x14ac:dyDescent="0.25"/>
    <row r="655" s="81" customFormat="1" x14ac:dyDescent="0.25"/>
    <row r="656" s="81" customFormat="1" x14ac:dyDescent="0.25"/>
    <row r="657" s="81" customFormat="1" x14ac:dyDescent="0.25"/>
    <row r="658" s="81" customFormat="1" x14ac:dyDescent="0.25"/>
    <row r="659" s="81" customFormat="1" x14ac:dyDescent="0.25"/>
    <row r="660" s="81" customFormat="1" x14ac:dyDescent="0.25"/>
    <row r="661" s="81" customFormat="1" x14ac:dyDescent="0.25"/>
    <row r="662" s="81" customFormat="1" x14ac:dyDescent="0.25"/>
    <row r="663" s="81" customFormat="1" x14ac:dyDescent="0.25"/>
    <row r="664" s="81" customFormat="1" x14ac:dyDescent="0.25"/>
    <row r="665" s="81" customFormat="1" x14ac:dyDescent="0.25"/>
    <row r="666" s="81" customFormat="1" x14ac:dyDescent="0.25"/>
    <row r="667" s="81" customFormat="1" x14ac:dyDescent="0.25"/>
    <row r="668" s="81" customFormat="1" x14ac:dyDescent="0.25"/>
    <row r="669" s="81" customFormat="1" x14ac:dyDescent="0.25"/>
    <row r="670" s="81" customFormat="1" x14ac:dyDescent="0.25"/>
    <row r="671" s="81" customFormat="1" x14ac:dyDescent="0.25"/>
    <row r="672" s="81" customFormat="1" x14ac:dyDescent="0.25"/>
    <row r="673" s="81" customFormat="1" x14ac:dyDescent="0.25"/>
    <row r="674" s="81" customFormat="1" x14ac:dyDescent="0.25"/>
    <row r="675" s="81" customFormat="1" x14ac:dyDescent="0.25"/>
    <row r="676" s="81" customFormat="1" x14ac:dyDescent="0.25"/>
    <row r="677" s="81" customFormat="1" x14ac:dyDescent="0.25"/>
    <row r="678" s="81" customFormat="1" x14ac:dyDescent="0.25"/>
    <row r="679" s="81" customFormat="1" x14ac:dyDescent="0.25"/>
    <row r="680" s="81" customFormat="1" x14ac:dyDescent="0.25"/>
    <row r="681" s="81" customFormat="1" x14ac:dyDescent="0.25"/>
    <row r="682" s="81" customFormat="1" x14ac:dyDescent="0.25"/>
    <row r="683" s="81" customFormat="1" x14ac:dyDescent="0.25"/>
    <row r="684" s="81" customFormat="1" x14ac:dyDescent="0.25"/>
    <row r="685" s="81" customFormat="1" x14ac:dyDescent="0.25"/>
    <row r="686" s="81" customFormat="1" x14ac:dyDescent="0.25"/>
    <row r="687" s="81" customFormat="1" x14ac:dyDescent="0.25"/>
    <row r="688" s="81" customFormat="1" x14ac:dyDescent="0.25"/>
    <row r="689" s="81" customFormat="1" x14ac:dyDescent="0.25"/>
    <row r="690" s="81" customFormat="1" x14ac:dyDescent="0.25"/>
    <row r="691" s="81" customFormat="1" x14ac:dyDescent="0.25"/>
    <row r="692" s="81" customFormat="1" x14ac:dyDescent="0.25"/>
    <row r="693" s="81" customFormat="1" x14ac:dyDescent="0.25"/>
    <row r="694" s="81" customFormat="1" x14ac:dyDescent="0.25"/>
    <row r="695" s="81" customFormat="1" x14ac:dyDescent="0.25"/>
    <row r="696" s="81" customFormat="1" x14ac:dyDescent="0.25"/>
    <row r="697" s="81" customFormat="1" x14ac:dyDescent="0.25"/>
    <row r="698" s="81" customFormat="1" x14ac:dyDescent="0.25"/>
    <row r="699" s="81" customFormat="1" x14ac:dyDescent="0.25"/>
    <row r="700" s="81" customFormat="1" x14ac:dyDescent="0.25"/>
    <row r="701" s="81" customFormat="1" x14ac:dyDescent="0.25"/>
    <row r="702" s="81" customFormat="1" x14ac:dyDescent="0.25"/>
    <row r="703" s="81" customFormat="1" x14ac:dyDescent="0.25"/>
    <row r="704" s="81" customFormat="1" x14ac:dyDescent="0.25"/>
    <row r="705" s="81" customFormat="1" x14ac:dyDescent="0.25"/>
    <row r="706" s="81" customFormat="1" x14ac:dyDescent="0.25"/>
    <row r="707" s="81" customFormat="1" x14ac:dyDescent="0.25"/>
    <row r="708" s="81" customFormat="1" x14ac:dyDescent="0.25"/>
    <row r="709" s="81" customFormat="1" x14ac:dyDescent="0.25"/>
    <row r="710" s="81" customFormat="1" x14ac:dyDescent="0.25"/>
    <row r="711" s="81" customFormat="1" x14ac:dyDescent="0.25"/>
    <row r="712" s="81" customFormat="1" x14ac:dyDescent="0.25"/>
    <row r="713" s="81" customFormat="1" x14ac:dyDescent="0.25"/>
    <row r="714" s="81" customFormat="1" x14ac:dyDescent="0.25"/>
    <row r="715" s="81" customFormat="1" x14ac:dyDescent="0.25"/>
    <row r="716" s="81" customFormat="1" x14ac:dyDescent="0.25"/>
    <row r="717" s="81" customFormat="1" x14ac:dyDescent="0.25"/>
    <row r="718" s="81" customFormat="1" x14ac:dyDescent="0.25"/>
    <row r="719" s="81" customFormat="1" x14ac:dyDescent="0.25"/>
    <row r="720" s="81" customFormat="1" x14ac:dyDescent="0.25"/>
    <row r="721" s="81" customFormat="1" x14ac:dyDescent="0.25"/>
    <row r="722" s="81" customFormat="1" x14ac:dyDescent="0.25"/>
    <row r="723" s="81" customFormat="1" x14ac:dyDescent="0.25"/>
    <row r="724" s="81" customFormat="1" x14ac:dyDescent="0.25"/>
    <row r="725" s="81" customFormat="1" x14ac:dyDescent="0.25"/>
    <row r="726" s="81" customFormat="1" x14ac:dyDescent="0.25"/>
    <row r="727" s="81" customFormat="1" x14ac:dyDescent="0.25"/>
    <row r="728" s="81" customFormat="1" x14ac:dyDescent="0.25"/>
    <row r="729" s="81" customFormat="1" x14ac:dyDescent="0.25"/>
    <row r="730" s="81" customFormat="1" x14ac:dyDescent="0.25"/>
    <row r="731" s="81" customFormat="1" x14ac:dyDescent="0.25"/>
    <row r="732" s="81" customFormat="1" x14ac:dyDescent="0.25"/>
    <row r="733" s="81" customFormat="1" x14ac:dyDescent="0.25"/>
    <row r="734" s="81" customFormat="1" x14ac:dyDescent="0.25"/>
    <row r="735" s="81" customFormat="1" x14ac:dyDescent="0.25"/>
    <row r="736" s="81" customFormat="1" x14ac:dyDescent="0.25"/>
    <row r="737" s="81" customFormat="1" x14ac:dyDescent="0.25"/>
    <row r="738" s="81" customFormat="1" x14ac:dyDescent="0.25"/>
    <row r="739" s="81" customFormat="1" x14ac:dyDescent="0.25"/>
    <row r="740" s="81" customFormat="1" x14ac:dyDescent="0.25"/>
    <row r="741" s="81" customFormat="1" x14ac:dyDescent="0.25"/>
    <row r="742" s="81" customFormat="1" x14ac:dyDescent="0.25"/>
    <row r="743" s="81" customFormat="1" x14ac:dyDescent="0.25"/>
  </sheetData>
  <mergeCells count="12">
    <mergeCell ref="B2:T2"/>
    <mergeCell ref="B3:B5"/>
    <mergeCell ref="C3:T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rintOptions horizontalCentered="1"/>
  <pageMargins left="0.7" right="0.7" top="0.75" bottom="0.75" header="0.3" footer="0.3"/>
  <pageSetup paperSize="9" scale="6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1"/>
  <sheetViews>
    <sheetView topLeftCell="E1" workbookViewId="0">
      <selection activeCell="L33" sqref="L33"/>
    </sheetView>
  </sheetViews>
  <sheetFormatPr baseColWidth="10" defaultColWidth="11.42578125" defaultRowHeight="15" x14ac:dyDescent="0.25"/>
  <cols>
    <col min="1" max="1" width="30.7109375" style="63" customWidth="1"/>
    <col min="2" max="18" width="9.42578125" style="63" customWidth="1"/>
    <col min="19" max="21" width="9.7109375" style="63" customWidth="1"/>
    <col min="22" max="16384" width="11.42578125" style="63"/>
  </cols>
  <sheetData>
    <row r="1" spans="1:22" ht="25.15" customHeight="1" thickTop="1" thickBot="1" x14ac:dyDescent="0.3">
      <c r="A1" s="316" t="s">
        <v>123</v>
      </c>
      <c r="B1" s="317"/>
      <c r="C1" s="317"/>
      <c r="D1" s="317"/>
      <c r="E1" s="317"/>
      <c r="F1" s="317"/>
      <c r="G1" s="317"/>
      <c r="H1" s="317"/>
      <c r="I1" s="317"/>
      <c r="J1" s="317"/>
      <c r="K1" s="318"/>
      <c r="L1" s="319"/>
      <c r="M1" s="319"/>
      <c r="N1" s="319"/>
      <c r="O1" s="319"/>
      <c r="P1" s="319"/>
      <c r="Q1" s="319"/>
      <c r="R1" s="319"/>
      <c r="S1" s="319"/>
      <c r="T1" s="319"/>
      <c r="U1" s="320"/>
    </row>
    <row r="2" spans="1:22" ht="25.15" customHeight="1" thickTop="1" thickBot="1" x14ac:dyDescent="0.3">
      <c r="A2" s="321" t="s">
        <v>118</v>
      </c>
      <c r="B2" s="345" t="s">
        <v>54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6"/>
    </row>
    <row r="3" spans="1:22" ht="25.15" customHeight="1" x14ac:dyDescent="0.25">
      <c r="A3" s="348"/>
      <c r="B3" s="349">
        <v>0</v>
      </c>
      <c r="C3" s="328"/>
      <c r="D3" s="314" t="s">
        <v>55</v>
      </c>
      <c r="E3" s="315"/>
      <c r="F3" s="329" t="s">
        <v>56</v>
      </c>
      <c r="G3" s="328"/>
      <c r="H3" s="314" t="s">
        <v>57</v>
      </c>
      <c r="I3" s="315"/>
      <c r="J3" s="329" t="s">
        <v>58</v>
      </c>
      <c r="K3" s="328"/>
      <c r="L3" s="314" t="s">
        <v>59</v>
      </c>
      <c r="M3" s="315"/>
      <c r="N3" s="329" t="s">
        <v>60</v>
      </c>
      <c r="O3" s="328"/>
      <c r="P3" s="314" t="s">
        <v>61</v>
      </c>
      <c r="Q3" s="315"/>
      <c r="R3" s="329" t="s">
        <v>34</v>
      </c>
      <c r="S3" s="328"/>
      <c r="T3" s="314" t="s">
        <v>52</v>
      </c>
      <c r="U3" s="315"/>
    </row>
    <row r="4" spans="1:22" ht="25.15" customHeight="1" thickBot="1" x14ac:dyDescent="0.3">
      <c r="A4" s="348"/>
      <c r="B4" s="48" t="s">
        <v>4</v>
      </c>
      <c r="C4" s="4" t="s">
        <v>5</v>
      </c>
      <c r="D4" s="50" t="s">
        <v>4</v>
      </c>
      <c r="E4" s="51" t="s">
        <v>5</v>
      </c>
      <c r="F4" s="48" t="s">
        <v>4</v>
      </c>
      <c r="G4" s="49" t="s">
        <v>5</v>
      </c>
      <c r="H4" s="50" t="s">
        <v>4</v>
      </c>
      <c r="I4" s="51" t="s">
        <v>5</v>
      </c>
      <c r="J4" s="48" t="s">
        <v>4</v>
      </c>
      <c r="K4" s="49" t="s">
        <v>5</v>
      </c>
      <c r="L4" s="50" t="s">
        <v>4</v>
      </c>
      <c r="M4" s="51" t="s">
        <v>5</v>
      </c>
      <c r="N4" s="48" t="s">
        <v>4</v>
      </c>
      <c r="O4" s="49" t="s">
        <v>5</v>
      </c>
      <c r="P4" s="50" t="s">
        <v>4</v>
      </c>
      <c r="Q4" s="51" t="s">
        <v>5</v>
      </c>
      <c r="R4" s="48" t="s">
        <v>4</v>
      </c>
      <c r="S4" s="49" t="s">
        <v>5</v>
      </c>
      <c r="T4" s="50" t="s">
        <v>4</v>
      </c>
      <c r="U4" s="51" t="s">
        <v>5</v>
      </c>
    </row>
    <row r="5" spans="1:22" ht="25.15" customHeight="1" thickBot="1" x14ac:dyDescent="0.3">
      <c r="A5" s="34" t="s">
        <v>102</v>
      </c>
      <c r="B5" s="52" t="e">
        <f>VLOOKUP(V5,[1]Sheet1!$A$764:$U$778,2,FALSE)</f>
        <v>#N/A</v>
      </c>
      <c r="C5" s="38" t="e">
        <f>VLOOKUP(V5,[1]Sheet1!$A$764:$U$778,3,FALSE)/100</f>
        <v>#N/A</v>
      </c>
      <c r="D5" s="53" t="e">
        <f>VLOOKUP(V5,[1]Sheet1!$A$764:$U$778,4,FALSE)</f>
        <v>#N/A</v>
      </c>
      <c r="E5" s="39" t="e">
        <f>VLOOKUP(V5,[1]Sheet1!$A$764:$U$778,5,FALSE)/100</f>
        <v>#N/A</v>
      </c>
      <c r="F5" s="52" t="e">
        <f>VLOOKUP(V5,[1]Sheet1!$A$764:$U$778,6,FALSE)</f>
        <v>#N/A</v>
      </c>
      <c r="G5" s="38" t="e">
        <f>VLOOKUP(V5,[1]Sheet1!$A$764:$U$778,7,FALSE)/100</f>
        <v>#N/A</v>
      </c>
      <c r="H5" s="53" t="e">
        <f>VLOOKUP(V5,[1]Sheet1!$A$764:$U$778,8,FALSE)</f>
        <v>#N/A</v>
      </c>
      <c r="I5" s="39" t="e">
        <f>VLOOKUP(V5,[1]Sheet1!$A$764:$U$778,9,FALSE)/100</f>
        <v>#N/A</v>
      </c>
      <c r="J5" s="52" t="e">
        <f>VLOOKUP(V5,[1]Sheet1!$A$764:$U$778,10,FALSE)</f>
        <v>#N/A</v>
      </c>
      <c r="K5" s="38" t="e">
        <f>VLOOKUP(V5,[1]Sheet1!$A$764:$U$778,11,FALSE)/100</f>
        <v>#N/A</v>
      </c>
      <c r="L5" s="53" t="e">
        <f>VLOOKUP(V5,[1]Sheet1!$A$764:$U$778,12,FALSE)</f>
        <v>#N/A</v>
      </c>
      <c r="M5" s="39" t="e">
        <f>VLOOKUP(V5,[1]Sheet1!$A$764:$U$778,13,FALSE)/100</f>
        <v>#N/A</v>
      </c>
      <c r="N5" s="52" t="e">
        <f>VLOOKUP(V5,[1]Sheet1!$A$764:$U$778,14,FALSE)</f>
        <v>#N/A</v>
      </c>
      <c r="O5" s="38" t="e">
        <f>VLOOKUP(V5,[1]Sheet1!$A$764:$U$778,15,FALSE)/100</f>
        <v>#N/A</v>
      </c>
      <c r="P5" s="53" t="e">
        <f>VLOOKUP(V5,[1]Sheet1!$A$764:$U$778,16,FALSE)</f>
        <v>#N/A</v>
      </c>
      <c r="Q5" s="39" t="e">
        <f>VLOOKUP(V5,[1]Sheet1!$A$764:$U$778,17,FALSE)/100</f>
        <v>#N/A</v>
      </c>
      <c r="R5" s="52" t="e">
        <f>VLOOKUP(V5,[1]Sheet1!$A$764:$U$778,18,FALSE)</f>
        <v>#N/A</v>
      </c>
      <c r="S5" s="38" t="e">
        <f>VLOOKUP(V5,[1]Sheet1!$A$764:$U$778,19,FALSE)/100</f>
        <v>#N/A</v>
      </c>
      <c r="T5" s="53" t="e">
        <f>VLOOKUP(V5,[1]Sheet1!$A$764:$U$778,20,FALSE)</f>
        <v>#N/A</v>
      </c>
      <c r="U5" s="39" t="e">
        <f>VLOOKUP(V5,[1]Sheet1!$A$764:$U$778,21,FALSE)/100</f>
        <v>#N/A</v>
      </c>
      <c r="V5" s="67" t="s">
        <v>179</v>
      </c>
    </row>
    <row r="6" spans="1:22" x14ac:dyDescent="0.25">
      <c r="A6" s="64" t="s">
        <v>103</v>
      </c>
      <c r="B6" s="54" t="e">
        <f>VLOOKUP(V6,[1]Sheet1!$A$764:$U$778,2,FALSE)</f>
        <v>#N/A</v>
      </c>
      <c r="C6" s="41" t="e">
        <f>VLOOKUP(V6,[1]Sheet1!$A$764:$U$778,3,FALSE)/100</f>
        <v>#N/A</v>
      </c>
      <c r="D6" s="54" t="e">
        <f>VLOOKUP(V6,[1]Sheet1!$A$764:$U$778,4,FALSE)</f>
        <v>#N/A</v>
      </c>
      <c r="E6" s="40" t="e">
        <f>VLOOKUP(V6,[1]Sheet1!$A$764:$U$778,5,FALSE)/100</f>
        <v>#N/A</v>
      </c>
      <c r="F6" s="55" t="e">
        <f>VLOOKUP(V6,[1]Sheet1!$A$764:$U$778,6,FALSE)</f>
        <v>#N/A</v>
      </c>
      <c r="G6" s="41" t="e">
        <f>VLOOKUP(V6,[1]Sheet1!$A$764:$U$778,7,FALSE)/100</f>
        <v>#N/A</v>
      </c>
      <c r="H6" s="54" t="e">
        <f>VLOOKUP(V6,[1]Sheet1!$A$764:$U$778,8,FALSE)</f>
        <v>#N/A</v>
      </c>
      <c r="I6" s="40" t="e">
        <f>VLOOKUP(V6,[1]Sheet1!$A$764:$U$778,9,FALSE)/100</f>
        <v>#N/A</v>
      </c>
      <c r="J6" s="55" t="e">
        <f>VLOOKUP(V6,[1]Sheet1!$A$764:$U$778,10,FALSE)</f>
        <v>#N/A</v>
      </c>
      <c r="K6" s="41" t="e">
        <f>VLOOKUP(V6,[1]Sheet1!$A$764:$U$778,11,FALSE)/100</f>
        <v>#N/A</v>
      </c>
      <c r="L6" s="54" t="e">
        <f>VLOOKUP(V6,[1]Sheet1!$A$764:$U$778,12,FALSE)</f>
        <v>#N/A</v>
      </c>
      <c r="M6" s="40" t="e">
        <f>VLOOKUP(V6,[1]Sheet1!$A$764:$U$778,13,FALSE)/100</f>
        <v>#N/A</v>
      </c>
      <c r="N6" s="55" t="e">
        <f>VLOOKUP(V6,[1]Sheet1!$A$764:$U$778,14,FALSE)</f>
        <v>#N/A</v>
      </c>
      <c r="O6" s="41" t="e">
        <f>VLOOKUP(V6,[1]Sheet1!$A$764:$U$778,15,FALSE)/100</f>
        <v>#N/A</v>
      </c>
      <c r="P6" s="54" t="e">
        <f>VLOOKUP(V6,[1]Sheet1!$A$764:$U$778,16,FALSE)</f>
        <v>#N/A</v>
      </c>
      <c r="Q6" s="40" t="e">
        <f>VLOOKUP(V6,[1]Sheet1!$A$764:$U$778,17,FALSE)/100</f>
        <v>#N/A</v>
      </c>
      <c r="R6" s="55" t="e">
        <f>VLOOKUP(V6,[1]Sheet1!$A$764:$U$778,18,FALSE)</f>
        <v>#N/A</v>
      </c>
      <c r="S6" s="41" t="e">
        <f>VLOOKUP(V6,[1]Sheet1!$A$764:$U$778,19,FALSE)/100</f>
        <v>#N/A</v>
      </c>
      <c r="T6" s="54" t="e">
        <f>VLOOKUP(V6,[1]Sheet1!$A$764:$U$778,20,FALSE)</f>
        <v>#N/A</v>
      </c>
      <c r="U6" s="40" t="e">
        <f>VLOOKUP(V6,[1]Sheet1!$A$764:$U$778,21,FALSE)/100</f>
        <v>#N/A</v>
      </c>
      <c r="V6" s="67" t="s">
        <v>180</v>
      </c>
    </row>
    <row r="7" spans="1:22" x14ac:dyDescent="0.25">
      <c r="A7" s="65" t="s">
        <v>104</v>
      </c>
      <c r="B7" s="36" t="e">
        <f>VLOOKUP(V7,[1]Sheet1!$A$764:$U$778,2,FALSE)</f>
        <v>#N/A</v>
      </c>
      <c r="C7" s="33" t="e">
        <f>VLOOKUP(V7,[1]Sheet1!$A$764:$U$778,3,FALSE)/100</f>
        <v>#N/A</v>
      </c>
      <c r="D7" s="36" t="e">
        <f>VLOOKUP(V7,[1]Sheet1!$A$764:$U$778,4,FALSE)</f>
        <v>#N/A</v>
      </c>
      <c r="E7" s="35" t="e">
        <f>VLOOKUP(V7,[1]Sheet1!$A$764:$U$778,5,FALSE)/100</f>
        <v>#N/A</v>
      </c>
      <c r="F7" s="56" t="e">
        <f>VLOOKUP(V7,[1]Sheet1!$A$764:$U$778,6,FALSE)</f>
        <v>#N/A</v>
      </c>
      <c r="G7" s="33" t="e">
        <f>VLOOKUP(V7,[1]Sheet1!$A$764:$U$778,7,FALSE)/100</f>
        <v>#N/A</v>
      </c>
      <c r="H7" s="36" t="e">
        <f>VLOOKUP(V7,[1]Sheet1!$A$764:$U$778,8,FALSE)</f>
        <v>#N/A</v>
      </c>
      <c r="I7" s="35" t="e">
        <f>VLOOKUP(V7,[1]Sheet1!$A$764:$U$778,9,FALSE)/100</f>
        <v>#N/A</v>
      </c>
      <c r="J7" s="56" t="e">
        <f>VLOOKUP(V7,[1]Sheet1!$A$764:$U$778,10,FALSE)</f>
        <v>#N/A</v>
      </c>
      <c r="K7" s="33" t="e">
        <f>VLOOKUP(V7,[1]Sheet1!$A$764:$U$778,11,FALSE)/100</f>
        <v>#N/A</v>
      </c>
      <c r="L7" s="36" t="e">
        <f>VLOOKUP(V7,[1]Sheet1!$A$764:$U$778,12,FALSE)</f>
        <v>#N/A</v>
      </c>
      <c r="M7" s="35" t="e">
        <f>VLOOKUP(V7,[1]Sheet1!$A$764:$U$778,13,FALSE)/100</f>
        <v>#N/A</v>
      </c>
      <c r="N7" s="56" t="e">
        <f>VLOOKUP(V7,[1]Sheet1!$A$764:$U$778,14,FALSE)</f>
        <v>#N/A</v>
      </c>
      <c r="O7" s="33" t="e">
        <f>VLOOKUP(V7,[1]Sheet1!$A$764:$U$778,15,FALSE)/100</f>
        <v>#N/A</v>
      </c>
      <c r="P7" s="36" t="e">
        <f>VLOOKUP(V7,[1]Sheet1!$A$764:$U$778,16,FALSE)</f>
        <v>#N/A</v>
      </c>
      <c r="Q7" s="35" t="e">
        <f>VLOOKUP(V7,[1]Sheet1!$A$764:$U$778,17,FALSE)/100</f>
        <v>#N/A</v>
      </c>
      <c r="R7" s="56" t="e">
        <f>VLOOKUP(V7,[1]Sheet1!$A$764:$U$778,18,FALSE)</f>
        <v>#N/A</v>
      </c>
      <c r="S7" s="33" t="e">
        <f>VLOOKUP(V7,[1]Sheet1!$A$764:$U$778,19,FALSE)/100</f>
        <v>#N/A</v>
      </c>
      <c r="T7" s="36" t="e">
        <f>VLOOKUP(V7,[1]Sheet1!$A$764:$U$778,20,FALSE)</f>
        <v>#N/A</v>
      </c>
      <c r="U7" s="35" t="e">
        <f>VLOOKUP(V7,[1]Sheet1!$A$764:$U$778,21,FALSE)/100</f>
        <v>#N/A</v>
      </c>
      <c r="V7" s="67" t="s">
        <v>181</v>
      </c>
    </row>
    <row r="8" spans="1:22" x14ac:dyDescent="0.25">
      <c r="A8" s="65" t="s">
        <v>105</v>
      </c>
      <c r="B8" s="36" t="e">
        <f>VLOOKUP(V8,[1]Sheet1!$A$764:$U$778,2,FALSE)</f>
        <v>#N/A</v>
      </c>
      <c r="C8" s="33" t="e">
        <f>VLOOKUP(V8,[1]Sheet1!$A$764:$U$778,3,FALSE)/100</f>
        <v>#N/A</v>
      </c>
      <c r="D8" s="36" t="e">
        <f>VLOOKUP(V8,[1]Sheet1!$A$764:$U$778,4,FALSE)</f>
        <v>#N/A</v>
      </c>
      <c r="E8" s="35" t="e">
        <f>VLOOKUP(V8,[1]Sheet1!$A$764:$U$778,5,FALSE)/100</f>
        <v>#N/A</v>
      </c>
      <c r="F8" s="56" t="e">
        <f>VLOOKUP(V8,[1]Sheet1!$A$764:$U$778,6,FALSE)</f>
        <v>#N/A</v>
      </c>
      <c r="G8" s="33" t="e">
        <f>VLOOKUP(V8,[1]Sheet1!$A$764:$U$778,7,FALSE)/100</f>
        <v>#N/A</v>
      </c>
      <c r="H8" s="36" t="e">
        <f>VLOOKUP(V8,[1]Sheet1!$A$764:$U$778,8,FALSE)</f>
        <v>#N/A</v>
      </c>
      <c r="I8" s="35" t="e">
        <f>VLOOKUP(V8,[1]Sheet1!$A$764:$U$778,9,FALSE)/100</f>
        <v>#N/A</v>
      </c>
      <c r="J8" s="56" t="e">
        <f>VLOOKUP(V8,[1]Sheet1!$A$764:$U$778,10,FALSE)</f>
        <v>#N/A</v>
      </c>
      <c r="K8" s="33" t="e">
        <f>VLOOKUP(V8,[1]Sheet1!$A$764:$U$778,11,FALSE)/100</f>
        <v>#N/A</v>
      </c>
      <c r="L8" s="36" t="e">
        <f>VLOOKUP(V8,[1]Sheet1!$A$764:$U$778,12,FALSE)</f>
        <v>#N/A</v>
      </c>
      <c r="M8" s="35" t="e">
        <f>VLOOKUP(V8,[1]Sheet1!$A$764:$U$778,13,FALSE)/100</f>
        <v>#N/A</v>
      </c>
      <c r="N8" s="56" t="e">
        <f>VLOOKUP(V8,[1]Sheet1!$A$764:$U$778,14,FALSE)</f>
        <v>#N/A</v>
      </c>
      <c r="O8" s="33" t="e">
        <f>VLOOKUP(V8,[1]Sheet1!$A$764:$U$778,15,FALSE)/100</f>
        <v>#N/A</v>
      </c>
      <c r="P8" s="36" t="e">
        <f>VLOOKUP(V8,[1]Sheet1!$A$764:$U$778,16,FALSE)</f>
        <v>#N/A</v>
      </c>
      <c r="Q8" s="35" t="e">
        <f>VLOOKUP(V8,[1]Sheet1!$A$764:$U$778,17,FALSE)/100</f>
        <v>#N/A</v>
      </c>
      <c r="R8" s="56" t="e">
        <f>VLOOKUP(V8,[1]Sheet1!$A$764:$U$778,18,FALSE)</f>
        <v>#N/A</v>
      </c>
      <c r="S8" s="33" t="e">
        <f>VLOOKUP(V8,[1]Sheet1!$A$764:$U$778,19,FALSE)/100</f>
        <v>#N/A</v>
      </c>
      <c r="T8" s="36" t="e">
        <f>VLOOKUP(V8,[1]Sheet1!$A$764:$U$778,20,FALSE)</f>
        <v>#N/A</v>
      </c>
      <c r="U8" s="35" t="e">
        <f>VLOOKUP(V8,[1]Sheet1!$A$764:$U$778,21,FALSE)/100</f>
        <v>#N/A</v>
      </c>
      <c r="V8" s="67" t="s">
        <v>182</v>
      </c>
    </row>
    <row r="9" spans="1:22" x14ac:dyDescent="0.25">
      <c r="A9" s="65" t="s">
        <v>106</v>
      </c>
      <c r="B9" s="36" t="e">
        <f>VLOOKUP(V9,[1]Sheet1!$A$764:$U$778,2,FALSE)</f>
        <v>#N/A</v>
      </c>
      <c r="C9" s="33" t="e">
        <f>VLOOKUP(V9,[1]Sheet1!$A$764:$U$778,3,FALSE)/100</f>
        <v>#N/A</v>
      </c>
      <c r="D9" s="36" t="e">
        <f>VLOOKUP(V9,[1]Sheet1!$A$764:$U$778,4,FALSE)</f>
        <v>#N/A</v>
      </c>
      <c r="E9" s="35" t="e">
        <f>VLOOKUP(V9,[1]Sheet1!$A$764:$U$778,5,FALSE)/100</f>
        <v>#N/A</v>
      </c>
      <c r="F9" s="56" t="e">
        <f>VLOOKUP(V9,[1]Sheet1!$A$764:$U$778,6,FALSE)</f>
        <v>#N/A</v>
      </c>
      <c r="G9" s="33" t="e">
        <f>VLOOKUP(V9,[1]Sheet1!$A$764:$U$778,7,FALSE)/100</f>
        <v>#N/A</v>
      </c>
      <c r="H9" s="36" t="e">
        <f>VLOOKUP(V9,[1]Sheet1!$A$764:$U$778,8,FALSE)</f>
        <v>#N/A</v>
      </c>
      <c r="I9" s="35" t="e">
        <f>VLOOKUP(V9,[1]Sheet1!$A$764:$U$778,9,FALSE)/100</f>
        <v>#N/A</v>
      </c>
      <c r="J9" s="56" t="e">
        <f>VLOOKUP(V9,[1]Sheet1!$A$764:$U$778,10,FALSE)</f>
        <v>#N/A</v>
      </c>
      <c r="K9" s="33" t="e">
        <f>VLOOKUP(V9,[1]Sheet1!$A$764:$U$778,11,FALSE)/100</f>
        <v>#N/A</v>
      </c>
      <c r="L9" s="36" t="e">
        <f>VLOOKUP(V9,[1]Sheet1!$A$764:$U$778,12,FALSE)</f>
        <v>#N/A</v>
      </c>
      <c r="M9" s="35" t="e">
        <f>VLOOKUP(V9,[1]Sheet1!$A$764:$U$778,13,FALSE)/100</f>
        <v>#N/A</v>
      </c>
      <c r="N9" s="56" t="e">
        <f>VLOOKUP(V9,[1]Sheet1!$A$764:$U$778,14,FALSE)</f>
        <v>#N/A</v>
      </c>
      <c r="O9" s="33" t="e">
        <f>VLOOKUP(V9,[1]Sheet1!$A$764:$U$778,15,FALSE)/100</f>
        <v>#N/A</v>
      </c>
      <c r="P9" s="36" t="e">
        <f>VLOOKUP(V9,[1]Sheet1!$A$764:$U$778,16,FALSE)</f>
        <v>#N/A</v>
      </c>
      <c r="Q9" s="35" t="e">
        <f>VLOOKUP(V9,[1]Sheet1!$A$764:$U$778,17,FALSE)/100</f>
        <v>#N/A</v>
      </c>
      <c r="R9" s="56" t="e">
        <f>VLOOKUP(V9,[1]Sheet1!$A$764:$U$778,18,FALSE)</f>
        <v>#N/A</v>
      </c>
      <c r="S9" s="33" t="e">
        <f>VLOOKUP(V9,[1]Sheet1!$A$764:$U$778,19,FALSE)/100</f>
        <v>#N/A</v>
      </c>
      <c r="T9" s="36" t="e">
        <f>VLOOKUP(V9,[1]Sheet1!$A$764:$U$778,20,FALSE)</f>
        <v>#N/A</v>
      </c>
      <c r="U9" s="35" t="e">
        <f>VLOOKUP(V9,[1]Sheet1!$A$764:$U$778,21,FALSE)/100</f>
        <v>#N/A</v>
      </c>
      <c r="V9" s="67" t="s">
        <v>183</v>
      </c>
    </row>
    <row r="10" spans="1:22" ht="15.75" thickBot="1" x14ac:dyDescent="0.3">
      <c r="A10" s="66" t="s">
        <v>107</v>
      </c>
      <c r="B10" s="57" t="e">
        <f>VLOOKUP(V10,[1]Sheet1!$A$764:$U$778,2,FALSE)</f>
        <v>#N/A</v>
      </c>
      <c r="C10" s="43" t="e">
        <f>VLOOKUP(V10,[1]Sheet1!$A$764:$U$778,3,FALSE)/100</f>
        <v>#N/A</v>
      </c>
      <c r="D10" s="57" t="e">
        <f>VLOOKUP(V10,[1]Sheet1!$A$764:$U$778,4,FALSE)</f>
        <v>#N/A</v>
      </c>
      <c r="E10" s="42" t="e">
        <f>VLOOKUP(V10,[1]Sheet1!$A$764:$U$778,5,FALSE)/100</f>
        <v>#N/A</v>
      </c>
      <c r="F10" s="58" t="e">
        <f>VLOOKUP(V10,[1]Sheet1!$A$764:$U$778,6,FALSE)</f>
        <v>#N/A</v>
      </c>
      <c r="G10" s="43" t="e">
        <f>VLOOKUP(V10,[1]Sheet1!$A$764:$U$778,7,FALSE)/100</f>
        <v>#N/A</v>
      </c>
      <c r="H10" s="57" t="e">
        <f>VLOOKUP(V10,[1]Sheet1!$A$764:$U$778,8,FALSE)</f>
        <v>#N/A</v>
      </c>
      <c r="I10" s="42" t="e">
        <f>VLOOKUP(V10,[1]Sheet1!$A$764:$U$778,9,FALSE)/100</f>
        <v>#N/A</v>
      </c>
      <c r="J10" s="58" t="e">
        <f>VLOOKUP(V10,[1]Sheet1!$A$764:$U$778,10,FALSE)</f>
        <v>#N/A</v>
      </c>
      <c r="K10" s="43" t="e">
        <f>VLOOKUP(V10,[1]Sheet1!$A$764:$U$778,11,FALSE)/100</f>
        <v>#N/A</v>
      </c>
      <c r="L10" s="57" t="e">
        <f>VLOOKUP(V10,[1]Sheet1!$A$764:$U$778,12,FALSE)</f>
        <v>#N/A</v>
      </c>
      <c r="M10" s="42" t="e">
        <f>VLOOKUP(V10,[1]Sheet1!$A$764:$U$778,13,FALSE)/100</f>
        <v>#N/A</v>
      </c>
      <c r="N10" s="58" t="e">
        <f>VLOOKUP(V10,[1]Sheet1!$A$764:$U$778,14,FALSE)</f>
        <v>#N/A</v>
      </c>
      <c r="O10" s="43" t="e">
        <f>VLOOKUP(V10,[1]Sheet1!$A$764:$U$778,15,FALSE)/100</f>
        <v>#N/A</v>
      </c>
      <c r="P10" s="57" t="e">
        <f>VLOOKUP(V10,[1]Sheet1!$A$764:$U$778,16,FALSE)</f>
        <v>#N/A</v>
      </c>
      <c r="Q10" s="42" t="e">
        <f>VLOOKUP(V10,[1]Sheet1!$A$764:$U$778,17,FALSE)/100</f>
        <v>#N/A</v>
      </c>
      <c r="R10" s="58" t="e">
        <f>VLOOKUP(V10,[1]Sheet1!$A$764:$U$778,18,FALSE)</f>
        <v>#N/A</v>
      </c>
      <c r="S10" s="43" t="e">
        <f>VLOOKUP(V10,[1]Sheet1!$A$764:$U$778,19,FALSE)/100</f>
        <v>#N/A</v>
      </c>
      <c r="T10" s="57" t="e">
        <f>VLOOKUP(V10,[1]Sheet1!$A$764:$U$778,20,FALSE)</f>
        <v>#N/A</v>
      </c>
      <c r="U10" s="42" t="e">
        <f>VLOOKUP(V10,[1]Sheet1!$A$764:$U$778,21,FALSE)/100</f>
        <v>#N/A</v>
      </c>
      <c r="V10" s="67" t="s">
        <v>184</v>
      </c>
    </row>
    <row r="11" spans="1:22" ht="25.15" customHeight="1" thickBot="1" x14ac:dyDescent="0.3">
      <c r="A11" s="34" t="s">
        <v>108</v>
      </c>
      <c r="B11" s="59" t="e">
        <f>SUM(B6:B10)</f>
        <v>#N/A</v>
      </c>
      <c r="C11" s="44" t="e">
        <f>SUM(C6:C10)</f>
        <v>#N/A</v>
      </c>
      <c r="D11" s="60" t="e">
        <f t="shared" ref="D11:U11" si="0">SUM(D6:D10)</f>
        <v>#N/A</v>
      </c>
      <c r="E11" s="45" t="e">
        <f t="shared" si="0"/>
        <v>#N/A</v>
      </c>
      <c r="F11" s="59" t="e">
        <f t="shared" si="0"/>
        <v>#N/A</v>
      </c>
      <c r="G11" s="44" t="e">
        <f t="shared" si="0"/>
        <v>#N/A</v>
      </c>
      <c r="H11" s="60" t="e">
        <f t="shared" si="0"/>
        <v>#N/A</v>
      </c>
      <c r="I11" s="45" t="e">
        <f t="shared" si="0"/>
        <v>#N/A</v>
      </c>
      <c r="J11" s="59" t="e">
        <f t="shared" si="0"/>
        <v>#N/A</v>
      </c>
      <c r="K11" s="44" t="e">
        <f t="shared" si="0"/>
        <v>#N/A</v>
      </c>
      <c r="L11" s="60" t="e">
        <f t="shared" si="0"/>
        <v>#N/A</v>
      </c>
      <c r="M11" s="45" t="e">
        <f t="shared" si="0"/>
        <v>#N/A</v>
      </c>
      <c r="N11" s="59" t="e">
        <f t="shared" si="0"/>
        <v>#N/A</v>
      </c>
      <c r="O11" s="44" t="e">
        <f t="shared" si="0"/>
        <v>#N/A</v>
      </c>
      <c r="P11" s="60" t="e">
        <f t="shared" si="0"/>
        <v>#N/A</v>
      </c>
      <c r="Q11" s="45" t="e">
        <f t="shared" si="0"/>
        <v>#N/A</v>
      </c>
      <c r="R11" s="59" t="e">
        <f t="shared" si="0"/>
        <v>#N/A</v>
      </c>
      <c r="S11" s="44" t="e">
        <f t="shared" si="0"/>
        <v>#N/A</v>
      </c>
      <c r="T11" s="60" t="e">
        <f t="shared" si="0"/>
        <v>#N/A</v>
      </c>
      <c r="U11" s="45" t="e">
        <f t="shared" si="0"/>
        <v>#N/A</v>
      </c>
      <c r="V11" s="69"/>
    </row>
    <row r="12" spans="1:22" x14ac:dyDescent="0.25">
      <c r="A12" s="64" t="s">
        <v>109</v>
      </c>
      <c r="B12" s="54" t="e">
        <f>VLOOKUP(V12,[1]Sheet1!$A$764:$U$778,2,FALSE)</f>
        <v>#N/A</v>
      </c>
      <c r="C12" s="41" t="e">
        <f>VLOOKUP(V12,[1]Sheet1!$A$764:$U$778,3,FALSE)/100</f>
        <v>#N/A</v>
      </c>
      <c r="D12" s="54" t="e">
        <f>VLOOKUP(V12,[1]Sheet1!$A$764:$U$778,4,FALSE)</f>
        <v>#N/A</v>
      </c>
      <c r="E12" s="40" t="e">
        <f>VLOOKUP(V12,[1]Sheet1!$A$764:$U$778,5,FALSE)/100</f>
        <v>#N/A</v>
      </c>
      <c r="F12" s="55" t="e">
        <f>VLOOKUP(V12,[1]Sheet1!$A$764:$U$778,6,FALSE)</f>
        <v>#N/A</v>
      </c>
      <c r="G12" s="41" t="e">
        <f>VLOOKUP(V12,[1]Sheet1!$A$764:$U$778,7,FALSE)/100</f>
        <v>#N/A</v>
      </c>
      <c r="H12" s="54" t="e">
        <f>VLOOKUP(V12,[1]Sheet1!$A$764:$U$778,8,FALSE)</f>
        <v>#N/A</v>
      </c>
      <c r="I12" s="40" t="e">
        <f>VLOOKUP(V12,[1]Sheet1!$A$764:$U$778,9,FALSE)/100</f>
        <v>#N/A</v>
      </c>
      <c r="J12" s="55" t="e">
        <f>VLOOKUP(V12,[1]Sheet1!$A$764:$U$778,10,FALSE)</f>
        <v>#N/A</v>
      </c>
      <c r="K12" s="41" t="e">
        <f>VLOOKUP(V12,[1]Sheet1!$A$764:$U$778,11,FALSE)/100</f>
        <v>#N/A</v>
      </c>
      <c r="L12" s="54" t="e">
        <f>VLOOKUP(V12,[1]Sheet1!$A$764:$U$778,12,FALSE)</f>
        <v>#N/A</v>
      </c>
      <c r="M12" s="40" t="e">
        <f>VLOOKUP(V12,[1]Sheet1!$A$764:$U$778,13,FALSE)/100</f>
        <v>#N/A</v>
      </c>
      <c r="N12" s="55" t="e">
        <f>VLOOKUP(V12,[1]Sheet1!$A$764:$U$778,14,FALSE)</f>
        <v>#N/A</v>
      </c>
      <c r="O12" s="41" t="e">
        <f>VLOOKUP(V12,[1]Sheet1!$A$764:$U$778,15,FALSE)/100</f>
        <v>#N/A</v>
      </c>
      <c r="P12" s="54" t="e">
        <f>VLOOKUP(V12,[1]Sheet1!$A$764:$U$778,16,FALSE)</f>
        <v>#N/A</v>
      </c>
      <c r="Q12" s="40" t="e">
        <f>VLOOKUP(V12,[1]Sheet1!$A$764:$U$778,17,FALSE)/100</f>
        <v>#N/A</v>
      </c>
      <c r="R12" s="55" t="e">
        <f>VLOOKUP(V12,[1]Sheet1!$A$764:$U$778,18,FALSE)</f>
        <v>#N/A</v>
      </c>
      <c r="S12" s="41" t="e">
        <f>VLOOKUP(V12,[1]Sheet1!$A$764:$U$778,19,FALSE)/100</f>
        <v>#N/A</v>
      </c>
      <c r="T12" s="54" t="e">
        <f>VLOOKUP(V12,[1]Sheet1!$A$764:$U$778,20,FALSE)</f>
        <v>#N/A</v>
      </c>
      <c r="U12" s="40" t="e">
        <f>VLOOKUP(V12,[1]Sheet1!$A$764:$U$778,21,FALSE)/100</f>
        <v>#N/A</v>
      </c>
      <c r="V12" s="67" t="s">
        <v>185</v>
      </c>
    </row>
    <row r="13" spans="1:22" x14ac:dyDescent="0.25">
      <c r="A13" s="65" t="s">
        <v>110</v>
      </c>
      <c r="B13" s="36">
        <f>VLOOKUP(V13,[1]Sheet1!$A$764:$U$778,2,FALSE)</f>
        <v>4082</v>
      </c>
      <c r="C13" s="33">
        <f>VLOOKUP(V13,[1]Sheet1!$A$764:$U$778,3,FALSE)/100</f>
        <v>0.11014868183167381</v>
      </c>
      <c r="D13" s="36">
        <f>VLOOKUP(V13,[1]Sheet1!$A$764:$U$778,4,FALSE)</f>
        <v>4082</v>
      </c>
      <c r="E13" s="35">
        <f>VLOOKUP(V13,[1]Sheet1!$A$764:$U$778,5,FALSE)/100</f>
        <v>0.11014868183167381</v>
      </c>
      <c r="F13" s="56">
        <f>VLOOKUP(V13,[1]Sheet1!$A$764:$U$778,6,FALSE)</f>
        <v>0</v>
      </c>
      <c r="G13" s="33">
        <f>VLOOKUP(V13,[1]Sheet1!$A$764:$U$778,7,FALSE)/100</f>
        <v>0</v>
      </c>
      <c r="H13" s="36">
        <f>VLOOKUP(V13,[1]Sheet1!$A$764:$U$778,8,FALSE)</f>
        <v>0</v>
      </c>
      <c r="I13" s="35">
        <f>VLOOKUP(V13,[1]Sheet1!$A$764:$U$778,9,FALSE)/100</f>
        <v>0</v>
      </c>
      <c r="J13" s="56">
        <f>VLOOKUP(V13,[1]Sheet1!$A$764:$U$778,10,FALSE)</f>
        <v>0</v>
      </c>
      <c r="K13" s="33">
        <f>VLOOKUP(V13,[1]Sheet1!$A$764:$U$778,11,FALSE)/100</f>
        <v>0</v>
      </c>
      <c r="L13" s="36">
        <f>VLOOKUP(V13,[1]Sheet1!$A$764:$U$778,12,FALSE)</f>
        <v>0</v>
      </c>
      <c r="M13" s="35">
        <f>VLOOKUP(V13,[1]Sheet1!$A$764:$U$778,13,FALSE)/100</f>
        <v>0</v>
      </c>
      <c r="N13" s="56">
        <f>VLOOKUP(V13,[1]Sheet1!$A$764:$U$778,14,FALSE)</f>
        <v>0</v>
      </c>
      <c r="O13" s="33">
        <f>VLOOKUP(V13,[1]Sheet1!$A$764:$U$778,15,FALSE)/100</f>
        <v>0</v>
      </c>
      <c r="P13" s="36">
        <f>VLOOKUP(V13,[1]Sheet1!$A$764:$U$778,16,FALSE)</f>
        <v>0</v>
      </c>
      <c r="Q13" s="35">
        <f>VLOOKUP(V13,[1]Sheet1!$A$764:$U$778,17,FALSE)/100</f>
        <v>0</v>
      </c>
      <c r="R13" s="56">
        <f>VLOOKUP(V13,[1]Sheet1!$A$764:$U$778,18,FALSE)</f>
        <v>0</v>
      </c>
      <c r="S13" s="33">
        <f>VLOOKUP(V13,[1]Sheet1!$A$764:$U$778,19,FALSE)/100</f>
        <v>0</v>
      </c>
      <c r="T13" s="36">
        <f>VLOOKUP(V13,[1]Sheet1!$A$764:$U$778,20,FALSE)</f>
        <v>0</v>
      </c>
      <c r="U13" s="35">
        <f>VLOOKUP(V13,[1]Sheet1!$A$764:$U$778,21,FALSE)/100</f>
        <v>0</v>
      </c>
      <c r="V13" s="67" t="s">
        <v>186</v>
      </c>
    </row>
    <row r="14" spans="1:22" x14ac:dyDescent="0.25">
      <c r="A14" s="65" t="s">
        <v>111</v>
      </c>
      <c r="B14" s="36">
        <f>VLOOKUP(V14,[1]Sheet1!$A$764:$U$778,2,FALSE)</f>
        <v>3680</v>
      </c>
      <c r="C14" s="33">
        <f>VLOOKUP(V14,[1]Sheet1!$A$764:$U$778,3,FALSE)/100</f>
        <v>9.9301114439137597E-2</v>
      </c>
      <c r="D14" s="36">
        <f>VLOOKUP(V14,[1]Sheet1!$A$764:$U$778,4,FALSE)</f>
        <v>3680</v>
      </c>
      <c r="E14" s="35">
        <f>VLOOKUP(V14,[1]Sheet1!$A$764:$U$778,5,FALSE)/100</f>
        <v>9.9301114439137597E-2</v>
      </c>
      <c r="F14" s="56">
        <f>VLOOKUP(V14,[1]Sheet1!$A$764:$U$778,6,FALSE)</f>
        <v>0</v>
      </c>
      <c r="G14" s="33">
        <f>VLOOKUP(V14,[1]Sheet1!$A$764:$U$778,7,FALSE)/100</f>
        <v>0</v>
      </c>
      <c r="H14" s="36">
        <f>VLOOKUP(V14,[1]Sheet1!$A$764:$U$778,8,FALSE)</f>
        <v>0</v>
      </c>
      <c r="I14" s="35">
        <f>VLOOKUP(V14,[1]Sheet1!$A$764:$U$778,9,FALSE)/100</f>
        <v>0</v>
      </c>
      <c r="J14" s="56">
        <f>VLOOKUP(V14,[1]Sheet1!$A$764:$U$778,10,FALSE)</f>
        <v>0</v>
      </c>
      <c r="K14" s="33">
        <f>VLOOKUP(V14,[1]Sheet1!$A$764:$U$778,11,FALSE)/100</f>
        <v>0</v>
      </c>
      <c r="L14" s="36">
        <f>VLOOKUP(V14,[1]Sheet1!$A$764:$U$778,12,FALSE)</f>
        <v>0</v>
      </c>
      <c r="M14" s="35">
        <f>VLOOKUP(V14,[1]Sheet1!$A$764:$U$778,13,FALSE)/100</f>
        <v>0</v>
      </c>
      <c r="N14" s="56">
        <f>VLOOKUP(V14,[1]Sheet1!$A$764:$U$778,14,FALSE)</f>
        <v>0</v>
      </c>
      <c r="O14" s="33">
        <f>VLOOKUP(V14,[1]Sheet1!$A$764:$U$778,15,FALSE)/100</f>
        <v>0</v>
      </c>
      <c r="P14" s="36">
        <f>VLOOKUP(V14,[1]Sheet1!$A$764:$U$778,16,FALSE)</f>
        <v>0</v>
      </c>
      <c r="Q14" s="35">
        <f>VLOOKUP(V14,[1]Sheet1!$A$764:$U$778,17,FALSE)/100</f>
        <v>0</v>
      </c>
      <c r="R14" s="56">
        <f>VLOOKUP(V14,[1]Sheet1!$A$764:$U$778,18,FALSE)</f>
        <v>0</v>
      </c>
      <c r="S14" s="33">
        <f>VLOOKUP(V14,[1]Sheet1!$A$764:$U$778,19,FALSE)/100</f>
        <v>0</v>
      </c>
      <c r="T14" s="36">
        <f>VLOOKUP(V14,[1]Sheet1!$A$764:$U$778,20,FALSE)</f>
        <v>0</v>
      </c>
      <c r="U14" s="35">
        <f>VLOOKUP(V14,[1]Sheet1!$A$764:$U$778,21,FALSE)/100</f>
        <v>0</v>
      </c>
      <c r="V14" s="67" t="s">
        <v>187</v>
      </c>
    </row>
    <row r="15" spans="1:22" x14ac:dyDescent="0.25">
      <c r="A15" s="65" t="s">
        <v>112</v>
      </c>
      <c r="B15" s="36">
        <f>VLOOKUP(V15,[1]Sheet1!$A$764:$U$778,2,FALSE)</f>
        <v>796</v>
      </c>
      <c r="C15" s="33">
        <f>VLOOKUP(V15,[1]Sheet1!$A$764:$U$778,3,FALSE)/100</f>
        <v>2.1479262797161284E-2</v>
      </c>
      <c r="D15" s="36">
        <f>VLOOKUP(V15,[1]Sheet1!$A$764:$U$778,4,FALSE)</f>
        <v>796</v>
      </c>
      <c r="E15" s="35">
        <f>VLOOKUP(V15,[1]Sheet1!$A$764:$U$778,5,FALSE)/100</f>
        <v>2.1479262797161284E-2</v>
      </c>
      <c r="F15" s="56">
        <f>VLOOKUP(V15,[1]Sheet1!$A$764:$U$778,6,FALSE)</f>
        <v>0</v>
      </c>
      <c r="G15" s="33">
        <f>VLOOKUP(V15,[1]Sheet1!$A$764:$U$778,7,FALSE)/100</f>
        <v>0</v>
      </c>
      <c r="H15" s="36">
        <f>VLOOKUP(V15,[1]Sheet1!$A$764:$U$778,8,FALSE)</f>
        <v>0</v>
      </c>
      <c r="I15" s="35">
        <f>VLOOKUP(V15,[1]Sheet1!$A$764:$U$778,9,FALSE)/100</f>
        <v>0</v>
      </c>
      <c r="J15" s="56">
        <f>VLOOKUP(V15,[1]Sheet1!$A$764:$U$778,10,FALSE)</f>
        <v>0</v>
      </c>
      <c r="K15" s="33">
        <f>VLOOKUP(V15,[1]Sheet1!$A$764:$U$778,11,FALSE)/100</f>
        <v>0</v>
      </c>
      <c r="L15" s="36">
        <f>VLOOKUP(V15,[1]Sheet1!$A$764:$U$778,12,FALSE)</f>
        <v>0</v>
      </c>
      <c r="M15" s="35">
        <f>VLOOKUP(V15,[1]Sheet1!$A$764:$U$778,13,FALSE)/100</f>
        <v>0</v>
      </c>
      <c r="N15" s="56">
        <f>VLOOKUP(V15,[1]Sheet1!$A$764:$U$778,14,FALSE)</f>
        <v>0</v>
      </c>
      <c r="O15" s="33">
        <f>VLOOKUP(V15,[1]Sheet1!$A$764:$U$778,15,FALSE)/100</f>
        <v>0</v>
      </c>
      <c r="P15" s="36">
        <f>VLOOKUP(V15,[1]Sheet1!$A$764:$U$778,16,FALSE)</f>
        <v>0</v>
      </c>
      <c r="Q15" s="35">
        <f>VLOOKUP(V15,[1]Sheet1!$A$764:$U$778,17,FALSE)/100</f>
        <v>0</v>
      </c>
      <c r="R15" s="56">
        <f>VLOOKUP(V15,[1]Sheet1!$A$764:$U$778,18,FALSE)</f>
        <v>0</v>
      </c>
      <c r="S15" s="33">
        <f>VLOOKUP(V15,[1]Sheet1!$A$764:$U$778,19,FALSE)/100</f>
        <v>0</v>
      </c>
      <c r="T15" s="36">
        <f>VLOOKUP(V15,[1]Sheet1!$A$764:$U$778,20,FALSE)</f>
        <v>0</v>
      </c>
      <c r="U15" s="35">
        <f>VLOOKUP(V15,[1]Sheet1!$A$764:$U$778,21,FALSE)/100</f>
        <v>0</v>
      </c>
      <c r="V15" s="67" t="s">
        <v>188</v>
      </c>
    </row>
    <row r="16" spans="1:22" ht="15.75" thickBot="1" x14ac:dyDescent="0.3">
      <c r="A16" s="66" t="s">
        <v>113</v>
      </c>
      <c r="B16" s="57">
        <f>VLOOKUP(V16,[1]Sheet1!$A$764:$U$778,2,FALSE)</f>
        <v>1307</v>
      </c>
      <c r="C16" s="43">
        <f>VLOOKUP(V16,[1]Sheet1!$A$764:$U$778,3,FALSE)/100</f>
        <v>3.5268086024987183E-2</v>
      </c>
      <c r="D16" s="57">
        <f>VLOOKUP(V16,[1]Sheet1!$A$764:$U$778,4,FALSE)</f>
        <v>1307</v>
      </c>
      <c r="E16" s="42">
        <f>VLOOKUP(V16,[1]Sheet1!$A$764:$U$778,5,FALSE)/100</f>
        <v>3.5268086024987183E-2</v>
      </c>
      <c r="F16" s="58">
        <f>VLOOKUP(V16,[1]Sheet1!$A$764:$U$778,6,FALSE)</f>
        <v>0</v>
      </c>
      <c r="G16" s="43">
        <f>VLOOKUP(V16,[1]Sheet1!$A$764:$U$778,7,FALSE)/100</f>
        <v>0</v>
      </c>
      <c r="H16" s="57">
        <f>VLOOKUP(V16,[1]Sheet1!$A$764:$U$778,8,FALSE)</f>
        <v>0</v>
      </c>
      <c r="I16" s="42">
        <f>VLOOKUP(V16,[1]Sheet1!$A$764:$U$778,9,FALSE)/100</f>
        <v>0</v>
      </c>
      <c r="J16" s="58">
        <f>VLOOKUP(V16,[1]Sheet1!$A$764:$U$778,10,FALSE)</f>
        <v>0</v>
      </c>
      <c r="K16" s="43">
        <f>VLOOKUP(V16,[1]Sheet1!$A$764:$U$778,11,FALSE)/100</f>
        <v>0</v>
      </c>
      <c r="L16" s="57">
        <f>VLOOKUP(V16,[1]Sheet1!$A$764:$U$778,12,FALSE)</f>
        <v>0</v>
      </c>
      <c r="M16" s="42">
        <f>VLOOKUP(V16,[1]Sheet1!$A$764:$U$778,13,FALSE)/100</f>
        <v>0</v>
      </c>
      <c r="N16" s="58">
        <f>VLOOKUP(V16,[1]Sheet1!$A$764:$U$778,14,FALSE)</f>
        <v>0</v>
      </c>
      <c r="O16" s="43">
        <f>VLOOKUP(V16,[1]Sheet1!$A$764:$U$778,15,FALSE)/100</f>
        <v>0</v>
      </c>
      <c r="P16" s="57">
        <f>VLOOKUP(V16,[1]Sheet1!$A$764:$U$778,16,FALSE)</f>
        <v>0</v>
      </c>
      <c r="Q16" s="42">
        <f>VLOOKUP(V16,[1]Sheet1!$A$764:$U$778,17,FALSE)/100</f>
        <v>0</v>
      </c>
      <c r="R16" s="58">
        <f>VLOOKUP(V16,[1]Sheet1!$A$764:$U$778,18,FALSE)</f>
        <v>0</v>
      </c>
      <c r="S16" s="43">
        <f>VLOOKUP(V16,[1]Sheet1!$A$764:$U$778,19,FALSE)/100</f>
        <v>0</v>
      </c>
      <c r="T16" s="57">
        <f>VLOOKUP(V16,[1]Sheet1!$A$764:$U$778,20,FALSE)</f>
        <v>0</v>
      </c>
      <c r="U16" s="42">
        <f>VLOOKUP(V16,[1]Sheet1!$A$764:$U$778,21,FALSE)/100</f>
        <v>0</v>
      </c>
      <c r="V16" s="67" t="s">
        <v>189</v>
      </c>
    </row>
    <row r="17" spans="1:22" ht="25.15" customHeight="1" thickBot="1" x14ac:dyDescent="0.3">
      <c r="A17" s="34" t="s">
        <v>114</v>
      </c>
      <c r="B17" s="59" t="e">
        <f>SUM(B12:B16)</f>
        <v>#N/A</v>
      </c>
      <c r="C17" s="44" t="e">
        <f>SUM(C12:C16)</f>
        <v>#N/A</v>
      </c>
      <c r="D17" s="60" t="e">
        <f t="shared" ref="D17:U17" si="1">SUM(D12:D16)</f>
        <v>#N/A</v>
      </c>
      <c r="E17" s="45" t="e">
        <f t="shared" si="1"/>
        <v>#N/A</v>
      </c>
      <c r="F17" s="59" t="e">
        <f t="shared" si="1"/>
        <v>#N/A</v>
      </c>
      <c r="G17" s="44" t="e">
        <f t="shared" si="1"/>
        <v>#N/A</v>
      </c>
      <c r="H17" s="60" t="e">
        <f t="shared" si="1"/>
        <v>#N/A</v>
      </c>
      <c r="I17" s="45" t="e">
        <f t="shared" si="1"/>
        <v>#N/A</v>
      </c>
      <c r="J17" s="59" t="e">
        <f t="shared" si="1"/>
        <v>#N/A</v>
      </c>
      <c r="K17" s="44" t="e">
        <f t="shared" si="1"/>
        <v>#N/A</v>
      </c>
      <c r="L17" s="60" t="e">
        <f t="shared" si="1"/>
        <v>#N/A</v>
      </c>
      <c r="M17" s="45" t="e">
        <f t="shared" si="1"/>
        <v>#N/A</v>
      </c>
      <c r="N17" s="59" t="e">
        <f t="shared" si="1"/>
        <v>#N/A</v>
      </c>
      <c r="O17" s="44" t="e">
        <f t="shared" si="1"/>
        <v>#N/A</v>
      </c>
      <c r="P17" s="60" t="e">
        <f t="shared" si="1"/>
        <v>#N/A</v>
      </c>
      <c r="Q17" s="45" t="e">
        <f t="shared" si="1"/>
        <v>#N/A</v>
      </c>
      <c r="R17" s="59" t="e">
        <f t="shared" si="1"/>
        <v>#N/A</v>
      </c>
      <c r="S17" s="44" t="e">
        <f t="shared" si="1"/>
        <v>#N/A</v>
      </c>
      <c r="T17" s="60" t="e">
        <f t="shared" si="1"/>
        <v>#N/A</v>
      </c>
      <c r="U17" s="45" t="e">
        <f t="shared" si="1"/>
        <v>#N/A</v>
      </c>
      <c r="V17" s="69"/>
    </row>
    <row r="18" spans="1:22" x14ac:dyDescent="0.25">
      <c r="A18" s="64" t="s">
        <v>115</v>
      </c>
      <c r="B18" s="54">
        <f>VLOOKUP(V18,[1]Sheet1!$A$764:$U$778,2,FALSE)</f>
        <v>56</v>
      </c>
      <c r="C18" s="41">
        <f>VLOOKUP(V18,[1]Sheet1!$A$764:$U$778,3,FALSE)/100</f>
        <v>1.5111039153781808E-3</v>
      </c>
      <c r="D18" s="54">
        <f>VLOOKUP(V18,[1]Sheet1!$A$764:$U$778,4,FALSE)</f>
        <v>56</v>
      </c>
      <c r="E18" s="40">
        <f>VLOOKUP(V18,[1]Sheet1!$A$764:$U$778,5,FALSE)/100</f>
        <v>1.5111039153781808E-3</v>
      </c>
      <c r="F18" s="55">
        <f>VLOOKUP(V18,[1]Sheet1!$A$764:$U$778,6,FALSE)</f>
        <v>0</v>
      </c>
      <c r="G18" s="41">
        <f>VLOOKUP(V18,[1]Sheet1!$A$764:$U$778,7,FALSE)/100</f>
        <v>0</v>
      </c>
      <c r="H18" s="54">
        <f>VLOOKUP(V18,[1]Sheet1!$A$764:$U$778,8,FALSE)</f>
        <v>0</v>
      </c>
      <c r="I18" s="40">
        <f>VLOOKUP(V18,[1]Sheet1!$A$764:$U$778,9,FALSE)/100</f>
        <v>0</v>
      </c>
      <c r="J18" s="55">
        <f>VLOOKUP(V18,[1]Sheet1!$A$764:$U$778,10,FALSE)</f>
        <v>0</v>
      </c>
      <c r="K18" s="41">
        <f>VLOOKUP(V18,[1]Sheet1!$A$764:$U$778,11,FALSE)/100</f>
        <v>0</v>
      </c>
      <c r="L18" s="54">
        <f>VLOOKUP(V18,[1]Sheet1!$A$764:$U$778,12,FALSE)</f>
        <v>0</v>
      </c>
      <c r="M18" s="40">
        <f>VLOOKUP(V18,[1]Sheet1!$A$764:$U$778,13,FALSE)/100</f>
        <v>0</v>
      </c>
      <c r="N18" s="55">
        <f>VLOOKUP(V18,[1]Sheet1!$A$764:$U$778,14,FALSE)</f>
        <v>0</v>
      </c>
      <c r="O18" s="41">
        <f>VLOOKUP(V18,[1]Sheet1!$A$764:$U$778,15,FALSE)/100</f>
        <v>0</v>
      </c>
      <c r="P18" s="54">
        <f>VLOOKUP(V18,[1]Sheet1!$A$764:$U$778,16,FALSE)</f>
        <v>0</v>
      </c>
      <c r="Q18" s="40">
        <f>VLOOKUP(V18,[1]Sheet1!$A$764:$U$778,17,FALSE)/100</f>
        <v>0</v>
      </c>
      <c r="R18" s="55">
        <f>VLOOKUP(V18,[1]Sheet1!$A$764:$U$778,18,FALSE)</f>
        <v>0</v>
      </c>
      <c r="S18" s="41">
        <f>VLOOKUP(V18,[1]Sheet1!$A$764:$U$778,19,FALSE)/100</f>
        <v>0</v>
      </c>
      <c r="T18" s="54">
        <f>VLOOKUP(V18,[1]Sheet1!$A$764:$U$778,20,FALSE)</f>
        <v>0</v>
      </c>
      <c r="U18" s="40">
        <f>VLOOKUP(V18,[1]Sheet1!$A$764:$U$778,21,FALSE)/100</f>
        <v>0</v>
      </c>
      <c r="V18" s="67" t="s">
        <v>190</v>
      </c>
    </row>
    <row r="19" spans="1:22" x14ac:dyDescent="0.25">
      <c r="A19" s="65" t="s">
        <v>116</v>
      </c>
      <c r="B19" s="36" t="e">
        <f>VLOOKUP(V19,[1]Sheet1!$A$764:$U$778,2,FALSE)</f>
        <v>#N/A</v>
      </c>
      <c r="C19" s="33" t="e">
        <f>VLOOKUP(V19,[1]Sheet1!$A$764:$U$778,3,FALSE)/100</f>
        <v>#N/A</v>
      </c>
      <c r="D19" s="36" t="e">
        <f>VLOOKUP(V19,[1]Sheet1!$A$764:$U$778,4,FALSE)</f>
        <v>#N/A</v>
      </c>
      <c r="E19" s="35" t="e">
        <f>VLOOKUP(V19,[1]Sheet1!$A$764:$U$778,5,FALSE)/100</f>
        <v>#N/A</v>
      </c>
      <c r="F19" s="56" t="e">
        <f>VLOOKUP(V19,[1]Sheet1!$A$764:$U$778,6,FALSE)</f>
        <v>#N/A</v>
      </c>
      <c r="G19" s="33" t="e">
        <f>VLOOKUP(V19,[1]Sheet1!$A$764:$U$778,7,FALSE)/100</f>
        <v>#N/A</v>
      </c>
      <c r="H19" s="36" t="e">
        <f>VLOOKUP(V19,[1]Sheet1!$A$764:$U$778,8,FALSE)</f>
        <v>#N/A</v>
      </c>
      <c r="I19" s="35" t="e">
        <f>VLOOKUP(V19,[1]Sheet1!$A$764:$U$778,9,FALSE)/100</f>
        <v>#N/A</v>
      </c>
      <c r="J19" s="56" t="e">
        <f>VLOOKUP(V19,[1]Sheet1!$A$764:$U$778,10,FALSE)</f>
        <v>#N/A</v>
      </c>
      <c r="K19" s="33" t="e">
        <f>VLOOKUP(V19,[1]Sheet1!$A$764:$U$778,11,FALSE)/100</f>
        <v>#N/A</v>
      </c>
      <c r="L19" s="36" t="e">
        <f>VLOOKUP(V19,[1]Sheet1!$A$764:$U$778,12,FALSE)</f>
        <v>#N/A</v>
      </c>
      <c r="M19" s="35" t="e">
        <f>VLOOKUP(V19,[1]Sheet1!$A$764:$U$778,13,FALSE)/100</f>
        <v>#N/A</v>
      </c>
      <c r="N19" s="56" t="e">
        <f>VLOOKUP(V19,[1]Sheet1!$A$764:$U$778,14,FALSE)</f>
        <v>#N/A</v>
      </c>
      <c r="O19" s="33" t="e">
        <f>VLOOKUP(V19,[1]Sheet1!$A$764:$U$778,15,FALSE)/100</f>
        <v>#N/A</v>
      </c>
      <c r="P19" s="36" t="e">
        <f>VLOOKUP(V19,[1]Sheet1!$A$764:$U$778,16,FALSE)</f>
        <v>#N/A</v>
      </c>
      <c r="Q19" s="35" t="e">
        <f>VLOOKUP(V19,[1]Sheet1!$A$764:$U$778,17,FALSE)/100</f>
        <v>#N/A</v>
      </c>
      <c r="R19" s="56" t="e">
        <f>VLOOKUP(V19,[1]Sheet1!$A$764:$U$778,18,FALSE)</f>
        <v>#N/A</v>
      </c>
      <c r="S19" s="33" t="e">
        <f>VLOOKUP(V19,[1]Sheet1!$A$764:$U$778,19,FALSE)/100</f>
        <v>#N/A</v>
      </c>
      <c r="T19" s="36" t="e">
        <f>VLOOKUP(V19,[1]Sheet1!$A$764:$U$778,20,FALSE)</f>
        <v>#N/A</v>
      </c>
      <c r="U19" s="35" t="e">
        <f>VLOOKUP(V19,[1]Sheet1!$A$764:$U$778,21,FALSE)/100</f>
        <v>#N/A</v>
      </c>
      <c r="V19" s="67" t="s">
        <v>191</v>
      </c>
    </row>
    <row r="20" spans="1:22" ht="15.75" thickBot="1" x14ac:dyDescent="0.3">
      <c r="A20" s="66" t="s">
        <v>38</v>
      </c>
      <c r="B20" s="57">
        <f>VLOOKUP(V20,[1]Sheet1!$A$764:$U$778,2,FALSE)</f>
        <v>10175</v>
      </c>
      <c r="C20" s="43">
        <f>VLOOKUP(V20,[1]Sheet1!$A$764:$U$778,3,FALSE)/100</f>
        <v>0.27456218462451765</v>
      </c>
      <c r="D20" s="57">
        <f>VLOOKUP(V20,[1]Sheet1!$A$764:$U$778,4,FALSE)</f>
        <v>10175</v>
      </c>
      <c r="E20" s="42">
        <f>VLOOKUP(V20,[1]Sheet1!$A$764:$U$778,5,FALSE)/100</f>
        <v>0.27456218462451765</v>
      </c>
      <c r="F20" s="58">
        <f>VLOOKUP(V20,[1]Sheet1!$A$764:$U$778,6,FALSE)</f>
        <v>0</v>
      </c>
      <c r="G20" s="43">
        <f>VLOOKUP(V20,[1]Sheet1!$A$764:$U$778,7,FALSE)/100</f>
        <v>0</v>
      </c>
      <c r="H20" s="57">
        <f>VLOOKUP(V20,[1]Sheet1!$A$764:$U$778,8,FALSE)</f>
        <v>0</v>
      </c>
      <c r="I20" s="42">
        <f>VLOOKUP(V20,[1]Sheet1!$A$764:$U$778,9,FALSE)/100</f>
        <v>0</v>
      </c>
      <c r="J20" s="58">
        <f>VLOOKUP(V20,[1]Sheet1!$A$764:$U$778,10,FALSE)</f>
        <v>0</v>
      </c>
      <c r="K20" s="43">
        <f>VLOOKUP(V20,[1]Sheet1!$A$764:$U$778,11,FALSE)/100</f>
        <v>0</v>
      </c>
      <c r="L20" s="57">
        <f>VLOOKUP(V20,[1]Sheet1!$A$764:$U$778,12,FALSE)</f>
        <v>0</v>
      </c>
      <c r="M20" s="42">
        <f>VLOOKUP(V20,[1]Sheet1!$A$764:$U$778,13,FALSE)/100</f>
        <v>0</v>
      </c>
      <c r="N20" s="58">
        <f>VLOOKUP(V20,[1]Sheet1!$A$764:$U$778,14,FALSE)</f>
        <v>0</v>
      </c>
      <c r="O20" s="43">
        <f>VLOOKUP(V20,[1]Sheet1!$A$764:$U$778,15,FALSE)/100</f>
        <v>0</v>
      </c>
      <c r="P20" s="57">
        <f>VLOOKUP(V20,[1]Sheet1!$A$764:$U$778,16,FALSE)</f>
        <v>0</v>
      </c>
      <c r="Q20" s="42">
        <f>VLOOKUP(V20,[1]Sheet1!$A$764:$U$778,17,FALSE)/100</f>
        <v>0</v>
      </c>
      <c r="R20" s="58">
        <f>VLOOKUP(V20,[1]Sheet1!$A$764:$U$778,18,FALSE)</f>
        <v>0</v>
      </c>
      <c r="S20" s="43">
        <f>VLOOKUP(V20,[1]Sheet1!$A$764:$U$778,19,FALSE)/100</f>
        <v>0</v>
      </c>
      <c r="T20" s="57">
        <f>VLOOKUP(V20,[1]Sheet1!$A$764:$U$778,20,FALSE)</f>
        <v>0</v>
      </c>
      <c r="U20" s="42">
        <f>VLOOKUP(V20,[1]Sheet1!$A$764:$U$778,21,FALSE)/100</f>
        <v>0</v>
      </c>
      <c r="V20" s="67" t="s">
        <v>192</v>
      </c>
    </row>
    <row r="21" spans="1:22" ht="25.15" customHeight="1" thickBot="1" x14ac:dyDescent="0.3">
      <c r="A21" s="37" t="s">
        <v>117</v>
      </c>
      <c r="B21" s="61">
        <f>VLOOKUP(V21,[1]Sheet1!$A$764:$U$778,2,FALSE)</f>
        <v>37059</v>
      </c>
      <c r="C21" s="46">
        <f>VLOOKUP(V21,[1]Sheet1!$A$764:$U$778,3,FALSE)/100</f>
        <v>1</v>
      </c>
      <c r="D21" s="62">
        <f>VLOOKUP(V21,[1]Sheet1!$A$764:$U$778,4,FALSE)</f>
        <v>37059</v>
      </c>
      <c r="E21" s="47">
        <f>VLOOKUP(V21,[1]Sheet1!$A$764:$U$778,5,FALSE)/100</f>
        <v>1</v>
      </c>
      <c r="F21" s="61">
        <f>VLOOKUP(V21,[1]Sheet1!$A$764:$U$778,6,FALSE)</f>
        <v>0</v>
      </c>
      <c r="G21" s="46">
        <f>VLOOKUP(V21,[1]Sheet1!$A$764:$U$778,7,FALSE)/100</f>
        <v>0</v>
      </c>
      <c r="H21" s="62">
        <f>VLOOKUP(V21,[1]Sheet1!$A$764:$U$778,8,FALSE)</f>
        <v>0</v>
      </c>
      <c r="I21" s="47">
        <f>VLOOKUP(V21,[1]Sheet1!$A$764:$U$778,9,FALSE)/100</f>
        <v>0</v>
      </c>
      <c r="J21" s="61">
        <f>VLOOKUP(V21,[1]Sheet1!$A$764:$U$778,10,FALSE)</f>
        <v>0</v>
      </c>
      <c r="K21" s="46">
        <f>VLOOKUP(V21,[1]Sheet1!$A$764:$U$778,11,FALSE)/100</f>
        <v>0</v>
      </c>
      <c r="L21" s="62">
        <f>VLOOKUP(V21,[1]Sheet1!$A$764:$U$778,12,FALSE)</f>
        <v>0</v>
      </c>
      <c r="M21" s="47">
        <f>VLOOKUP(V21,[1]Sheet1!$A$764:$U$778,13,FALSE)/100</f>
        <v>0</v>
      </c>
      <c r="N21" s="61">
        <f>VLOOKUP(V21,[1]Sheet1!$A$764:$U$778,14,FALSE)</f>
        <v>0</v>
      </c>
      <c r="O21" s="46">
        <f>VLOOKUP(V21,[1]Sheet1!$A$764:$U$778,15,FALSE)/100</f>
        <v>0</v>
      </c>
      <c r="P21" s="62">
        <f>VLOOKUP(V21,[1]Sheet1!$A$764:$U$778,16,FALSE)</f>
        <v>0</v>
      </c>
      <c r="Q21" s="47">
        <f>VLOOKUP(V21,[1]Sheet1!$A$764:$U$778,17,FALSE)/100</f>
        <v>0</v>
      </c>
      <c r="R21" s="61">
        <f>VLOOKUP(V21,[1]Sheet1!$A$764:$U$778,18,FALSE)</f>
        <v>0</v>
      </c>
      <c r="S21" s="46">
        <f>VLOOKUP(V21,[1]Sheet1!$A$764:$U$778,19,FALSE)/100</f>
        <v>0</v>
      </c>
      <c r="T21" s="62">
        <f>VLOOKUP(V21,[1]Sheet1!$A$764:$U$778,20,FALSE)</f>
        <v>0</v>
      </c>
      <c r="U21" s="47">
        <f>VLOOKUP(V21,[1]Sheet1!$A$764:$U$778,21,FALSE)/100</f>
        <v>0</v>
      </c>
      <c r="V21" s="68" t="s">
        <v>52</v>
      </c>
    </row>
  </sheetData>
  <mergeCells count="13">
    <mergeCell ref="P3:Q3"/>
    <mergeCell ref="R3:S3"/>
    <mergeCell ref="T3:U3"/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</mergeCells>
  <printOptions horizontalCentered="1"/>
  <pageMargins left="0.7" right="0.7" top="0.75" bottom="0.75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X733"/>
  <sheetViews>
    <sheetView zoomScale="80" zoomScaleNormal="80" workbookViewId="0">
      <selection activeCell="I33" sqref="I33"/>
    </sheetView>
  </sheetViews>
  <sheetFormatPr baseColWidth="10" defaultColWidth="11.42578125" defaultRowHeight="15" x14ac:dyDescent="0.25"/>
  <cols>
    <col min="1" max="1" width="2.7109375" style="81" customWidth="1"/>
    <col min="2" max="2" width="15.7109375" style="63" customWidth="1"/>
    <col min="3" max="24" width="12.7109375" style="63" customWidth="1"/>
    <col min="25" max="16384" width="11.42578125" style="81"/>
  </cols>
  <sheetData>
    <row r="1" spans="2:24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</row>
    <row r="2" spans="2:24" ht="24.95" customHeight="1" thickTop="1" thickBot="1" x14ac:dyDescent="0.3">
      <c r="B2" s="269" t="s">
        <v>286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1"/>
    </row>
    <row r="3" spans="2:24" ht="24.95" customHeight="1" thickTop="1" thickBot="1" x14ac:dyDescent="0.3">
      <c r="B3" s="272" t="s">
        <v>216</v>
      </c>
      <c r="C3" s="283" t="s">
        <v>35</v>
      </c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93"/>
      <c r="W3" s="284" t="s">
        <v>31</v>
      </c>
      <c r="X3" s="285"/>
    </row>
    <row r="4" spans="2:24" ht="24.95" customHeight="1" thickTop="1" thickBot="1" x14ac:dyDescent="0.3">
      <c r="B4" s="273"/>
      <c r="C4" s="296" t="s">
        <v>36</v>
      </c>
      <c r="D4" s="297"/>
      <c r="E4" s="297"/>
      <c r="F4" s="297"/>
      <c r="G4" s="297"/>
      <c r="H4" s="297"/>
      <c r="I4" s="297"/>
      <c r="J4" s="297"/>
      <c r="K4" s="297"/>
      <c r="L4" s="298"/>
      <c r="M4" s="296" t="s">
        <v>37</v>
      </c>
      <c r="N4" s="297"/>
      <c r="O4" s="297"/>
      <c r="P4" s="297"/>
      <c r="Q4" s="297"/>
      <c r="R4" s="297"/>
      <c r="S4" s="297"/>
      <c r="T4" s="297"/>
      <c r="U4" s="297"/>
      <c r="V4" s="298"/>
      <c r="W4" s="286"/>
      <c r="X4" s="287"/>
    </row>
    <row r="5" spans="2:24" ht="24.95" customHeight="1" thickTop="1" thickBot="1" x14ac:dyDescent="0.3">
      <c r="B5" s="273"/>
      <c r="C5" s="296" t="s">
        <v>81</v>
      </c>
      <c r="D5" s="303"/>
      <c r="E5" s="303"/>
      <c r="F5" s="303"/>
      <c r="G5" s="303"/>
      <c r="H5" s="303"/>
      <c r="I5" s="303"/>
      <c r="J5" s="304"/>
      <c r="K5" s="299" t="s">
        <v>31</v>
      </c>
      <c r="L5" s="300"/>
      <c r="M5" s="296" t="s">
        <v>81</v>
      </c>
      <c r="N5" s="303"/>
      <c r="O5" s="303"/>
      <c r="P5" s="303"/>
      <c r="Q5" s="303"/>
      <c r="R5" s="303"/>
      <c r="S5" s="303"/>
      <c r="T5" s="304"/>
      <c r="U5" s="299" t="s">
        <v>31</v>
      </c>
      <c r="V5" s="300"/>
      <c r="W5" s="286"/>
      <c r="X5" s="287"/>
    </row>
    <row r="6" spans="2:24" ht="24.95" customHeight="1" thickTop="1" thickBot="1" x14ac:dyDescent="0.3">
      <c r="B6" s="308"/>
      <c r="C6" s="307" t="s">
        <v>33</v>
      </c>
      <c r="D6" s="292"/>
      <c r="E6" s="291" t="s">
        <v>193</v>
      </c>
      <c r="F6" s="292"/>
      <c r="G6" s="291" t="s">
        <v>51</v>
      </c>
      <c r="H6" s="292"/>
      <c r="I6" s="305" t="s">
        <v>34</v>
      </c>
      <c r="J6" s="306"/>
      <c r="K6" s="301"/>
      <c r="L6" s="302"/>
      <c r="M6" s="307" t="s">
        <v>33</v>
      </c>
      <c r="N6" s="292"/>
      <c r="O6" s="291" t="s">
        <v>193</v>
      </c>
      <c r="P6" s="292"/>
      <c r="Q6" s="291" t="s">
        <v>51</v>
      </c>
      <c r="R6" s="292"/>
      <c r="S6" s="305" t="s">
        <v>34</v>
      </c>
      <c r="T6" s="306"/>
      <c r="U6" s="301"/>
      <c r="V6" s="302"/>
      <c r="W6" s="294"/>
      <c r="X6" s="295"/>
    </row>
    <row r="7" spans="2:24" ht="24.95" customHeight="1" thickTop="1" thickBot="1" x14ac:dyDescent="0.3">
      <c r="B7" s="309"/>
      <c r="C7" s="127" t="s">
        <v>4</v>
      </c>
      <c r="D7" s="128" t="s">
        <v>5</v>
      </c>
      <c r="E7" s="129" t="s">
        <v>4</v>
      </c>
      <c r="F7" s="128" t="s">
        <v>5</v>
      </c>
      <c r="G7" s="129" t="s">
        <v>4</v>
      </c>
      <c r="H7" s="128" t="s">
        <v>5</v>
      </c>
      <c r="I7" s="129" t="s">
        <v>4</v>
      </c>
      <c r="J7" s="130" t="s">
        <v>5</v>
      </c>
      <c r="K7" s="127" t="s">
        <v>4</v>
      </c>
      <c r="L7" s="131" t="s">
        <v>5</v>
      </c>
      <c r="M7" s="127" t="s">
        <v>4</v>
      </c>
      <c r="N7" s="128" t="s">
        <v>5</v>
      </c>
      <c r="O7" s="129" t="s">
        <v>4</v>
      </c>
      <c r="P7" s="128" t="s">
        <v>5</v>
      </c>
      <c r="Q7" s="129" t="s">
        <v>4</v>
      </c>
      <c r="R7" s="128" t="s">
        <v>5</v>
      </c>
      <c r="S7" s="129" t="s">
        <v>4</v>
      </c>
      <c r="T7" s="130" t="s">
        <v>5</v>
      </c>
      <c r="U7" s="127" t="s">
        <v>4</v>
      </c>
      <c r="V7" s="131" t="s">
        <v>5</v>
      </c>
      <c r="W7" s="127" t="s">
        <v>4</v>
      </c>
      <c r="X7" s="131" t="s">
        <v>5</v>
      </c>
    </row>
    <row r="8" spans="2:24" ht="21.95" customHeight="1" thickTop="1" x14ac:dyDescent="0.25">
      <c r="B8" s="88" t="s">
        <v>6</v>
      </c>
      <c r="C8" s="89">
        <v>33</v>
      </c>
      <c r="D8" s="132">
        <v>4.5020463847203276E-3</v>
      </c>
      <c r="E8" s="91">
        <v>70</v>
      </c>
      <c r="F8" s="132">
        <v>7.3637702503681884E-3</v>
      </c>
      <c r="G8" s="91">
        <v>0</v>
      </c>
      <c r="H8" s="132">
        <v>0</v>
      </c>
      <c r="I8" s="91">
        <v>0</v>
      </c>
      <c r="J8" s="133">
        <v>0</v>
      </c>
      <c r="K8" s="250">
        <v>103</v>
      </c>
      <c r="L8" s="134">
        <v>5.8975093043229319E-3</v>
      </c>
      <c r="M8" s="89">
        <v>63</v>
      </c>
      <c r="N8" s="135">
        <v>1.0665312341289994E-2</v>
      </c>
      <c r="O8" s="91">
        <v>126</v>
      </c>
      <c r="P8" s="135">
        <v>9.675190048375951E-3</v>
      </c>
      <c r="Q8" s="91">
        <v>2</v>
      </c>
      <c r="R8" s="135">
        <v>3.0211480362537764E-3</v>
      </c>
      <c r="S8" s="91">
        <v>0</v>
      </c>
      <c r="T8" s="133">
        <v>0</v>
      </c>
      <c r="U8" s="250">
        <v>191</v>
      </c>
      <c r="V8" s="136">
        <v>9.7478820046953147E-3</v>
      </c>
      <c r="W8" s="113">
        <v>294</v>
      </c>
      <c r="X8" s="136">
        <v>7.9332955557354489E-3</v>
      </c>
    </row>
    <row r="9" spans="2:24" ht="21.95" customHeight="1" x14ac:dyDescent="0.25">
      <c r="B9" s="88" t="s">
        <v>7</v>
      </c>
      <c r="C9" s="89">
        <v>25</v>
      </c>
      <c r="D9" s="132">
        <v>3.4106412005457027E-3</v>
      </c>
      <c r="E9" s="91">
        <v>52</v>
      </c>
      <c r="F9" s="132">
        <v>5.4702293288449401E-3</v>
      </c>
      <c r="G9" s="91">
        <v>2</v>
      </c>
      <c r="H9" s="132">
        <v>3.1948881789137379E-3</v>
      </c>
      <c r="I9" s="91">
        <v>0</v>
      </c>
      <c r="J9" s="133">
        <v>0</v>
      </c>
      <c r="K9" s="113">
        <v>79</v>
      </c>
      <c r="L9" s="134">
        <v>4.5233323790438021E-3</v>
      </c>
      <c r="M9" s="89">
        <v>51</v>
      </c>
      <c r="N9" s="135">
        <v>8.6338242762823772E-3</v>
      </c>
      <c r="O9" s="91">
        <v>111</v>
      </c>
      <c r="P9" s="135">
        <v>8.5233817092835746E-3</v>
      </c>
      <c r="Q9" s="91">
        <v>5</v>
      </c>
      <c r="R9" s="135">
        <v>7.5528700906344415E-3</v>
      </c>
      <c r="S9" s="91">
        <v>0</v>
      </c>
      <c r="T9" s="133">
        <v>0</v>
      </c>
      <c r="U9" s="113">
        <v>167</v>
      </c>
      <c r="V9" s="136">
        <v>8.5230172501786269E-3</v>
      </c>
      <c r="W9" s="113">
        <v>246</v>
      </c>
      <c r="X9" s="136">
        <v>6.6380636282684369E-3</v>
      </c>
    </row>
    <row r="10" spans="2:24" ht="21.95" customHeight="1" x14ac:dyDescent="0.25">
      <c r="B10" s="88" t="s">
        <v>8</v>
      </c>
      <c r="C10" s="89">
        <v>23</v>
      </c>
      <c r="D10" s="132">
        <v>3.1377899045020464E-3</v>
      </c>
      <c r="E10" s="91">
        <v>27</v>
      </c>
      <c r="F10" s="132">
        <v>2.8403113822848729E-3</v>
      </c>
      <c r="G10" s="91">
        <v>1</v>
      </c>
      <c r="H10" s="132">
        <v>1.5974440894568689E-3</v>
      </c>
      <c r="I10" s="91">
        <v>0</v>
      </c>
      <c r="J10" s="133">
        <v>0</v>
      </c>
      <c r="K10" s="113">
        <v>51</v>
      </c>
      <c r="L10" s="134">
        <v>2.9201259662181506E-3</v>
      </c>
      <c r="M10" s="89">
        <v>47</v>
      </c>
      <c r="N10" s="135">
        <v>7.9566615879465043E-3</v>
      </c>
      <c r="O10" s="91">
        <v>93</v>
      </c>
      <c r="P10" s="135">
        <v>7.1412117023727248E-3</v>
      </c>
      <c r="Q10" s="91">
        <v>4</v>
      </c>
      <c r="R10" s="135">
        <v>6.0422960725075529E-3</v>
      </c>
      <c r="S10" s="91">
        <v>1</v>
      </c>
      <c r="T10" s="133">
        <v>0.5</v>
      </c>
      <c r="U10" s="113">
        <v>145</v>
      </c>
      <c r="V10" s="136">
        <v>7.400224558538328E-3</v>
      </c>
      <c r="W10" s="113">
        <v>196</v>
      </c>
      <c r="X10" s="136">
        <v>5.2888637038236326E-3</v>
      </c>
    </row>
    <row r="11" spans="2:24" ht="21.95" customHeight="1" x14ac:dyDescent="0.25">
      <c r="B11" s="88" t="s">
        <v>9</v>
      </c>
      <c r="C11" s="89">
        <v>23</v>
      </c>
      <c r="D11" s="132">
        <v>3.1377899045020464E-3</v>
      </c>
      <c r="E11" s="91">
        <v>23</v>
      </c>
      <c r="F11" s="132">
        <v>2.4195245108352618E-3</v>
      </c>
      <c r="G11" s="91">
        <v>3</v>
      </c>
      <c r="H11" s="132">
        <v>4.7923322683706068E-3</v>
      </c>
      <c r="I11" s="91">
        <v>0</v>
      </c>
      <c r="J11" s="133">
        <v>0</v>
      </c>
      <c r="K11" s="113">
        <v>49</v>
      </c>
      <c r="L11" s="134">
        <v>2.8056112224448897E-3</v>
      </c>
      <c r="M11" s="89">
        <v>35</v>
      </c>
      <c r="N11" s="135">
        <v>5.9251735229388864E-3</v>
      </c>
      <c r="O11" s="91">
        <v>68</v>
      </c>
      <c r="P11" s="135">
        <v>5.2215311372187665E-3</v>
      </c>
      <c r="Q11" s="91">
        <v>1</v>
      </c>
      <c r="R11" s="135">
        <v>1.5105740181268882E-3</v>
      </c>
      <c r="S11" s="91">
        <v>0</v>
      </c>
      <c r="T11" s="133">
        <v>0</v>
      </c>
      <c r="U11" s="113">
        <v>104</v>
      </c>
      <c r="V11" s="136">
        <v>5.3077472695723183E-3</v>
      </c>
      <c r="W11" s="113">
        <v>153</v>
      </c>
      <c r="X11" s="136">
        <v>4.1285517688011012E-3</v>
      </c>
    </row>
    <row r="12" spans="2:24" ht="21.95" customHeight="1" x14ac:dyDescent="0.25">
      <c r="B12" s="88" t="s">
        <v>10</v>
      </c>
      <c r="C12" s="89">
        <v>26</v>
      </c>
      <c r="D12" s="132">
        <v>3.5470668485675307E-3</v>
      </c>
      <c r="E12" s="91">
        <v>25</v>
      </c>
      <c r="F12" s="132">
        <v>2.6299179465600672E-3</v>
      </c>
      <c r="G12" s="91">
        <v>1</v>
      </c>
      <c r="H12" s="132">
        <v>1.5974440894568689E-3</v>
      </c>
      <c r="I12" s="91">
        <v>0</v>
      </c>
      <c r="J12" s="133">
        <v>0</v>
      </c>
      <c r="K12" s="113">
        <v>52</v>
      </c>
      <c r="L12" s="134">
        <v>2.9773833381047808E-3</v>
      </c>
      <c r="M12" s="89">
        <v>32</v>
      </c>
      <c r="N12" s="135">
        <v>5.4173015066869817E-3</v>
      </c>
      <c r="O12" s="91">
        <v>86</v>
      </c>
      <c r="P12" s="135">
        <v>6.6037011441296171E-3</v>
      </c>
      <c r="Q12" s="91">
        <v>4</v>
      </c>
      <c r="R12" s="135">
        <v>6.0422960725075529E-3</v>
      </c>
      <c r="S12" s="91">
        <v>0</v>
      </c>
      <c r="T12" s="133">
        <v>0</v>
      </c>
      <c r="U12" s="113">
        <v>122</v>
      </c>
      <c r="V12" s="136">
        <v>6.226395835459835E-3</v>
      </c>
      <c r="W12" s="113">
        <v>174</v>
      </c>
      <c r="X12" s="136">
        <v>4.6952157370679188E-3</v>
      </c>
    </row>
    <row r="13" spans="2:24" ht="21.95" customHeight="1" x14ac:dyDescent="0.25">
      <c r="B13" s="88" t="s">
        <v>11</v>
      </c>
      <c r="C13" s="89">
        <v>33</v>
      </c>
      <c r="D13" s="132">
        <v>4.5020463847203276E-3</v>
      </c>
      <c r="E13" s="91">
        <v>52</v>
      </c>
      <c r="F13" s="132">
        <v>5.4702293288449401E-3</v>
      </c>
      <c r="G13" s="91">
        <v>1</v>
      </c>
      <c r="H13" s="132">
        <v>1.5974440894568689E-3</v>
      </c>
      <c r="I13" s="91">
        <v>0</v>
      </c>
      <c r="J13" s="133">
        <v>0</v>
      </c>
      <c r="K13" s="113">
        <v>86</v>
      </c>
      <c r="L13" s="134">
        <v>4.924133982250215E-3</v>
      </c>
      <c r="M13" s="89">
        <v>47</v>
      </c>
      <c r="N13" s="135">
        <v>7.9566615879465043E-3</v>
      </c>
      <c r="O13" s="91">
        <v>114</v>
      </c>
      <c r="P13" s="135">
        <v>8.7537433771020506E-3</v>
      </c>
      <c r="Q13" s="91">
        <v>4</v>
      </c>
      <c r="R13" s="135">
        <v>6.0422960725075529E-3</v>
      </c>
      <c r="S13" s="91">
        <v>0</v>
      </c>
      <c r="T13" s="133">
        <v>0</v>
      </c>
      <c r="U13" s="113">
        <v>165</v>
      </c>
      <c r="V13" s="136">
        <v>8.4209451873022353E-3</v>
      </c>
      <c r="W13" s="113">
        <v>251</v>
      </c>
      <c r="X13" s="136">
        <v>6.7729836207129175E-3</v>
      </c>
    </row>
    <row r="14" spans="2:24" ht="21.95" customHeight="1" x14ac:dyDescent="0.25">
      <c r="B14" s="88" t="s">
        <v>12</v>
      </c>
      <c r="C14" s="89">
        <v>86</v>
      </c>
      <c r="D14" s="132">
        <v>1.1732605729877216E-2</v>
      </c>
      <c r="E14" s="91">
        <v>132</v>
      </c>
      <c r="F14" s="132">
        <v>1.3885966757837155E-2</v>
      </c>
      <c r="G14" s="91">
        <v>10</v>
      </c>
      <c r="H14" s="132">
        <v>1.5974440894568689E-2</v>
      </c>
      <c r="I14" s="91">
        <v>0</v>
      </c>
      <c r="J14" s="133">
        <v>0</v>
      </c>
      <c r="K14" s="113">
        <v>228</v>
      </c>
      <c r="L14" s="134">
        <v>1.3054680790151731E-2</v>
      </c>
      <c r="M14" s="89">
        <v>77</v>
      </c>
      <c r="N14" s="135">
        <v>1.3035381750465549E-2</v>
      </c>
      <c r="O14" s="91">
        <v>219</v>
      </c>
      <c r="P14" s="135">
        <v>1.6816401750748677E-2</v>
      </c>
      <c r="Q14" s="91">
        <v>10</v>
      </c>
      <c r="R14" s="135">
        <v>1.5105740181268883E-2</v>
      </c>
      <c r="S14" s="91">
        <v>0</v>
      </c>
      <c r="T14" s="133">
        <v>0</v>
      </c>
      <c r="U14" s="113">
        <v>306</v>
      </c>
      <c r="V14" s="136">
        <v>1.5617025620087781E-2</v>
      </c>
      <c r="W14" s="113">
        <v>534</v>
      </c>
      <c r="X14" s="136">
        <v>1.4409455193070509E-2</v>
      </c>
    </row>
    <row r="15" spans="2:24" ht="21.95" customHeight="1" x14ac:dyDescent="0.25">
      <c r="B15" s="88" t="s">
        <v>13</v>
      </c>
      <c r="C15" s="89">
        <v>223</v>
      </c>
      <c r="D15" s="132">
        <v>3.0422919508867666E-2</v>
      </c>
      <c r="E15" s="91">
        <v>378</v>
      </c>
      <c r="F15" s="132">
        <v>3.9764359351988215E-2</v>
      </c>
      <c r="G15" s="91">
        <v>23</v>
      </c>
      <c r="H15" s="132">
        <v>3.6741214057507986E-2</v>
      </c>
      <c r="I15" s="91">
        <v>0</v>
      </c>
      <c r="J15" s="133">
        <v>0</v>
      </c>
      <c r="K15" s="113">
        <v>624</v>
      </c>
      <c r="L15" s="134">
        <v>3.5728600057257372E-2</v>
      </c>
      <c r="M15" s="89">
        <v>164</v>
      </c>
      <c r="N15" s="135">
        <v>2.776367022177078E-2</v>
      </c>
      <c r="O15" s="91">
        <v>472</v>
      </c>
      <c r="P15" s="135">
        <v>3.6243569070106736E-2</v>
      </c>
      <c r="Q15" s="91">
        <v>13</v>
      </c>
      <c r="R15" s="135">
        <v>1.9637462235649546E-2</v>
      </c>
      <c r="S15" s="91">
        <v>0</v>
      </c>
      <c r="T15" s="133">
        <v>0</v>
      </c>
      <c r="U15" s="113">
        <v>649</v>
      </c>
      <c r="V15" s="136">
        <v>3.3122384403388792E-2</v>
      </c>
      <c r="W15" s="113">
        <v>1273</v>
      </c>
      <c r="X15" s="136">
        <v>3.4350630076364713E-2</v>
      </c>
    </row>
    <row r="16" spans="2:24" ht="21.95" customHeight="1" x14ac:dyDescent="0.25">
      <c r="B16" s="88" t="s">
        <v>14</v>
      </c>
      <c r="C16" s="89">
        <v>600</v>
      </c>
      <c r="D16" s="132">
        <v>8.1855388813096869E-2</v>
      </c>
      <c r="E16" s="91">
        <v>845</v>
      </c>
      <c r="F16" s="132">
        <v>8.8891226593730277E-2</v>
      </c>
      <c r="G16" s="91">
        <v>50</v>
      </c>
      <c r="H16" s="132">
        <v>7.9872204472843447E-2</v>
      </c>
      <c r="I16" s="91">
        <v>0</v>
      </c>
      <c r="J16" s="133">
        <v>0</v>
      </c>
      <c r="K16" s="113">
        <v>1495</v>
      </c>
      <c r="L16" s="134">
        <v>8.5599770970512454E-2</v>
      </c>
      <c r="M16" s="89">
        <v>370</v>
      </c>
      <c r="N16" s="135">
        <v>6.263754867106823E-2</v>
      </c>
      <c r="O16" s="91">
        <v>979</v>
      </c>
      <c r="P16" s="135">
        <v>7.5174690931429006E-2</v>
      </c>
      <c r="Q16" s="91">
        <v>40</v>
      </c>
      <c r="R16" s="135">
        <v>6.0422960725075532E-2</v>
      </c>
      <c r="S16" s="91">
        <v>0</v>
      </c>
      <c r="T16" s="133">
        <v>0</v>
      </c>
      <c r="U16" s="113">
        <v>1389</v>
      </c>
      <c r="V16" s="136">
        <v>7.088904766765336E-2</v>
      </c>
      <c r="W16" s="113">
        <v>2884</v>
      </c>
      <c r="X16" s="136">
        <v>7.7821851641976303E-2</v>
      </c>
    </row>
    <row r="17" spans="2:24" ht="21.95" customHeight="1" x14ac:dyDescent="0.25">
      <c r="B17" s="88" t="s">
        <v>15</v>
      </c>
      <c r="C17" s="89">
        <v>699</v>
      </c>
      <c r="D17" s="132">
        <v>9.5361527967257845E-2</v>
      </c>
      <c r="E17" s="91">
        <v>924</v>
      </c>
      <c r="F17" s="132">
        <v>9.720176730486009E-2</v>
      </c>
      <c r="G17" s="91">
        <v>51</v>
      </c>
      <c r="H17" s="132">
        <v>8.1469648562300323E-2</v>
      </c>
      <c r="I17" s="91">
        <v>0</v>
      </c>
      <c r="J17" s="133">
        <v>0</v>
      </c>
      <c r="K17" s="113">
        <v>1674</v>
      </c>
      <c r="L17" s="134">
        <v>9.5848840538219293E-2</v>
      </c>
      <c r="M17" s="89">
        <v>560</v>
      </c>
      <c r="N17" s="135">
        <v>9.4802776367022182E-2</v>
      </c>
      <c r="O17" s="91">
        <v>1388</v>
      </c>
      <c r="P17" s="135">
        <v>0.10658066497734776</v>
      </c>
      <c r="Q17" s="91">
        <v>80</v>
      </c>
      <c r="R17" s="135">
        <v>0.12084592145015106</v>
      </c>
      <c r="S17" s="91">
        <v>0</v>
      </c>
      <c r="T17" s="133">
        <v>0</v>
      </c>
      <c r="U17" s="113">
        <v>2028</v>
      </c>
      <c r="V17" s="136">
        <v>0.10350107175666021</v>
      </c>
      <c r="W17" s="113">
        <v>3702</v>
      </c>
      <c r="X17" s="136">
        <v>9.9894762405893303E-2</v>
      </c>
    </row>
    <row r="18" spans="2:24" ht="21.95" customHeight="1" x14ac:dyDescent="0.25">
      <c r="B18" s="88" t="s">
        <v>16</v>
      </c>
      <c r="C18" s="89">
        <v>977</v>
      </c>
      <c r="D18" s="132">
        <v>0.13328785811732605</v>
      </c>
      <c r="E18" s="91">
        <v>1225</v>
      </c>
      <c r="F18" s="132">
        <v>0.12886597938144329</v>
      </c>
      <c r="G18" s="91">
        <v>74</v>
      </c>
      <c r="H18" s="132">
        <v>0.1182108626198083</v>
      </c>
      <c r="I18" s="91">
        <v>2</v>
      </c>
      <c r="J18" s="133">
        <v>0.66666666666666663</v>
      </c>
      <c r="K18" s="113">
        <v>2278</v>
      </c>
      <c r="L18" s="134">
        <v>0.13043229315774407</v>
      </c>
      <c r="M18" s="89">
        <v>804</v>
      </c>
      <c r="N18" s="135">
        <v>0.1361097003555104</v>
      </c>
      <c r="O18" s="91">
        <v>1745</v>
      </c>
      <c r="P18" s="135">
        <v>0.1339937034477463</v>
      </c>
      <c r="Q18" s="91">
        <v>104</v>
      </c>
      <c r="R18" s="135">
        <v>0.15709969788519637</v>
      </c>
      <c r="S18" s="91">
        <v>1</v>
      </c>
      <c r="T18" s="133">
        <v>0.5</v>
      </c>
      <c r="U18" s="113">
        <v>2654</v>
      </c>
      <c r="V18" s="136">
        <v>0.1354496274369705</v>
      </c>
      <c r="W18" s="113">
        <v>4932</v>
      </c>
      <c r="X18" s="136">
        <v>0.1330850805472355</v>
      </c>
    </row>
    <row r="19" spans="2:24" ht="21.95" customHeight="1" x14ac:dyDescent="0.25">
      <c r="B19" s="88" t="s">
        <v>17</v>
      </c>
      <c r="C19" s="89">
        <v>868</v>
      </c>
      <c r="D19" s="132">
        <v>0.11841746248294679</v>
      </c>
      <c r="E19" s="91">
        <v>1127</v>
      </c>
      <c r="F19" s="132">
        <v>0.11855670103092783</v>
      </c>
      <c r="G19" s="91">
        <v>73</v>
      </c>
      <c r="H19" s="132">
        <v>0.11661341853035144</v>
      </c>
      <c r="I19" s="91">
        <v>0</v>
      </c>
      <c r="J19" s="133">
        <v>0</v>
      </c>
      <c r="K19" s="113">
        <v>2068</v>
      </c>
      <c r="L19" s="134">
        <v>0.11840824506155168</v>
      </c>
      <c r="M19" s="89">
        <v>771</v>
      </c>
      <c r="N19" s="135">
        <v>0.13052310817673946</v>
      </c>
      <c r="O19" s="91">
        <v>1634</v>
      </c>
      <c r="P19" s="135">
        <v>0.12547032173846273</v>
      </c>
      <c r="Q19" s="91">
        <v>93</v>
      </c>
      <c r="R19" s="135">
        <v>0.1404833836858006</v>
      </c>
      <c r="S19" s="91">
        <v>0</v>
      </c>
      <c r="T19" s="133">
        <v>0</v>
      </c>
      <c r="U19" s="113">
        <v>2498</v>
      </c>
      <c r="V19" s="136">
        <v>0.12748800653261202</v>
      </c>
      <c r="W19" s="113">
        <v>4566</v>
      </c>
      <c r="X19" s="136">
        <v>0.12320893710029952</v>
      </c>
    </row>
    <row r="20" spans="2:24" ht="21.95" customHeight="1" x14ac:dyDescent="0.25">
      <c r="B20" s="88" t="s">
        <v>18</v>
      </c>
      <c r="C20" s="89">
        <v>641</v>
      </c>
      <c r="D20" s="132">
        <v>8.7448840381991813E-2</v>
      </c>
      <c r="E20" s="91">
        <v>787</v>
      </c>
      <c r="F20" s="132">
        <v>8.2789816957710913E-2</v>
      </c>
      <c r="G20" s="91">
        <v>62</v>
      </c>
      <c r="H20" s="132">
        <v>9.9041533546325874E-2</v>
      </c>
      <c r="I20" s="91">
        <v>0</v>
      </c>
      <c r="J20" s="133">
        <v>0</v>
      </c>
      <c r="K20" s="113">
        <v>1490</v>
      </c>
      <c r="L20" s="134">
        <v>8.5313484111079307E-2</v>
      </c>
      <c r="M20" s="89">
        <v>291</v>
      </c>
      <c r="N20" s="135">
        <v>4.9263585576434739E-2</v>
      </c>
      <c r="O20" s="91">
        <v>591</v>
      </c>
      <c r="P20" s="135">
        <v>4.5381248560239576E-2</v>
      </c>
      <c r="Q20" s="91">
        <v>36</v>
      </c>
      <c r="R20" s="135">
        <v>5.4380664652567974E-2</v>
      </c>
      <c r="S20" s="91">
        <v>0</v>
      </c>
      <c r="T20" s="133">
        <v>0</v>
      </c>
      <c r="U20" s="113">
        <v>918</v>
      </c>
      <c r="V20" s="136">
        <v>4.6851076860263345E-2</v>
      </c>
      <c r="W20" s="113">
        <v>2408</v>
      </c>
      <c r="X20" s="136">
        <v>6.4977468361261767E-2</v>
      </c>
    </row>
    <row r="21" spans="2:24" ht="21.95" customHeight="1" x14ac:dyDescent="0.25">
      <c r="B21" s="88" t="s">
        <v>19</v>
      </c>
      <c r="C21" s="89">
        <v>518</v>
      </c>
      <c r="D21" s="132">
        <v>7.0668485675306952E-2</v>
      </c>
      <c r="E21" s="91">
        <v>746</v>
      </c>
      <c r="F21" s="132">
        <v>7.8476751525352412E-2</v>
      </c>
      <c r="G21" s="91">
        <v>55</v>
      </c>
      <c r="H21" s="132">
        <v>8.7859424920127799E-2</v>
      </c>
      <c r="I21" s="91">
        <v>0</v>
      </c>
      <c r="J21" s="133">
        <v>0</v>
      </c>
      <c r="K21" s="113">
        <v>1319</v>
      </c>
      <c r="L21" s="134">
        <v>7.5522473518465499E-2</v>
      </c>
      <c r="M21" s="89">
        <v>438</v>
      </c>
      <c r="N21" s="135">
        <v>7.4149314372778066E-2</v>
      </c>
      <c r="O21" s="91">
        <v>934</v>
      </c>
      <c r="P21" s="135">
        <v>7.1719265914151883E-2</v>
      </c>
      <c r="Q21" s="91">
        <v>41</v>
      </c>
      <c r="R21" s="135">
        <v>6.1933534743202415E-2</v>
      </c>
      <c r="S21" s="91">
        <v>0</v>
      </c>
      <c r="T21" s="133">
        <v>0</v>
      </c>
      <c r="U21" s="113">
        <v>1413</v>
      </c>
      <c r="V21" s="136">
        <v>7.2113912422170051E-2</v>
      </c>
      <c r="W21" s="113">
        <v>2732</v>
      </c>
      <c r="X21" s="136">
        <v>7.37202838716641E-2</v>
      </c>
    </row>
    <row r="22" spans="2:24" ht="21.95" customHeight="1" x14ac:dyDescent="0.25">
      <c r="B22" s="88" t="s">
        <v>20</v>
      </c>
      <c r="C22" s="89">
        <v>625</v>
      </c>
      <c r="D22" s="132">
        <v>8.5266030013642566E-2</v>
      </c>
      <c r="E22" s="91">
        <v>716</v>
      </c>
      <c r="F22" s="132">
        <v>7.5320849989480326E-2</v>
      </c>
      <c r="G22" s="91">
        <v>49</v>
      </c>
      <c r="H22" s="132">
        <v>7.8274760383386585E-2</v>
      </c>
      <c r="I22" s="91">
        <v>0</v>
      </c>
      <c r="J22" s="133">
        <v>0</v>
      </c>
      <c r="K22" s="113">
        <v>1390</v>
      </c>
      <c r="L22" s="134">
        <v>7.9587746922416255E-2</v>
      </c>
      <c r="M22" s="89">
        <v>563</v>
      </c>
      <c r="N22" s="135">
        <v>9.5310648383274077E-2</v>
      </c>
      <c r="O22" s="91">
        <v>1215</v>
      </c>
      <c r="P22" s="135">
        <v>9.3296475466482384E-2</v>
      </c>
      <c r="Q22" s="91">
        <v>67</v>
      </c>
      <c r="R22" s="135">
        <v>0.10120845921450151</v>
      </c>
      <c r="S22" s="91">
        <v>0</v>
      </c>
      <c r="T22" s="133">
        <v>0</v>
      </c>
      <c r="U22" s="113">
        <v>1845</v>
      </c>
      <c r="V22" s="136">
        <v>9.4161478003470453E-2</v>
      </c>
      <c r="W22" s="113">
        <v>3235</v>
      </c>
      <c r="X22" s="136">
        <v>8.729323511157884E-2</v>
      </c>
    </row>
    <row r="23" spans="2:24" ht="21.95" customHeight="1" x14ac:dyDescent="0.25">
      <c r="B23" s="88" t="s">
        <v>21</v>
      </c>
      <c r="C23" s="89">
        <v>590</v>
      </c>
      <c r="D23" s="132">
        <v>8.0491132332878579E-2</v>
      </c>
      <c r="E23" s="91">
        <v>684</v>
      </c>
      <c r="F23" s="132">
        <v>7.1954555017883448E-2</v>
      </c>
      <c r="G23" s="91">
        <v>52</v>
      </c>
      <c r="H23" s="132">
        <v>8.3067092651757185E-2</v>
      </c>
      <c r="I23" s="91">
        <v>0</v>
      </c>
      <c r="J23" s="133">
        <v>0</v>
      </c>
      <c r="K23" s="113">
        <v>1326</v>
      </c>
      <c r="L23" s="134">
        <v>7.5923275121671921E-2</v>
      </c>
      <c r="M23" s="89">
        <v>493</v>
      </c>
      <c r="N23" s="135">
        <v>8.3460301337396306E-2</v>
      </c>
      <c r="O23" s="91">
        <v>1045</v>
      </c>
      <c r="P23" s="135">
        <v>8.0242647623435456E-2</v>
      </c>
      <c r="Q23" s="91">
        <v>58</v>
      </c>
      <c r="R23" s="135">
        <v>8.7613293051359523E-2</v>
      </c>
      <c r="S23" s="91">
        <v>0</v>
      </c>
      <c r="T23" s="133">
        <v>0</v>
      </c>
      <c r="U23" s="113">
        <v>1596</v>
      </c>
      <c r="V23" s="136">
        <v>8.1453506175359805E-2</v>
      </c>
      <c r="W23" s="113">
        <v>2922</v>
      </c>
      <c r="X23" s="136">
        <v>7.8847243584554361E-2</v>
      </c>
    </row>
    <row r="24" spans="2:24" ht="21.95" customHeight="1" x14ac:dyDescent="0.25">
      <c r="B24" s="88" t="s">
        <v>22</v>
      </c>
      <c r="C24" s="89">
        <v>385</v>
      </c>
      <c r="D24" s="132">
        <v>5.2523874488403823E-2</v>
      </c>
      <c r="E24" s="91">
        <v>518</v>
      </c>
      <c r="F24" s="132">
        <v>5.4491899852724596E-2</v>
      </c>
      <c r="G24" s="91">
        <v>31</v>
      </c>
      <c r="H24" s="132">
        <v>4.9520766773162937E-2</v>
      </c>
      <c r="I24" s="91">
        <v>0</v>
      </c>
      <c r="J24" s="133">
        <v>0</v>
      </c>
      <c r="K24" s="113">
        <v>934</v>
      </c>
      <c r="L24" s="134">
        <v>5.34783853421128E-2</v>
      </c>
      <c r="M24" s="89">
        <v>288</v>
      </c>
      <c r="N24" s="135">
        <v>4.8755713560182837E-2</v>
      </c>
      <c r="O24" s="91">
        <v>490</v>
      </c>
      <c r="P24" s="135">
        <v>3.7625739077017585E-2</v>
      </c>
      <c r="Q24" s="91">
        <v>19</v>
      </c>
      <c r="R24" s="135">
        <v>2.8700906344410877E-2</v>
      </c>
      <c r="S24" s="91">
        <v>0</v>
      </c>
      <c r="T24" s="133">
        <v>0</v>
      </c>
      <c r="U24" s="113">
        <v>797</v>
      </c>
      <c r="V24" s="136">
        <v>4.0675717056241706E-2</v>
      </c>
      <c r="W24" s="113">
        <v>1731</v>
      </c>
      <c r="X24" s="136">
        <v>4.6709301384279124E-2</v>
      </c>
    </row>
    <row r="25" spans="2:24" ht="21.95" customHeight="1" x14ac:dyDescent="0.25">
      <c r="B25" s="88" t="s">
        <v>23</v>
      </c>
      <c r="C25" s="89">
        <v>226</v>
      </c>
      <c r="D25" s="132">
        <v>3.0832196452933152E-2</v>
      </c>
      <c r="E25" s="91">
        <v>307</v>
      </c>
      <c r="F25" s="132">
        <v>3.2295392383757629E-2</v>
      </c>
      <c r="G25" s="91">
        <v>17</v>
      </c>
      <c r="H25" s="132">
        <v>2.7156549520766772E-2</v>
      </c>
      <c r="I25" s="91">
        <v>0</v>
      </c>
      <c r="J25" s="133">
        <v>0</v>
      </c>
      <c r="K25" s="113">
        <v>550</v>
      </c>
      <c r="L25" s="134">
        <v>3.1491554537646724E-2</v>
      </c>
      <c r="M25" s="89">
        <v>164</v>
      </c>
      <c r="N25" s="135">
        <v>2.776367022177078E-2</v>
      </c>
      <c r="O25" s="91">
        <v>322</v>
      </c>
      <c r="P25" s="135">
        <v>2.4725485679182983E-2</v>
      </c>
      <c r="Q25" s="91">
        <v>20</v>
      </c>
      <c r="R25" s="135">
        <v>3.0211480362537766E-2</v>
      </c>
      <c r="S25" s="91">
        <v>0</v>
      </c>
      <c r="T25" s="133">
        <v>0</v>
      </c>
      <c r="U25" s="113">
        <v>506</v>
      </c>
      <c r="V25" s="136">
        <v>2.5824231907726855E-2</v>
      </c>
      <c r="W25" s="113">
        <v>1056</v>
      </c>
      <c r="X25" s="136">
        <v>2.8495102404274265E-2</v>
      </c>
    </row>
    <row r="26" spans="2:24" ht="21.95" customHeight="1" x14ac:dyDescent="0.25">
      <c r="B26" s="88" t="s">
        <v>24</v>
      </c>
      <c r="C26" s="89">
        <v>142</v>
      </c>
      <c r="D26" s="132">
        <v>1.937244201909959E-2</v>
      </c>
      <c r="E26" s="91">
        <v>207</v>
      </c>
      <c r="F26" s="132">
        <v>2.1775720597517357E-2</v>
      </c>
      <c r="G26" s="91">
        <v>14</v>
      </c>
      <c r="H26" s="132">
        <v>2.2364217252396165E-2</v>
      </c>
      <c r="I26" s="91">
        <v>0</v>
      </c>
      <c r="J26" s="133">
        <v>0</v>
      </c>
      <c r="K26" s="113">
        <v>363</v>
      </c>
      <c r="L26" s="134">
        <v>2.0784425994846836E-2</v>
      </c>
      <c r="M26" s="89">
        <v>122</v>
      </c>
      <c r="N26" s="135">
        <v>2.0653461994244116E-2</v>
      </c>
      <c r="O26" s="91">
        <v>271</v>
      </c>
      <c r="P26" s="135">
        <v>2.0809337326268908E-2</v>
      </c>
      <c r="Q26" s="91">
        <v>10</v>
      </c>
      <c r="R26" s="135">
        <v>1.5105740181268883E-2</v>
      </c>
      <c r="S26" s="91">
        <v>0</v>
      </c>
      <c r="T26" s="133">
        <v>0</v>
      </c>
      <c r="U26" s="113">
        <v>403</v>
      </c>
      <c r="V26" s="136">
        <v>2.0567520669592731E-2</v>
      </c>
      <c r="W26" s="113">
        <v>766</v>
      </c>
      <c r="X26" s="136">
        <v>2.0669742842494402E-2</v>
      </c>
    </row>
    <row r="27" spans="2:24" ht="21.95" customHeight="1" x14ac:dyDescent="0.25">
      <c r="B27" s="88" t="s">
        <v>25</v>
      </c>
      <c r="C27" s="89">
        <v>133</v>
      </c>
      <c r="D27" s="132">
        <v>1.8144611186903137E-2</v>
      </c>
      <c r="E27" s="91">
        <v>166</v>
      </c>
      <c r="F27" s="132">
        <v>1.7462655165158845E-2</v>
      </c>
      <c r="G27" s="91">
        <v>9</v>
      </c>
      <c r="H27" s="132">
        <v>1.437699680511182E-2</v>
      </c>
      <c r="I27" s="91">
        <v>0</v>
      </c>
      <c r="J27" s="133">
        <v>0</v>
      </c>
      <c r="K27" s="113">
        <v>308</v>
      </c>
      <c r="L27" s="134">
        <v>1.7635270541082163E-2</v>
      </c>
      <c r="M27" s="89">
        <v>100</v>
      </c>
      <c r="N27" s="135">
        <v>1.6929067208396816E-2</v>
      </c>
      <c r="O27" s="91">
        <v>241</v>
      </c>
      <c r="P27" s="135">
        <v>1.8505720648084159E-2</v>
      </c>
      <c r="Q27" s="91">
        <v>8</v>
      </c>
      <c r="R27" s="135">
        <v>1.2084592145015106E-2</v>
      </c>
      <c r="S27" s="91">
        <v>0</v>
      </c>
      <c r="T27" s="133">
        <v>0</v>
      </c>
      <c r="U27" s="113">
        <v>349</v>
      </c>
      <c r="V27" s="136">
        <v>1.7811574971930182E-2</v>
      </c>
      <c r="W27" s="113">
        <v>657</v>
      </c>
      <c r="X27" s="136">
        <v>1.7728487007204728E-2</v>
      </c>
    </row>
    <row r="28" spans="2:24" ht="21.95" customHeight="1" x14ac:dyDescent="0.25">
      <c r="B28" s="88" t="s">
        <v>26</v>
      </c>
      <c r="C28" s="89">
        <v>113</v>
      </c>
      <c r="D28" s="132">
        <v>1.5416098226466576E-2</v>
      </c>
      <c r="E28" s="91">
        <v>127</v>
      </c>
      <c r="F28" s="132">
        <v>1.3359983168525142E-2</v>
      </c>
      <c r="G28" s="91">
        <v>13</v>
      </c>
      <c r="H28" s="132">
        <v>2.0766773162939296E-2</v>
      </c>
      <c r="I28" s="91">
        <v>1</v>
      </c>
      <c r="J28" s="133">
        <v>0.33333333333333331</v>
      </c>
      <c r="K28" s="113">
        <v>254</v>
      </c>
      <c r="L28" s="134">
        <v>1.4543372459204123E-2</v>
      </c>
      <c r="M28" s="89">
        <v>123</v>
      </c>
      <c r="N28" s="135">
        <v>2.0822752666328086E-2</v>
      </c>
      <c r="O28" s="91">
        <v>262</v>
      </c>
      <c r="P28" s="135">
        <v>2.0118252322813484E-2</v>
      </c>
      <c r="Q28" s="91">
        <v>11</v>
      </c>
      <c r="R28" s="135">
        <v>1.6616314199395771E-2</v>
      </c>
      <c r="S28" s="91">
        <v>0</v>
      </c>
      <c r="T28" s="133">
        <v>0</v>
      </c>
      <c r="U28" s="113">
        <v>396</v>
      </c>
      <c r="V28" s="136">
        <v>2.0210268449525365E-2</v>
      </c>
      <c r="W28" s="113">
        <v>650</v>
      </c>
      <c r="X28" s="136">
        <v>1.7539599017782456E-2</v>
      </c>
    </row>
    <row r="29" spans="2:24" ht="21.95" customHeight="1" x14ac:dyDescent="0.25">
      <c r="B29" s="88" t="s">
        <v>27</v>
      </c>
      <c r="C29" s="89">
        <v>89</v>
      </c>
      <c r="D29" s="132">
        <v>1.2141882673942702E-2</v>
      </c>
      <c r="E29" s="91">
        <v>86</v>
      </c>
      <c r="F29" s="132">
        <v>9.0469177361666309E-3</v>
      </c>
      <c r="G29" s="91">
        <v>9</v>
      </c>
      <c r="H29" s="132">
        <v>1.437699680511182E-2</v>
      </c>
      <c r="I29" s="91">
        <v>0</v>
      </c>
      <c r="J29" s="133">
        <v>0</v>
      </c>
      <c r="K29" s="113">
        <v>184</v>
      </c>
      <c r="L29" s="134">
        <v>1.0535356427139994E-2</v>
      </c>
      <c r="M29" s="89">
        <v>100</v>
      </c>
      <c r="N29" s="135">
        <v>1.6929067208396816E-2</v>
      </c>
      <c r="O29" s="91">
        <v>188</v>
      </c>
      <c r="P29" s="135">
        <v>1.4435997849957766E-2</v>
      </c>
      <c r="Q29" s="91">
        <v>7</v>
      </c>
      <c r="R29" s="135">
        <v>1.0574018126888218E-2</v>
      </c>
      <c r="S29" s="91">
        <v>0</v>
      </c>
      <c r="T29" s="133">
        <v>0</v>
      </c>
      <c r="U29" s="113">
        <v>295</v>
      </c>
      <c r="V29" s="136">
        <v>1.5055629274267632E-2</v>
      </c>
      <c r="W29" s="113">
        <v>479</v>
      </c>
      <c r="X29" s="136">
        <v>1.2925335276181225E-2</v>
      </c>
    </row>
    <row r="30" spans="2:24" ht="21.95" customHeight="1" x14ac:dyDescent="0.25">
      <c r="B30" s="88" t="s">
        <v>28</v>
      </c>
      <c r="C30" s="89">
        <v>65</v>
      </c>
      <c r="D30" s="132">
        <v>8.8676671214188273E-3</v>
      </c>
      <c r="E30" s="91">
        <v>69</v>
      </c>
      <c r="F30" s="132">
        <v>7.2585735325057859E-3</v>
      </c>
      <c r="G30" s="91">
        <v>4</v>
      </c>
      <c r="H30" s="132">
        <v>6.3897763578274758E-3</v>
      </c>
      <c r="I30" s="91">
        <v>0</v>
      </c>
      <c r="J30" s="133">
        <v>0</v>
      </c>
      <c r="K30" s="113">
        <v>138</v>
      </c>
      <c r="L30" s="134">
        <v>7.9015173203549963E-3</v>
      </c>
      <c r="M30" s="89">
        <v>71</v>
      </c>
      <c r="N30" s="135">
        <v>1.201963771796174E-2</v>
      </c>
      <c r="O30" s="91">
        <v>172</v>
      </c>
      <c r="P30" s="135">
        <v>1.3207402288259234E-2</v>
      </c>
      <c r="Q30" s="91">
        <v>7</v>
      </c>
      <c r="R30" s="135">
        <v>1.0574018126888218E-2</v>
      </c>
      <c r="S30" s="91">
        <v>0</v>
      </c>
      <c r="T30" s="133">
        <v>0</v>
      </c>
      <c r="U30" s="113">
        <v>250</v>
      </c>
      <c r="V30" s="136">
        <v>1.2759007859548841E-2</v>
      </c>
      <c r="W30" s="113">
        <v>388</v>
      </c>
      <c r="X30" s="136">
        <v>1.0469791413691681E-2</v>
      </c>
    </row>
    <row r="31" spans="2:24" ht="21.95" customHeight="1" x14ac:dyDescent="0.25">
      <c r="B31" s="88" t="s">
        <v>29</v>
      </c>
      <c r="C31" s="89">
        <v>48</v>
      </c>
      <c r="D31" s="132">
        <v>6.5484311050477487E-3</v>
      </c>
      <c r="E31" s="91">
        <v>50</v>
      </c>
      <c r="F31" s="132">
        <v>5.2598358931201343E-3</v>
      </c>
      <c r="G31" s="91">
        <v>1</v>
      </c>
      <c r="H31" s="132">
        <v>1.5974440894568689E-3</v>
      </c>
      <c r="I31" s="91">
        <v>0</v>
      </c>
      <c r="J31" s="133">
        <v>0</v>
      </c>
      <c r="K31" s="113">
        <v>99</v>
      </c>
      <c r="L31" s="134">
        <v>5.6684798167764101E-3</v>
      </c>
      <c r="M31" s="89">
        <v>81</v>
      </c>
      <c r="N31" s="135">
        <v>1.3712544438801422E-2</v>
      </c>
      <c r="O31" s="91">
        <v>179</v>
      </c>
      <c r="P31" s="135">
        <v>1.3744912846502342E-2</v>
      </c>
      <c r="Q31" s="91">
        <v>4</v>
      </c>
      <c r="R31" s="135">
        <v>6.0422960725075529E-3</v>
      </c>
      <c r="S31" s="91">
        <v>0</v>
      </c>
      <c r="T31" s="133">
        <v>0</v>
      </c>
      <c r="U31" s="113">
        <v>264</v>
      </c>
      <c r="V31" s="136">
        <v>1.3473512299683577E-2</v>
      </c>
      <c r="W31" s="113">
        <v>363</v>
      </c>
      <c r="X31" s="136">
        <v>9.7951914514692786E-3</v>
      </c>
    </row>
    <row r="32" spans="2:24" ht="21.95" customHeight="1" thickBot="1" x14ac:dyDescent="0.3">
      <c r="B32" s="88" t="s">
        <v>30</v>
      </c>
      <c r="C32" s="89">
        <v>139</v>
      </c>
      <c r="D32" s="132">
        <v>1.8963165075034108E-2</v>
      </c>
      <c r="E32" s="91">
        <v>163</v>
      </c>
      <c r="F32" s="132">
        <v>1.7147065011571639E-2</v>
      </c>
      <c r="G32" s="137">
        <v>21</v>
      </c>
      <c r="H32" s="132">
        <v>3.3546325878594248E-2</v>
      </c>
      <c r="I32" s="91">
        <v>0</v>
      </c>
      <c r="J32" s="133">
        <v>0</v>
      </c>
      <c r="K32" s="251">
        <v>323</v>
      </c>
      <c r="L32" s="134">
        <v>1.849413111938162E-2</v>
      </c>
      <c r="M32" s="138">
        <v>52</v>
      </c>
      <c r="N32" s="135">
        <v>8.8031149483663446E-3</v>
      </c>
      <c r="O32" s="91">
        <v>78</v>
      </c>
      <c r="P32" s="135">
        <v>5.9894033632803502E-3</v>
      </c>
      <c r="Q32" s="91">
        <v>14</v>
      </c>
      <c r="R32" s="135">
        <v>2.1148036253776436E-2</v>
      </c>
      <c r="S32" s="137">
        <v>0</v>
      </c>
      <c r="T32" s="133">
        <v>0</v>
      </c>
      <c r="U32" s="251">
        <v>144</v>
      </c>
      <c r="V32" s="136">
        <v>7.3491885271001331E-3</v>
      </c>
      <c r="W32" s="113">
        <v>467</v>
      </c>
      <c r="X32" s="136">
        <v>1.2601527294314472E-2</v>
      </c>
    </row>
    <row r="33" spans="2:24" ht="21.95" customHeight="1" thickTop="1" thickBot="1" x14ac:dyDescent="0.3">
      <c r="B33" s="99" t="s">
        <v>31</v>
      </c>
      <c r="C33" s="100">
        <v>7330</v>
      </c>
      <c r="D33" s="139">
        <v>1</v>
      </c>
      <c r="E33" s="102">
        <v>9506</v>
      </c>
      <c r="F33" s="139">
        <v>1.0000000000000002</v>
      </c>
      <c r="G33" s="102">
        <v>626</v>
      </c>
      <c r="H33" s="139">
        <v>0.99999999999999989</v>
      </c>
      <c r="I33" s="102">
        <v>3</v>
      </c>
      <c r="J33" s="140">
        <v>1</v>
      </c>
      <c r="K33" s="100">
        <v>17465</v>
      </c>
      <c r="L33" s="141">
        <v>1.0000000000000002</v>
      </c>
      <c r="M33" s="100">
        <v>5907</v>
      </c>
      <c r="N33" s="139">
        <v>1</v>
      </c>
      <c r="O33" s="102">
        <v>13023</v>
      </c>
      <c r="P33" s="139">
        <v>1</v>
      </c>
      <c r="Q33" s="102">
        <v>662</v>
      </c>
      <c r="R33" s="139">
        <v>1</v>
      </c>
      <c r="S33" s="102">
        <v>2</v>
      </c>
      <c r="T33" s="140">
        <v>1</v>
      </c>
      <c r="U33" s="100">
        <v>19594</v>
      </c>
      <c r="V33" s="141">
        <v>1.0000000000000002</v>
      </c>
      <c r="W33" s="100">
        <v>37059</v>
      </c>
      <c r="X33" s="141">
        <v>0.99999999999999989</v>
      </c>
    </row>
    <row r="34" spans="2:24" ht="21.95" customHeight="1" thickTop="1" thickBot="1" x14ac:dyDescent="0.3">
      <c r="B34" s="116"/>
      <c r="C34" s="117"/>
      <c r="D34" s="142"/>
      <c r="E34" s="117"/>
      <c r="F34" s="142"/>
      <c r="G34" s="117"/>
      <c r="H34" s="142"/>
      <c r="I34" s="117"/>
      <c r="J34" s="117"/>
      <c r="K34" s="117"/>
      <c r="L34" s="142"/>
      <c r="M34" s="117"/>
      <c r="N34" s="142"/>
      <c r="O34" s="117"/>
      <c r="P34" s="142"/>
      <c r="Q34" s="117"/>
      <c r="R34" s="142"/>
      <c r="S34" s="117"/>
      <c r="T34" s="142"/>
      <c r="U34" s="117"/>
      <c r="V34" s="142"/>
      <c r="W34" s="117"/>
      <c r="X34" s="142"/>
    </row>
    <row r="35" spans="2:24" ht="21.95" customHeight="1" thickTop="1" x14ac:dyDescent="0.25">
      <c r="B35" s="119" t="s">
        <v>217</v>
      </c>
      <c r="C35" s="120"/>
      <c r="D35" s="120"/>
      <c r="E35" s="121"/>
      <c r="F35" s="122"/>
      <c r="G35" s="122"/>
      <c r="H35" s="122"/>
      <c r="I35" s="122"/>
      <c r="J35" s="122"/>
      <c r="K35" s="123"/>
      <c r="L35" s="122"/>
      <c r="M35" s="122"/>
      <c r="N35" s="122"/>
      <c r="O35" s="122"/>
      <c r="P35" s="122"/>
      <c r="Q35" s="122"/>
      <c r="R35" s="122"/>
      <c r="S35" s="122"/>
      <c r="T35" s="122"/>
      <c r="U35" s="123"/>
      <c r="V35" s="122"/>
      <c r="W35" s="122"/>
      <c r="X35" s="122"/>
    </row>
    <row r="36" spans="2:24" ht="21.95" customHeight="1" thickBot="1" x14ac:dyDescent="0.3">
      <c r="B36" s="124" t="s">
        <v>219</v>
      </c>
      <c r="C36" s="125"/>
      <c r="D36" s="125"/>
      <c r="E36" s="126"/>
      <c r="F36" s="122"/>
      <c r="G36" s="122"/>
      <c r="H36" s="122"/>
      <c r="I36" s="122"/>
      <c r="J36" s="122"/>
      <c r="K36" s="123"/>
      <c r="L36" s="122"/>
      <c r="M36" s="122"/>
      <c r="N36" s="122"/>
      <c r="O36" s="122"/>
      <c r="P36" s="122"/>
      <c r="Q36" s="122"/>
      <c r="R36" s="122"/>
      <c r="S36" s="122"/>
      <c r="T36" s="122"/>
      <c r="U36" s="123"/>
      <c r="V36" s="122"/>
      <c r="W36" s="122"/>
      <c r="X36" s="122"/>
    </row>
    <row r="37" spans="2:24" ht="15.75" thickTop="1" x14ac:dyDescent="0.25">
      <c r="B37" s="143"/>
      <c r="C37" s="122"/>
      <c r="D37" s="122"/>
      <c r="E37" s="122"/>
      <c r="F37" s="122"/>
      <c r="G37" s="122"/>
      <c r="H37" s="122"/>
      <c r="I37" s="122"/>
      <c r="J37" s="122"/>
      <c r="K37" s="123"/>
      <c r="L37" s="122"/>
      <c r="M37" s="122"/>
      <c r="N37" s="122"/>
      <c r="O37" s="122"/>
      <c r="P37" s="122"/>
      <c r="Q37" s="122"/>
      <c r="R37" s="122"/>
      <c r="S37" s="122"/>
      <c r="T37" s="122"/>
      <c r="U37" s="123"/>
      <c r="V37" s="122"/>
      <c r="W37" s="122"/>
      <c r="X37" s="122"/>
    </row>
    <row r="38" spans="2:24" x14ac:dyDescent="0.25">
      <c r="B38" s="122"/>
      <c r="C38" s="122"/>
      <c r="D38" s="122"/>
      <c r="E38" s="122"/>
      <c r="F38" s="122"/>
      <c r="G38" s="122"/>
      <c r="H38" s="122"/>
      <c r="I38" s="122"/>
      <c r="J38" s="122"/>
      <c r="K38" s="123"/>
      <c r="L38" s="122"/>
      <c r="M38" s="122"/>
      <c r="N38" s="122"/>
      <c r="O38" s="122"/>
      <c r="P38" s="122"/>
      <c r="Q38" s="122"/>
      <c r="R38" s="122"/>
      <c r="S38" s="122"/>
      <c r="T38" s="122"/>
      <c r="U38" s="123"/>
      <c r="V38" s="122"/>
      <c r="W38" s="122"/>
      <c r="X38" s="122"/>
    </row>
    <row r="39" spans="2:24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</row>
    <row r="40" spans="2:24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</row>
    <row r="41" spans="2:24" x14ac:dyDescent="0.2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</row>
    <row r="42" spans="2:24" x14ac:dyDescent="0.2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</row>
    <row r="43" spans="2:24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</row>
    <row r="44" spans="2:24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</row>
    <row r="45" spans="2:24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</row>
    <row r="46" spans="2:24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</row>
    <row r="47" spans="2:24" x14ac:dyDescent="0.2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</row>
    <row r="48" spans="2:24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</row>
    <row r="49" spans="2:24" x14ac:dyDescent="0.2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</row>
    <row r="50" spans="2:24" x14ac:dyDescent="0.2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</row>
    <row r="51" spans="2:24" x14ac:dyDescent="0.2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</row>
    <row r="52" spans="2:24" x14ac:dyDescent="0.2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</row>
    <row r="53" spans="2:24" x14ac:dyDescent="0.2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</row>
    <row r="54" spans="2:24" x14ac:dyDescent="0.2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</row>
    <row r="55" spans="2:24" x14ac:dyDescent="0.2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</row>
    <row r="56" spans="2:24" x14ac:dyDescent="0.2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</row>
    <row r="57" spans="2:24" x14ac:dyDescent="0.2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</row>
    <row r="58" spans="2:24" x14ac:dyDescent="0.2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</row>
    <row r="59" spans="2:24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</row>
    <row r="60" spans="2:24" x14ac:dyDescent="0.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</row>
    <row r="61" spans="2:24" x14ac:dyDescent="0.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</row>
    <row r="62" spans="2:24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</row>
    <row r="63" spans="2:24" x14ac:dyDescent="0.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</row>
    <row r="64" spans="2:24" x14ac:dyDescent="0.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</row>
    <row r="65" spans="2:24" x14ac:dyDescent="0.2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</row>
    <row r="66" spans="2:24" x14ac:dyDescent="0.2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</row>
    <row r="67" spans="2:24" x14ac:dyDescent="0.2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</row>
    <row r="68" spans="2:24" x14ac:dyDescent="0.2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</row>
    <row r="69" spans="2:24" x14ac:dyDescent="0.2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</row>
    <row r="70" spans="2:24" x14ac:dyDescent="0.2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</row>
    <row r="71" spans="2:24" x14ac:dyDescent="0.2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</row>
    <row r="72" spans="2:24" x14ac:dyDescent="0.2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</row>
    <row r="73" spans="2:24" x14ac:dyDescent="0.2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</row>
    <row r="74" spans="2:24" x14ac:dyDescent="0.2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</row>
    <row r="75" spans="2:24" x14ac:dyDescent="0.2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</row>
    <row r="76" spans="2:24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</row>
    <row r="77" spans="2:24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</row>
    <row r="78" spans="2:24" x14ac:dyDescent="0.2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</row>
    <row r="79" spans="2:24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</row>
    <row r="80" spans="2:24" x14ac:dyDescent="0.2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</row>
    <row r="81" spans="2:24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</row>
    <row r="82" spans="2:24" x14ac:dyDescent="0.2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</row>
    <row r="83" spans="2:24" x14ac:dyDescent="0.2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</row>
    <row r="84" spans="2:24" x14ac:dyDescent="0.2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</row>
    <row r="85" spans="2:24" x14ac:dyDescent="0.2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</row>
    <row r="86" spans="2:24" x14ac:dyDescent="0.2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</row>
    <row r="87" spans="2:24" x14ac:dyDescent="0.2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</row>
    <row r="88" spans="2:24" x14ac:dyDescent="0.2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</row>
    <row r="89" spans="2:24" x14ac:dyDescent="0.2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</row>
    <row r="90" spans="2:24" x14ac:dyDescent="0.2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</row>
    <row r="91" spans="2:24" x14ac:dyDescent="0.2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</row>
    <row r="92" spans="2:24" x14ac:dyDescent="0.2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</row>
    <row r="93" spans="2:24" x14ac:dyDescent="0.2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</row>
    <row r="94" spans="2:24" x14ac:dyDescent="0.2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</row>
    <row r="95" spans="2:24" x14ac:dyDescent="0.2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</row>
    <row r="96" spans="2:24" x14ac:dyDescent="0.2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</row>
    <row r="97" spans="2:24" x14ac:dyDescent="0.2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</row>
    <row r="98" spans="2:24" x14ac:dyDescent="0.2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</row>
    <row r="99" spans="2:24" x14ac:dyDescent="0.2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</row>
    <row r="100" spans="2:24" x14ac:dyDescent="0.2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</row>
    <row r="101" spans="2:24" x14ac:dyDescent="0.2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</row>
    <row r="102" spans="2:24" x14ac:dyDescent="0.2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</row>
    <row r="103" spans="2:24" x14ac:dyDescent="0.2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</row>
    <row r="104" spans="2:24" x14ac:dyDescent="0.2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</row>
    <row r="105" spans="2:24" x14ac:dyDescent="0.2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</row>
    <row r="106" spans="2:24" x14ac:dyDescent="0.2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</row>
    <row r="107" spans="2:24" x14ac:dyDescent="0.2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</row>
    <row r="108" spans="2:24" x14ac:dyDescent="0.2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</row>
    <row r="109" spans="2:24" x14ac:dyDescent="0.2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</row>
    <row r="110" spans="2:24" x14ac:dyDescent="0.2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</row>
    <row r="111" spans="2:24" x14ac:dyDescent="0.2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</row>
    <row r="112" spans="2:24" x14ac:dyDescent="0.2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</row>
    <row r="113" spans="2:24" x14ac:dyDescent="0.2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</row>
    <row r="114" spans="2:24" x14ac:dyDescent="0.2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</row>
    <row r="115" spans="2:24" x14ac:dyDescent="0.2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</row>
    <row r="116" spans="2:24" x14ac:dyDescent="0.2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</row>
    <row r="117" spans="2:24" x14ac:dyDescent="0.2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</row>
    <row r="118" spans="2:24" x14ac:dyDescent="0.2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</row>
    <row r="119" spans="2:24" x14ac:dyDescent="0.25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</row>
    <row r="120" spans="2:24" x14ac:dyDescent="0.25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</row>
    <row r="121" spans="2:24" x14ac:dyDescent="0.25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</row>
    <row r="122" spans="2:24" x14ac:dyDescent="0.2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</row>
    <row r="123" spans="2:24" x14ac:dyDescent="0.2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</row>
    <row r="124" spans="2:24" x14ac:dyDescent="0.25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</row>
    <row r="125" spans="2:24" x14ac:dyDescent="0.25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</row>
    <row r="126" spans="2:24" x14ac:dyDescent="0.25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</row>
    <row r="127" spans="2:24" x14ac:dyDescent="0.25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</row>
    <row r="128" spans="2:24" x14ac:dyDescent="0.25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</row>
    <row r="129" spans="2:24" x14ac:dyDescent="0.25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</row>
    <row r="130" spans="2:24" x14ac:dyDescent="0.25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</row>
    <row r="131" spans="2:24" x14ac:dyDescent="0.25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</row>
    <row r="132" spans="2:24" x14ac:dyDescent="0.25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</row>
    <row r="133" spans="2:24" x14ac:dyDescent="0.25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</row>
    <row r="134" spans="2:24" x14ac:dyDescent="0.25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</row>
    <row r="135" spans="2:24" x14ac:dyDescent="0.25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</row>
    <row r="136" spans="2:24" x14ac:dyDescent="0.25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</row>
    <row r="137" spans="2:24" x14ac:dyDescent="0.25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</row>
    <row r="138" spans="2:24" x14ac:dyDescent="0.25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</row>
    <row r="139" spans="2:24" x14ac:dyDescent="0.25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</row>
    <row r="140" spans="2:24" x14ac:dyDescent="0.25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</row>
    <row r="141" spans="2:24" x14ac:dyDescent="0.25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</row>
    <row r="142" spans="2:24" x14ac:dyDescent="0.25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</row>
    <row r="143" spans="2:24" x14ac:dyDescent="0.25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</row>
    <row r="144" spans="2:24" x14ac:dyDescent="0.25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</row>
    <row r="145" spans="2:24" x14ac:dyDescent="0.25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</row>
    <row r="146" spans="2:24" x14ac:dyDescent="0.25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</row>
    <row r="147" spans="2:24" x14ac:dyDescent="0.25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</row>
    <row r="148" spans="2:24" x14ac:dyDescent="0.25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</row>
    <row r="149" spans="2:24" x14ac:dyDescent="0.25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</row>
    <row r="150" spans="2:24" x14ac:dyDescent="0.25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</row>
    <row r="151" spans="2:24" x14ac:dyDescent="0.25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</row>
    <row r="152" spans="2:24" x14ac:dyDescent="0.25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</row>
    <row r="153" spans="2:24" x14ac:dyDescent="0.25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</row>
    <row r="154" spans="2:24" x14ac:dyDescent="0.25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</row>
    <row r="155" spans="2:24" x14ac:dyDescent="0.25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</row>
    <row r="156" spans="2:24" x14ac:dyDescent="0.25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</row>
    <row r="157" spans="2:24" x14ac:dyDescent="0.25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</row>
    <row r="158" spans="2:24" x14ac:dyDescent="0.25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</row>
    <row r="159" spans="2:24" x14ac:dyDescent="0.25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</row>
    <row r="160" spans="2:24" x14ac:dyDescent="0.25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</row>
    <row r="161" spans="2:24" x14ac:dyDescent="0.25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</row>
    <row r="162" spans="2:24" x14ac:dyDescent="0.25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</row>
    <row r="163" spans="2:24" x14ac:dyDescent="0.25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</row>
    <row r="164" spans="2:24" x14ac:dyDescent="0.25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</row>
    <row r="165" spans="2:24" x14ac:dyDescent="0.25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</row>
    <row r="166" spans="2:24" x14ac:dyDescent="0.25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</row>
    <row r="167" spans="2:24" x14ac:dyDescent="0.25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</row>
    <row r="168" spans="2:24" x14ac:dyDescent="0.25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</row>
    <row r="169" spans="2:24" x14ac:dyDescent="0.25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</row>
    <row r="170" spans="2:24" x14ac:dyDescent="0.25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</row>
    <row r="171" spans="2:24" x14ac:dyDescent="0.25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</row>
    <row r="172" spans="2:24" x14ac:dyDescent="0.25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</row>
    <row r="173" spans="2:24" x14ac:dyDescent="0.25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</row>
    <row r="174" spans="2:24" x14ac:dyDescent="0.25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</row>
    <row r="175" spans="2:24" x14ac:dyDescent="0.25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</row>
    <row r="176" spans="2:24" x14ac:dyDescent="0.25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</row>
    <row r="177" spans="2:24" x14ac:dyDescent="0.25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</row>
    <row r="178" spans="2:24" x14ac:dyDescent="0.25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</row>
    <row r="179" spans="2:24" x14ac:dyDescent="0.25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</row>
    <row r="180" spans="2:24" x14ac:dyDescent="0.25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</row>
    <row r="181" spans="2:24" x14ac:dyDescent="0.25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</row>
    <row r="182" spans="2:24" x14ac:dyDescent="0.25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</row>
    <row r="183" spans="2:24" x14ac:dyDescent="0.25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</row>
    <row r="184" spans="2:24" x14ac:dyDescent="0.25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</row>
    <row r="185" spans="2:24" x14ac:dyDescent="0.25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</row>
    <row r="186" spans="2:24" x14ac:dyDescent="0.25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</row>
    <row r="187" spans="2:24" x14ac:dyDescent="0.25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</row>
    <row r="188" spans="2:24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</row>
    <row r="189" spans="2:24" x14ac:dyDescent="0.25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</row>
    <row r="190" spans="2:24" x14ac:dyDescent="0.25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</row>
    <row r="191" spans="2:24" x14ac:dyDescent="0.25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</row>
    <row r="192" spans="2:24" x14ac:dyDescent="0.25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</row>
    <row r="193" spans="2:24" x14ac:dyDescent="0.25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</row>
    <row r="194" spans="2:24" x14ac:dyDescent="0.25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</row>
    <row r="195" spans="2:24" x14ac:dyDescent="0.25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</row>
    <row r="196" spans="2:24" x14ac:dyDescent="0.25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</row>
    <row r="197" spans="2:24" x14ac:dyDescent="0.25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</row>
    <row r="198" spans="2:24" x14ac:dyDescent="0.25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</row>
    <row r="199" spans="2:24" x14ac:dyDescent="0.25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</row>
    <row r="200" spans="2:24" x14ac:dyDescent="0.25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</row>
    <row r="201" spans="2:24" x14ac:dyDescent="0.25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</row>
    <row r="202" spans="2:24" x14ac:dyDescent="0.25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</row>
    <row r="203" spans="2:24" x14ac:dyDescent="0.25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</row>
    <row r="204" spans="2:24" x14ac:dyDescent="0.25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</row>
    <row r="205" spans="2:24" x14ac:dyDescent="0.25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</row>
    <row r="206" spans="2:24" x14ac:dyDescent="0.25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</row>
    <row r="207" spans="2:24" x14ac:dyDescent="0.25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</row>
    <row r="208" spans="2:24" x14ac:dyDescent="0.25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</row>
    <row r="209" spans="2:24" x14ac:dyDescent="0.25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</row>
    <row r="210" spans="2:24" x14ac:dyDescent="0.25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</row>
    <row r="211" spans="2:24" x14ac:dyDescent="0.25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</row>
    <row r="212" spans="2:24" x14ac:dyDescent="0.25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</row>
    <row r="213" spans="2:24" x14ac:dyDescent="0.25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</row>
    <row r="214" spans="2:24" x14ac:dyDescent="0.25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</row>
    <row r="215" spans="2:24" x14ac:dyDescent="0.25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</row>
    <row r="216" spans="2:24" x14ac:dyDescent="0.25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</row>
    <row r="217" spans="2:24" x14ac:dyDescent="0.25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</row>
    <row r="218" spans="2:24" x14ac:dyDescent="0.25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</row>
    <row r="219" spans="2:24" x14ac:dyDescent="0.25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</row>
    <row r="220" spans="2:24" x14ac:dyDescent="0.25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</row>
    <row r="221" spans="2:24" x14ac:dyDescent="0.25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</row>
    <row r="222" spans="2:24" x14ac:dyDescent="0.25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</row>
    <row r="223" spans="2:24" x14ac:dyDescent="0.25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</row>
    <row r="224" spans="2:24" x14ac:dyDescent="0.25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</row>
    <row r="225" spans="2:24" x14ac:dyDescent="0.25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</row>
    <row r="226" spans="2:24" x14ac:dyDescent="0.25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</row>
    <row r="227" spans="2:24" x14ac:dyDescent="0.25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</row>
    <row r="228" spans="2:24" x14ac:dyDescent="0.25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</row>
    <row r="229" spans="2:24" x14ac:dyDescent="0.25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</row>
    <row r="230" spans="2:24" x14ac:dyDescent="0.25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</row>
    <row r="231" spans="2:24" x14ac:dyDescent="0.25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</row>
    <row r="232" spans="2:24" x14ac:dyDescent="0.25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</row>
    <row r="233" spans="2:24" x14ac:dyDescent="0.25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</row>
    <row r="234" spans="2:24" x14ac:dyDescent="0.25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</row>
    <row r="235" spans="2:24" x14ac:dyDescent="0.25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</row>
    <row r="236" spans="2:24" x14ac:dyDescent="0.25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</row>
    <row r="237" spans="2:24" x14ac:dyDescent="0.25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</row>
    <row r="238" spans="2:24" x14ac:dyDescent="0.25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</row>
    <row r="239" spans="2:24" x14ac:dyDescent="0.25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</row>
    <row r="240" spans="2:24" x14ac:dyDescent="0.25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</row>
    <row r="241" spans="2:24" x14ac:dyDescent="0.25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</row>
    <row r="242" spans="2:24" x14ac:dyDescent="0.25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</row>
    <row r="243" spans="2:24" x14ac:dyDescent="0.25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</row>
    <row r="244" spans="2:24" x14ac:dyDescent="0.25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</row>
    <row r="245" spans="2:24" x14ac:dyDescent="0.25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</row>
    <row r="246" spans="2:24" x14ac:dyDescent="0.25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</row>
    <row r="247" spans="2:24" x14ac:dyDescent="0.25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</row>
    <row r="248" spans="2:24" x14ac:dyDescent="0.25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</row>
    <row r="249" spans="2:24" x14ac:dyDescent="0.25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</row>
    <row r="250" spans="2:24" x14ac:dyDescent="0.25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</row>
    <row r="251" spans="2:24" x14ac:dyDescent="0.25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</row>
    <row r="252" spans="2:24" x14ac:dyDescent="0.25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</row>
    <row r="253" spans="2:24" x14ac:dyDescent="0.25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</row>
    <row r="254" spans="2:24" x14ac:dyDescent="0.25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</row>
    <row r="255" spans="2:24" x14ac:dyDescent="0.25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</row>
    <row r="256" spans="2:24" x14ac:dyDescent="0.25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</row>
    <row r="257" spans="2:24" x14ac:dyDescent="0.25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</row>
    <row r="258" spans="2:24" x14ac:dyDescent="0.25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</row>
    <row r="259" spans="2:24" x14ac:dyDescent="0.25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</row>
    <row r="260" spans="2:24" x14ac:dyDescent="0.25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</row>
    <row r="261" spans="2:24" x14ac:dyDescent="0.25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</row>
    <row r="262" spans="2:24" x14ac:dyDescent="0.25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</row>
    <row r="263" spans="2:24" x14ac:dyDescent="0.25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</row>
    <row r="264" spans="2:24" x14ac:dyDescent="0.25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</row>
    <row r="265" spans="2:24" x14ac:dyDescent="0.25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</row>
    <row r="266" spans="2:24" x14ac:dyDescent="0.25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</row>
    <row r="267" spans="2:24" x14ac:dyDescent="0.25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</row>
    <row r="268" spans="2:24" x14ac:dyDescent="0.25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</row>
    <row r="269" spans="2:24" x14ac:dyDescent="0.25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</row>
    <row r="270" spans="2:24" x14ac:dyDescent="0.25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</row>
    <row r="271" spans="2:24" x14ac:dyDescent="0.25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</row>
    <row r="272" spans="2:24" x14ac:dyDescent="0.25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</row>
    <row r="273" spans="2:24" x14ac:dyDescent="0.25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</row>
    <row r="274" spans="2:24" x14ac:dyDescent="0.25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</row>
    <row r="275" spans="2:24" x14ac:dyDescent="0.25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</row>
    <row r="276" spans="2:24" x14ac:dyDescent="0.25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</row>
    <row r="277" spans="2:24" x14ac:dyDescent="0.25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</row>
    <row r="278" spans="2:24" x14ac:dyDescent="0.25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</row>
    <row r="279" spans="2:24" x14ac:dyDescent="0.25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</row>
    <row r="280" spans="2:24" x14ac:dyDescent="0.25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</row>
    <row r="281" spans="2:24" x14ac:dyDescent="0.25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</row>
    <row r="282" spans="2:24" x14ac:dyDescent="0.25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</row>
    <row r="283" spans="2:24" x14ac:dyDescent="0.25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</row>
    <row r="284" spans="2:24" x14ac:dyDescent="0.25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</row>
    <row r="285" spans="2:24" x14ac:dyDescent="0.25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</row>
    <row r="286" spans="2:24" x14ac:dyDescent="0.25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</row>
    <row r="287" spans="2:24" x14ac:dyDescent="0.25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</row>
    <row r="288" spans="2:24" x14ac:dyDescent="0.25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</row>
    <row r="289" spans="2:24" x14ac:dyDescent="0.25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</row>
    <row r="290" spans="2:24" x14ac:dyDescent="0.25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</row>
    <row r="291" spans="2:24" x14ac:dyDescent="0.25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</row>
    <row r="292" spans="2:24" x14ac:dyDescent="0.25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</row>
    <row r="293" spans="2:24" x14ac:dyDescent="0.25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</row>
    <row r="294" spans="2:24" x14ac:dyDescent="0.25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</row>
    <row r="295" spans="2:24" x14ac:dyDescent="0.25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</row>
    <row r="296" spans="2:24" x14ac:dyDescent="0.25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</row>
    <row r="297" spans="2:24" x14ac:dyDescent="0.25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</row>
    <row r="298" spans="2:24" x14ac:dyDescent="0.25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</row>
    <row r="299" spans="2:24" x14ac:dyDescent="0.25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</row>
    <row r="300" spans="2:24" x14ac:dyDescent="0.25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</row>
    <row r="301" spans="2:24" x14ac:dyDescent="0.25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</row>
    <row r="302" spans="2:24" x14ac:dyDescent="0.25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</row>
    <row r="303" spans="2:24" x14ac:dyDescent="0.25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</row>
    <row r="304" spans="2:24" x14ac:dyDescent="0.25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</row>
    <row r="305" spans="2:24" x14ac:dyDescent="0.25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</row>
    <row r="306" spans="2:24" x14ac:dyDescent="0.25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</row>
    <row r="307" spans="2:24" x14ac:dyDescent="0.25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</row>
    <row r="308" spans="2:24" x14ac:dyDescent="0.25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</row>
    <row r="309" spans="2:24" x14ac:dyDescent="0.25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</row>
    <row r="310" spans="2:24" x14ac:dyDescent="0.25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</row>
    <row r="311" spans="2:24" x14ac:dyDescent="0.25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</row>
    <row r="312" spans="2:24" x14ac:dyDescent="0.25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</row>
    <row r="313" spans="2:24" x14ac:dyDescent="0.25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</row>
    <row r="314" spans="2:24" x14ac:dyDescent="0.25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</row>
    <row r="315" spans="2:24" x14ac:dyDescent="0.25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</row>
    <row r="316" spans="2:24" x14ac:dyDescent="0.25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</row>
    <row r="317" spans="2:24" x14ac:dyDescent="0.25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</row>
    <row r="318" spans="2:24" x14ac:dyDescent="0.25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</row>
    <row r="319" spans="2:24" x14ac:dyDescent="0.25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</row>
    <row r="320" spans="2:24" x14ac:dyDescent="0.25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</row>
    <row r="321" spans="2:24" x14ac:dyDescent="0.25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</row>
    <row r="322" spans="2:24" x14ac:dyDescent="0.25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</row>
    <row r="323" spans="2:24" x14ac:dyDescent="0.25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</row>
    <row r="324" spans="2:24" x14ac:dyDescent="0.25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</row>
    <row r="325" spans="2:24" x14ac:dyDescent="0.25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</row>
    <row r="326" spans="2:24" x14ac:dyDescent="0.25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</row>
    <row r="327" spans="2:24" x14ac:dyDescent="0.25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</row>
    <row r="328" spans="2:24" x14ac:dyDescent="0.25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</row>
    <row r="329" spans="2:24" x14ac:dyDescent="0.25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</row>
    <row r="330" spans="2:24" x14ac:dyDescent="0.25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</row>
    <row r="331" spans="2:24" x14ac:dyDescent="0.25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</row>
    <row r="332" spans="2:24" x14ac:dyDescent="0.25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</row>
    <row r="333" spans="2:24" x14ac:dyDescent="0.25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</row>
    <row r="334" spans="2:24" x14ac:dyDescent="0.25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</row>
    <row r="335" spans="2:24" x14ac:dyDescent="0.25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</row>
    <row r="336" spans="2:24" x14ac:dyDescent="0.25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</row>
    <row r="337" spans="2:24" x14ac:dyDescent="0.25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</row>
    <row r="338" spans="2:24" x14ac:dyDescent="0.25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</row>
    <row r="339" spans="2:24" x14ac:dyDescent="0.25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</row>
    <row r="340" spans="2:24" x14ac:dyDescent="0.25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</row>
    <row r="341" spans="2:24" x14ac:dyDescent="0.25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</row>
    <row r="342" spans="2:24" x14ac:dyDescent="0.25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</row>
    <row r="343" spans="2:24" x14ac:dyDescent="0.25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</row>
    <row r="344" spans="2:24" x14ac:dyDescent="0.25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</row>
    <row r="345" spans="2:24" x14ac:dyDescent="0.25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</row>
    <row r="346" spans="2:24" x14ac:dyDescent="0.25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</row>
    <row r="347" spans="2:24" x14ac:dyDescent="0.25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</row>
    <row r="348" spans="2:24" x14ac:dyDescent="0.25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</row>
    <row r="349" spans="2:24" x14ac:dyDescent="0.25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</row>
    <row r="350" spans="2:24" x14ac:dyDescent="0.25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</row>
    <row r="351" spans="2:24" x14ac:dyDescent="0.25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</row>
    <row r="352" spans="2:24" x14ac:dyDescent="0.25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</row>
    <row r="353" spans="2:24" x14ac:dyDescent="0.25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</row>
    <row r="354" spans="2:24" x14ac:dyDescent="0.25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</row>
    <row r="355" spans="2:24" x14ac:dyDescent="0.25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</row>
    <row r="356" spans="2:24" x14ac:dyDescent="0.25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</row>
    <row r="357" spans="2:24" x14ac:dyDescent="0.25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</row>
    <row r="358" spans="2:24" x14ac:dyDescent="0.25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</row>
    <row r="359" spans="2:24" x14ac:dyDescent="0.25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</row>
    <row r="360" spans="2:24" x14ac:dyDescent="0.25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</row>
    <row r="361" spans="2:24" x14ac:dyDescent="0.25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</row>
    <row r="362" spans="2:24" x14ac:dyDescent="0.25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</row>
    <row r="363" spans="2:24" x14ac:dyDescent="0.25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</row>
    <row r="364" spans="2:24" x14ac:dyDescent="0.25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</row>
    <row r="365" spans="2:24" x14ac:dyDescent="0.25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</row>
    <row r="366" spans="2:24" x14ac:dyDescent="0.25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</row>
    <row r="367" spans="2:24" x14ac:dyDescent="0.25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</row>
    <row r="368" spans="2:24" x14ac:dyDescent="0.25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</row>
    <row r="369" spans="2:24" x14ac:dyDescent="0.25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</row>
    <row r="370" spans="2:24" x14ac:dyDescent="0.25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</row>
    <row r="371" spans="2:24" x14ac:dyDescent="0.25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</row>
    <row r="372" spans="2:24" x14ac:dyDescent="0.25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</row>
    <row r="373" spans="2:24" x14ac:dyDescent="0.25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</row>
    <row r="374" spans="2:24" x14ac:dyDescent="0.25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</row>
    <row r="375" spans="2:24" x14ac:dyDescent="0.25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</row>
    <row r="376" spans="2:24" x14ac:dyDescent="0.25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</row>
    <row r="377" spans="2:24" x14ac:dyDescent="0.25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</row>
    <row r="378" spans="2:24" x14ac:dyDescent="0.25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</row>
    <row r="379" spans="2:24" x14ac:dyDescent="0.25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</row>
    <row r="380" spans="2:24" x14ac:dyDescent="0.25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</row>
    <row r="381" spans="2:24" x14ac:dyDescent="0.25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</row>
    <row r="382" spans="2:24" x14ac:dyDescent="0.25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</row>
    <row r="383" spans="2:24" x14ac:dyDescent="0.25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</row>
    <row r="384" spans="2:24" x14ac:dyDescent="0.25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</row>
    <row r="385" spans="2:24" x14ac:dyDescent="0.25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</row>
    <row r="386" spans="2:24" x14ac:dyDescent="0.25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</row>
    <row r="387" spans="2:24" x14ac:dyDescent="0.25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</row>
    <row r="388" spans="2:24" x14ac:dyDescent="0.25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</row>
    <row r="389" spans="2:24" x14ac:dyDescent="0.25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</row>
    <row r="390" spans="2:24" x14ac:dyDescent="0.25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</row>
    <row r="391" spans="2:24" x14ac:dyDescent="0.25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</row>
    <row r="392" spans="2:24" x14ac:dyDescent="0.25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</row>
    <row r="393" spans="2:24" x14ac:dyDescent="0.25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</row>
    <row r="394" spans="2:24" x14ac:dyDescent="0.25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</row>
    <row r="395" spans="2:24" x14ac:dyDescent="0.25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</row>
    <row r="396" spans="2:24" x14ac:dyDescent="0.25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</row>
    <row r="397" spans="2:24" x14ac:dyDescent="0.25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</row>
    <row r="398" spans="2:24" x14ac:dyDescent="0.25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</row>
    <row r="399" spans="2:24" x14ac:dyDescent="0.25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</row>
    <row r="400" spans="2:24" x14ac:dyDescent="0.25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</row>
    <row r="401" spans="2:24" x14ac:dyDescent="0.25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</row>
    <row r="402" spans="2:24" x14ac:dyDescent="0.25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</row>
    <row r="403" spans="2:24" x14ac:dyDescent="0.25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</row>
    <row r="404" spans="2:24" x14ac:dyDescent="0.25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</row>
    <row r="405" spans="2:24" x14ac:dyDescent="0.25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</row>
    <row r="406" spans="2:24" x14ac:dyDescent="0.25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</row>
    <row r="407" spans="2:24" x14ac:dyDescent="0.25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</row>
    <row r="408" spans="2:24" x14ac:dyDescent="0.25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</row>
    <row r="409" spans="2:24" x14ac:dyDescent="0.25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</row>
    <row r="410" spans="2:24" x14ac:dyDescent="0.25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</row>
    <row r="411" spans="2:24" x14ac:dyDescent="0.25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</row>
    <row r="412" spans="2:24" x14ac:dyDescent="0.25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</row>
    <row r="413" spans="2:24" x14ac:dyDescent="0.25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</row>
    <row r="414" spans="2:24" x14ac:dyDescent="0.25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</row>
    <row r="415" spans="2:24" x14ac:dyDescent="0.25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</row>
    <row r="416" spans="2:24" x14ac:dyDescent="0.25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</row>
    <row r="417" spans="2:24" x14ac:dyDescent="0.25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</row>
    <row r="418" spans="2:24" x14ac:dyDescent="0.25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</row>
    <row r="419" spans="2:24" x14ac:dyDescent="0.25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</row>
    <row r="420" spans="2:24" x14ac:dyDescent="0.25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</row>
    <row r="421" spans="2:24" x14ac:dyDescent="0.25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</row>
    <row r="422" spans="2:24" x14ac:dyDescent="0.25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</row>
    <row r="423" spans="2:24" x14ac:dyDescent="0.25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</row>
    <row r="424" spans="2:24" x14ac:dyDescent="0.25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</row>
    <row r="425" spans="2:24" x14ac:dyDescent="0.25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</row>
    <row r="426" spans="2:24" x14ac:dyDescent="0.25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</row>
    <row r="427" spans="2:24" x14ac:dyDescent="0.25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</row>
    <row r="428" spans="2:24" x14ac:dyDescent="0.25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</row>
    <row r="429" spans="2:24" x14ac:dyDescent="0.25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</row>
    <row r="430" spans="2:24" x14ac:dyDescent="0.25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</row>
    <row r="431" spans="2:24" x14ac:dyDescent="0.25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</row>
    <row r="432" spans="2:24" x14ac:dyDescent="0.25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</row>
    <row r="433" spans="2:24" x14ac:dyDescent="0.25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</row>
    <row r="434" spans="2:24" x14ac:dyDescent="0.25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</row>
    <row r="435" spans="2:24" x14ac:dyDescent="0.25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</row>
    <row r="436" spans="2:24" x14ac:dyDescent="0.25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</row>
    <row r="437" spans="2:24" x14ac:dyDescent="0.25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</row>
    <row r="438" spans="2:24" x14ac:dyDescent="0.25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</row>
    <row r="439" spans="2:24" x14ac:dyDescent="0.25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</row>
    <row r="440" spans="2:24" x14ac:dyDescent="0.25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</row>
    <row r="441" spans="2:24" x14ac:dyDescent="0.25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</row>
    <row r="442" spans="2:24" x14ac:dyDescent="0.25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</row>
    <row r="443" spans="2:24" x14ac:dyDescent="0.25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</row>
    <row r="444" spans="2:24" x14ac:dyDescent="0.25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</row>
    <row r="445" spans="2:24" x14ac:dyDescent="0.25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</row>
    <row r="446" spans="2:24" x14ac:dyDescent="0.25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</row>
    <row r="447" spans="2:24" x14ac:dyDescent="0.25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</row>
    <row r="448" spans="2:24" x14ac:dyDescent="0.25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</row>
    <row r="449" spans="2:24" x14ac:dyDescent="0.25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</row>
    <row r="450" spans="2:24" x14ac:dyDescent="0.25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</row>
    <row r="451" spans="2:24" x14ac:dyDescent="0.25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</row>
    <row r="452" spans="2:24" x14ac:dyDescent="0.25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</row>
    <row r="453" spans="2:24" x14ac:dyDescent="0.25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</row>
    <row r="454" spans="2:24" x14ac:dyDescent="0.25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</row>
    <row r="455" spans="2:24" x14ac:dyDescent="0.25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</row>
    <row r="456" spans="2:24" x14ac:dyDescent="0.25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</row>
    <row r="457" spans="2:24" x14ac:dyDescent="0.25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</row>
    <row r="458" spans="2:24" x14ac:dyDescent="0.25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</row>
    <row r="459" spans="2:24" x14ac:dyDescent="0.25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</row>
    <row r="460" spans="2:24" x14ac:dyDescent="0.25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</row>
    <row r="461" spans="2:24" x14ac:dyDescent="0.25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</row>
    <row r="462" spans="2:24" x14ac:dyDescent="0.25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</row>
    <row r="463" spans="2:24" x14ac:dyDescent="0.25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</row>
    <row r="464" spans="2:24" x14ac:dyDescent="0.25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</row>
    <row r="465" spans="2:24" x14ac:dyDescent="0.25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</row>
    <row r="466" spans="2:24" x14ac:dyDescent="0.25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</row>
    <row r="467" spans="2:24" x14ac:dyDescent="0.25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</row>
    <row r="468" spans="2:24" x14ac:dyDescent="0.25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</row>
    <row r="469" spans="2:24" x14ac:dyDescent="0.25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</row>
    <row r="470" spans="2:24" x14ac:dyDescent="0.25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</row>
    <row r="471" spans="2:24" x14ac:dyDescent="0.25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</row>
    <row r="472" spans="2:24" x14ac:dyDescent="0.25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</row>
    <row r="473" spans="2:24" x14ac:dyDescent="0.25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</row>
    <row r="474" spans="2:24" x14ac:dyDescent="0.25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</row>
    <row r="475" spans="2:24" x14ac:dyDescent="0.25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</row>
    <row r="476" spans="2:24" x14ac:dyDescent="0.25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</row>
    <row r="477" spans="2:24" x14ac:dyDescent="0.25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</row>
    <row r="478" spans="2:24" x14ac:dyDescent="0.25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</row>
    <row r="479" spans="2:24" x14ac:dyDescent="0.25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</row>
    <row r="480" spans="2:24" x14ac:dyDescent="0.25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</row>
    <row r="481" spans="2:24" x14ac:dyDescent="0.25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</row>
    <row r="482" spans="2:24" x14ac:dyDescent="0.25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</row>
    <row r="483" spans="2:24" x14ac:dyDescent="0.25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</row>
    <row r="484" spans="2:24" x14ac:dyDescent="0.25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</row>
    <row r="485" spans="2:24" x14ac:dyDescent="0.25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</row>
    <row r="486" spans="2:24" x14ac:dyDescent="0.25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</row>
    <row r="487" spans="2:24" x14ac:dyDescent="0.25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</row>
    <row r="488" spans="2:24" x14ac:dyDescent="0.25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</row>
    <row r="489" spans="2:24" x14ac:dyDescent="0.25"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  <c r="W489" s="81"/>
      <c r="X489" s="81"/>
    </row>
    <row r="490" spans="2:24" x14ac:dyDescent="0.25"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  <c r="W490" s="81"/>
      <c r="X490" s="81"/>
    </row>
    <row r="491" spans="2:24" x14ac:dyDescent="0.25"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  <c r="W491" s="81"/>
      <c r="X491" s="81"/>
    </row>
    <row r="492" spans="2:24" x14ac:dyDescent="0.25"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  <c r="W492" s="81"/>
      <c r="X492" s="81"/>
    </row>
    <row r="493" spans="2:24" x14ac:dyDescent="0.25"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1"/>
      <c r="W493" s="81"/>
      <c r="X493" s="81"/>
    </row>
    <row r="494" spans="2:24" x14ac:dyDescent="0.25"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1"/>
      <c r="W494" s="81"/>
      <c r="X494" s="81"/>
    </row>
    <row r="495" spans="2:24" x14ac:dyDescent="0.25"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  <c r="W495" s="81"/>
      <c r="X495" s="81"/>
    </row>
    <row r="496" spans="2:24" x14ac:dyDescent="0.25"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1"/>
      <c r="W496" s="81"/>
      <c r="X496" s="81"/>
    </row>
    <row r="497" spans="2:24" x14ac:dyDescent="0.25"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1"/>
      <c r="W497" s="81"/>
      <c r="X497" s="81"/>
    </row>
    <row r="498" spans="2:24" x14ac:dyDescent="0.25"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</row>
    <row r="499" spans="2:24" x14ac:dyDescent="0.25"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1"/>
      <c r="W499" s="81"/>
      <c r="X499" s="81"/>
    </row>
    <row r="500" spans="2:24" x14ac:dyDescent="0.25"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1"/>
      <c r="W500" s="81"/>
      <c r="X500" s="81"/>
    </row>
    <row r="501" spans="2:24" x14ac:dyDescent="0.25"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1"/>
      <c r="U501" s="81"/>
      <c r="V501" s="81"/>
      <c r="W501" s="81"/>
      <c r="X501" s="81"/>
    </row>
    <row r="502" spans="2:24" x14ac:dyDescent="0.25"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1"/>
      <c r="U502" s="81"/>
      <c r="V502" s="81"/>
      <c r="W502" s="81"/>
      <c r="X502" s="81"/>
    </row>
    <row r="503" spans="2:24" x14ac:dyDescent="0.25"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1"/>
      <c r="U503" s="81"/>
      <c r="V503" s="81"/>
      <c r="W503" s="81"/>
      <c r="X503" s="81"/>
    </row>
    <row r="504" spans="2:24" x14ac:dyDescent="0.25"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1"/>
      <c r="U504" s="81"/>
      <c r="V504" s="81"/>
      <c r="W504" s="81"/>
      <c r="X504" s="81"/>
    </row>
    <row r="505" spans="2:24" x14ac:dyDescent="0.25"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1"/>
      <c r="U505" s="81"/>
      <c r="V505" s="81"/>
      <c r="W505" s="81"/>
      <c r="X505" s="81"/>
    </row>
    <row r="506" spans="2:24" x14ac:dyDescent="0.25"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1"/>
      <c r="U506" s="81"/>
      <c r="V506" s="81"/>
      <c r="W506" s="81"/>
      <c r="X506" s="81"/>
    </row>
    <row r="507" spans="2:24" x14ac:dyDescent="0.25"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1"/>
      <c r="U507" s="81"/>
      <c r="V507" s="81"/>
      <c r="W507" s="81"/>
      <c r="X507" s="81"/>
    </row>
    <row r="508" spans="2:24" x14ac:dyDescent="0.25"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  <c r="U508" s="81"/>
      <c r="V508" s="81"/>
      <c r="W508" s="81"/>
      <c r="X508" s="81"/>
    </row>
    <row r="509" spans="2:24" x14ac:dyDescent="0.25"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1"/>
      <c r="U509" s="81"/>
      <c r="V509" s="81"/>
      <c r="W509" s="81"/>
      <c r="X509" s="81"/>
    </row>
    <row r="510" spans="2:24" x14ac:dyDescent="0.25"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1"/>
      <c r="U510" s="81"/>
      <c r="V510" s="81"/>
      <c r="W510" s="81"/>
      <c r="X510" s="81"/>
    </row>
    <row r="511" spans="2:24" x14ac:dyDescent="0.25"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1"/>
      <c r="U511" s="81"/>
      <c r="V511" s="81"/>
      <c r="W511" s="81"/>
      <c r="X511" s="81"/>
    </row>
    <row r="512" spans="2:24" x14ac:dyDescent="0.25"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1"/>
      <c r="U512" s="81"/>
      <c r="V512" s="81"/>
      <c r="W512" s="81"/>
      <c r="X512" s="81"/>
    </row>
    <row r="513" spans="2:24" x14ac:dyDescent="0.25"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1"/>
      <c r="U513" s="81"/>
      <c r="V513" s="81"/>
      <c r="W513" s="81"/>
      <c r="X513" s="81"/>
    </row>
    <row r="514" spans="2:24" x14ac:dyDescent="0.25"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1"/>
      <c r="U514" s="81"/>
      <c r="V514" s="81"/>
      <c r="W514" s="81"/>
      <c r="X514" s="81"/>
    </row>
    <row r="515" spans="2:24" x14ac:dyDescent="0.25"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/>
      <c r="U515" s="81"/>
      <c r="V515" s="81"/>
      <c r="W515" s="81"/>
      <c r="X515" s="81"/>
    </row>
    <row r="516" spans="2:24" x14ac:dyDescent="0.25"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1"/>
      <c r="U516" s="81"/>
      <c r="V516" s="81"/>
      <c r="W516" s="81"/>
      <c r="X516" s="81"/>
    </row>
    <row r="517" spans="2:24" x14ac:dyDescent="0.25"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1"/>
      <c r="U517" s="81"/>
      <c r="V517" s="81"/>
      <c r="W517" s="81"/>
      <c r="X517" s="81"/>
    </row>
    <row r="518" spans="2:24" x14ac:dyDescent="0.25"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1"/>
      <c r="U518" s="81"/>
      <c r="V518" s="81"/>
      <c r="W518" s="81"/>
      <c r="X518" s="81"/>
    </row>
    <row r="519" spans="2:24" x14ac:dyDescent="0.25"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1"/>
      <c r="U519" s="81"/>
      <c r="V519" s="81"/>
      <c r="W519" s="81"/>
      <c r="X519" s="81"/>
    </row>
    <row r="520" spans="2:24" x14ac:dyDescent="0.25"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  <c r="U520" s="81"/>
      <c r="V520" s="81"/>
      <c r="W520" s="81"/>
      <c r="X520" s="81"/>
    </row>
    <row r="521" spans="2:24" x14ac:dyDescent="0.25"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1"/>
      <c r="U521" s="81"/>
      <c r="V521" s="81"/>
      <c r="W521" s="81"/>
      <c r="X521" s="81"/>
    </row>
    <row r="522" spans="2:24" x14ac:dyDescent="0.25"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1"/>
      <c r="U522" s="81"/>
      <c r="V522" s="81"/>
      <c r="W522" s="81"/>
      <c r="X522" s="81"/>
    </row>
    <row r="523" spans="2:24" x14ac:dyDescent="0.25"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1"/>
      <c r="U523" s="81"/>
      <c r="V523" s="81"/>
      <c r="W523" s="81"/>
      <c r="X523" s="81"/>
    </row>
    <row r="524" spans="2:24" x14ac:dyDescent="0.25"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1"/>
      <c r="U524" s="81"/>
      <c r="V524" s="81"/>
      <c r="W524" s="81"/>
      <c r="X524" s="81"/>
    </row>
    <row r="525" spans="2:24" x14ac:dyDescent="0.25"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1"/>
      <c r="U525" s="81"/>
      <c r="V525" s="81"/>
      <c r="W525" s="81"/>
      <c r="X525" s="81"/>
    </row>
    <row r="526" spans="2:24" x14ac:dyDescent="0.25"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1"/>
      <c r="U526" s="81"/>
      <c r="V526" s="81"/>
      <c r="W526" s="81"/>
      <c r="X526" s="81"/>
    </row>
    <row r="527" spans="2:24" x14ac:dyDescent="0.25"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1"/>
      <c r="U527" s="81"/>
      <c r="V527" s="81"/>
      <c r="W527" s="81"/>
      <c r="X527" s="81"/>
    </row>
    <row r="528" spans="2:24" x14ac:dyDescent="0.25"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1"/>
      <c r="U528" s="81"/>
      <c r="V528" s="81"/>
      <c r="W528" s="81"/>
      <c r="X528" s="81"/>
    </row>
    <row r="529" spans="2:24" x14ac:dyDescent="0.25"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1"/>
      <c r="U529" s="81"/>
      <c r="V529" s="81"/>
      <c r="W529" s="81"/>
      <c r="X529" s="81"/>
    </row>
    <row r="530" spans="2:24" x14ac:dyDescent="0.25"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1"/>
      <c r="U530" s="81"/>
      <c r="V530" s="81"/>
      <c r="W530" s="81"/>
      <c r="X530" s="81"/>
    </row>
    <row r="531" spans="2:24" x14ac:dyDescent="0.25"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1"/>
      <c r="U531" s="81"/>
      <c r="V531" s="81"/>
      <c r="W531" s="81"/>
      <c r="X531" s="81"/>
    </row>
    <row r="532" spans="2:24" x14ac:dyDescent="0.25"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1"/>
      <c r="U532" s="81"/>
      <c r="V532" s="81"/>
      <c r="W532" s="81"/>
      <c r="X532" s="81"/>
    </row>
    <row r="533" spans="2:24" x14ac:dyDescent="0.25"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1"/>
      <c r="U533" s="81"/>
      <c r="V533" s="81"/>
      <c r="W533" s="81"/>
      <c r="X533" s="81"/>
    </row>
    <row r="534" spans="2:24" x14ac:dyDescent="0.25"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1"/>
      <c r="U534" s="81"/>
      <c r="V534" s="81"/>
      <c r="W534" s="81"/>
      <c r="X534" s="81"/>
    </row>
    <row r="535" spans="2:24" x14ac:dyDescent="0.25"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81"/>
      <c r="U535" s="81"/>
      <c r="V535" s="81"/>
      <c r="W535" s="81"/>
      <c r="X535" s="81"/>
    </row>
    <row r="536" spans="2:24" x14ac:dyDescent="0.25"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1"/>
      <c r="U536" s="81"/>
      <c r="V536" s="81"/>
      <c r="W536" s="81"/>
      <c r="X536" s="81"/>
    </row>
    <row r="537" spans="2:24" x14ac:dyDescent="0.25"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1"/>
      <c r="U537" s="81"/>
      <c r="V537" s="81"/>
      <c r="W537" s="81"/>
      <c r="X537" s="81"/>
    </row>
    <row r="538" spans="2:24" x14ac:dyDescent="0.25"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1"/>
      <c r="U538" s="81"/>
      <c r="V538" s="81"/>
      <c r="W538" s="81"/>
      <c r="X538" s="81"/>
    </row>
    <row r="539" spans="2:24" x14ac:dyDescent="0.25"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1"/>
      <c r="U539" s="81"/>
      <c r="V539" s="81"/>
      <c r="W539" s="81"/>
      <c r="X539" s="81"/>
    </row>
    <row r="540" spans="2:24" x14ac:dyDescent="0.25"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1"/>
      <c r="U540" s="81"/>
      <c r="V540" s="81"/>
      <c r="W540" s="81"/>
      <c r="X540" s="81"/>
    </row>
    <row r="541" spans="2:24" x14ac:dyDescent="0.25"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</row>
    <row r="542" spans="2:24" x14ac:dyDescent="0.25"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</row>
    <row r="543" spans="2:24" x14ac:dyDescent="0.25"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</row>
    <row r="544" spans="2:24" x14ac:dyDescent="0.25"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</row>
    <row r="545" spans="2:24" x14ac:dyDescent="0.25"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</row>
    <row r="546" spans="2:24" x14ac:dyDescent="0.25"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</row>
    <row r="547" spans="2:24" x14ac:dyDescent="0.25"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</row>
    <row r="548" spans="2:24" x14ac:dyDescent="0.25"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</row>
    <row r="549" spans="2:24" x14ac:dyDescent="0.25"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</row>
    <row r="550" spans="2:24" x14ac:dyDescent="0.25"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</row>
    <row r="551" spans="2:24" x14ac:dyDescent="0.25"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</row>
    <row r="552" spans="2:24" x14ac:dyDescent="0.25"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</row>
    <row r="553" spans="2:24" x14ac:dyDescent="0.25"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</row>
    <row r="554" spans="2:24" x14ac:dyDescent="0.25"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</row>
    <row r="555" spans="2:24" x14ac:dyDescent="0.25"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</row>
    <row r="556" spans="2:24" x14ac:dyDescent="0.25"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</row>
    <row r="557" spans="2:24" x14ac:dyDescent="0.25"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</row>
    <row r="558" spans="2:24" x14ac:dyDescent="0.25"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</row>
    <row r="559" spans="2:24" x14ac:dyDescent="0.25"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</row>
    <row r="560" spans="2:24" x14ac:dyDescent="0.25"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</row>
    <row r="561" spans="2:24" x14ac:dyDescent="0.25"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</row>
    <row r="562" spans="2:24" x14ac:dyDescent="0.25"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</row>
    <row r="563" spans="2:24" x14ac:dyDescent="0.25"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</row>
    <row r="564" spans="2:24" x14ac:dyDescent="0.25"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</row>
    <row r="565" spans="2:24" x14ac:dyDescent="0.25"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</row>
    <row r="566" spans="2:24" x14ac:dyDescent="0.25"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</row>
    <row r="567" spans="2:24" x14ac:dyDescent="0.25"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</row>
    <row r="568" spans="2:24" x14ac:dyDescent="0.25"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</row>
    <row r="569" spans="2:24" x14ac:dyDescent="0.25"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</row>
    <row r="570" spans="2:24" x14ac:dyDescent="0.25"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</row>
    <row r="571" spans="2:24" x14ac:dyDescent="0.25"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</row>
    <row r="572" spans="2:24" x14ac:dyDescent="0.25"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</row>
    <row r="573" spans="2:24" x14ac:dyDescent="0.25"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</row>
    <row r="574" spans="2:24" x14ac:dyDescent="0.25"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</row>
    <row r="575" spans="2:24" x14ac:dyDescent="0.25"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</row>
    <row r="576" spans="2:24" x14ac:dyDescent="0.25"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</row>
    <row r="577" spans="2:24" x14ac:dyDescent="0.25"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</row>
    <row r="578" spans="2:24" x14ac:dyDescent="0.25"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</row>
    <row r="579" spans="2:24" x14ac:dyDescent="0.25"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</row>
    <row r="580" spans="2:24" x14ac:dyDescent="0.25"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</row>
    <row r="581" spans="2:24" x14ac:dyDescent="0.25"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</row>
    <row r="582" spans="2:24" x14ac:dyDescent="0.25"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</row>
    <row r="583" spans="2:24" x14ac:dyDescent="0.25"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</row>
    <row r="584" spans="2:24" x14ac:dyDescent="0.25"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</row>
    <row r="585" spans="2:24" x14ac:dyDescent="0.25"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</row>
    <row r="586" spans="2:24" x14ac:dyDescent="0.25"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</row>
    <row r="587" spans="2:24" x14ac:dyDescent="0.25"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</row>
    <row r="588" spans="2:24" x14ac:dyDescent="0.25"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</row>
    <row r="589" spans="2:24" x14ac:dyDescent="0.25"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</row>
    <row r="590" spans="2:24" x14ac:dyDescent="0.25"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</row>
    <row r="591" spans="2:24" x14ac:dyDescent="0.25"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</row>
    <row r="592" spans="2:24" x14ac:dyDescent="0.25"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</row>
    <row r="593" spans="2:24" x14ac:dyDescent="0.25"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</row>
    <row r="594" spans="2:24" x14ac:dyDescent="0.25"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</row>
    <row r="595" spans="2:24" x14ac:dyDescent="0.25"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</row>
    <row r="596" spans="2:24" x14ac:dyDescent="0.25"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</row>
    <row r="597" spans="2:24" x14ac:dyDescent="0.25"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</row>
    <row r="598" spans="2:24" x14ac:dyDescent="0.25"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</row>
    <row r="599" spans="2:24" x14ac:dyDescent="0.25"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</row>
    <row r="600" spans="2:24" x14ac:dyDescent="0.25"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</row>
    <row r="601" spans="2:24" x14ac:dyDescent="0.25"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</row>
    <row r="602" spans="2:24" x14ac:dyDescent="0.25"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</row>
    <row r="603" spans="2:24" x14ac:dyDescent="0.25"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</row>
    <row r="604" spans="2:24" x14ac:dyDescent="0.25"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</row>
    <row r="605" spans="2:24" x14ac:dyDescent="0.25"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</row>
    <row r="606" spans="2:24" x14ac:dyDescent="0.25"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</row>
    <row r="607" spans="2:24" x14ac:dyDescent="0.25"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</row>
    <row r="608" spans="2:24" x14ac:dyDescent="0.25"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</row>
    <row r="609" spans="2:24" x14ac:dyDescent="0.25"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</row>
    <row r="610" spans="2:24" x14ac:dyDescent="0.25"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</row>
    <row r="611" spans="2:24" x14ac:dyDescent="0.25"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</row>
    <row r="612" spans="2:24" x14ac:dyDescent="0.25"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</row>
    <row r="613" spans="2:24" x14ac:dyDescent="0.25"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</row>
    <row r="614" spans="2:24" x14ac:dyDescent="0.25"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</row>
    <row r="615" spans="2:24" x14ac:dyDescent="0.25"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</row>
    <row r="616" spans="2:24" x14ac:dyDescent="0.25"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</row>
    <row r="617" spans="2:24" x14ac:dyDescent="0.25"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</row>
    <row r="618" spans="2:24" x14ac:dyDescent="0.25"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</row>
    <row r="619" spans="2:24" x14ac:dyDescent="0.25"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</row>
    <row r="620" spans="2:24" x14ac:dyDescent="0.25"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</row>
    <row r="621" spans="2:24" x14ac:dyDescent="0.25"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</row>
    <row r="622" spans="2:24" x14ac:dyDescent="0.25"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</row>
    <row r="623" spans="2:24" x14ac:dyDescent="0.25"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</row>
    <row r="624" spans="2:24" x14ac:dyDescent="0.25"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</row>
    <row r="625" spans="2:24" x14ac:dyDescent="0.25"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</row>
    <row r="626" spans="2:24" x14ac:dyDescent="0.25"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</row>
    <row r="627" spans="2:24" x14ac:dyDescent="0.25"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</row>
    <row r="628" spans="2:24" x14ac:dyDescent="0.25"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</row>
    <row r="629" spans="2:24" x14ac:dyDescent="0.25"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</row>
    <row r="630" spans="2:24" x14ac:dyDescent="0.25"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</row>
    <row r="631" spans="2:24" x14ac:dyDescent="0.25"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</row>
    <row r="632" spans="2:24" x14ac:dyDescent="0.25"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</row>
    <row r="633" spans="2:24" x14ac:dyDescent="0.25"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  <c r="W633" s="81"/>
      <c r="X633" s="81"/>
    </row>
    <row r="634" spans="2:24" x14ac:dyDescent="0.25"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  <c r="W634" s="81"/>
      <c r="X634" s="81"/>
    </row>
    <row r="635" spans="2:24" x14ac:dyDescent="0.25"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  <c r="W635" s="81"/>
      <c r="X635" s="81"/>
    </row>
    <row r="636" spans="2:24" x14ac:dyDescent="0.25"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  <c r="W636" s="81"/>
      <c r="X636" s="81"/>
    </row>
    <row r="637" spans="2:24" x14ac:dyDescent="0.25"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  <c r="W637" s="81"/>
      <c r="X637" s="81"/>
    </row>
    <row r="638" spans="2:24" x14ac:dyDescent="0.25"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  <c r="W638" s="81"/>
      <c r="X638" s="81"/>
    </row>
    <row r="639" spans="2:24" x14ac:dyDescent="0.25"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  <c r="W639" s="81"/>
      <c r="X639" s="81"/>
    </row>
    <row r="640" spans="2:24" x14ac:dyDescent="0.25"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  <c r="W640" s="81"/>
      <c r="X640" s="81"/>
    </row>
    <row r="641" spans="2:24" x14ac:dyDescent="0.25"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  <c r="W641" s="81"/>
      <c r="X641" s="81"/>
    </row>
    <row r="642" spans="2:24" x14ac:dyDescent="0.25"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  <c r="W642" s="81"/>
      <c r="X642" s="81"/>
    </row>
    <row r="643" spans="2:24" x14ac:dyDescent="0.25"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  <c r="W643" s="81"/>
      <c r="X643" s="81"/>
    </row>
    <row r="644" spans="2:24" x14ac:dyDescent="0.25"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  <c r="W644" s="81"/>
      <c r="X644" s="81"/>
    </row>
    <row r="645" spans="2:24" x14ac:dyDescent="0.25"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  <c r="W645" s="81"/>
      <c r="X645" s="81"/>
    </row>
    <row r="646" spans="2:24" x14ac:dyDescent="0.25"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  <c r="W646" s="81"/>
      <c r="X646" s="81"/>
    </row>
    <row r="647" spans="2:24" x14ac:dyDescent="0.25"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</row>
    <row r="648" spans="2:24" x14ac:dyDescent="0.25"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</row>
    <row r="649" spans="2:24" x14ac:dyDescent="0.25"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  <c r="W649" s="81"/>
      <c r="X649" s="81"/>
    </row>
    <row r="650" spans="2:24" x14ac:dyDescent="0.25"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</row>
    <row r="651" spans="2:24" x14ac:dyDescent="0.25"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  <c r="W651" s="81"/>
      <c r="X651" s="81"/>
    </row>
    <row r="652" spans="2:24" x14ac:dyDescent="0.25"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  <c r="W652" s="81"/>
      <c r="X652" s="81"/>
    </row>
    <row r="653" spans="2:24" x14ac:dyDescent="0.25"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  <c r="W653" s="81"/>
      <c r="X653" s="81"/>
    </row>
    <row r="654" spans="2:24" x14ac:dyDescent="0.25"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  <c r="W654" s="81"/>
      <c r="X654" s="81"/>
    </row>
    <row r="655" spans="2:24" x14ac:dyDescent="0.25"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  <c r="W655" s="81"/>
      <c r="X655" s="81"/>
    </row>
    <row r="656" spans="2:24" x14ac:dyDescent="0.25"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  <c r="W656" s="81"/>
      <c r="X656" s="81"/>
    </row>
    <row r="657" spans="2:24" x14ac:dyDescent="0.25"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</row>
    <row r="658" spans="2:24" x14ac:dyDescent="0.25"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  <c r="W658" s="81"/>
      <c r="X658" s="81"/>
    </row>
    <row r="659" spans="2:24" x14ac:dyDescent="0.25"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  <c r="W659" s="81"/>
      <c r="X659" s="81"/>
    </row>
    <row r="660" spans="2:24" x14ac:dyDescent="0.25"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  <c r="W660" s="81"/>
      <c r="X660" s="81"/>
    </row>
    <row r="661" spans="2:24" x14ac:dyDescent="0.25"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  <c r="W661" s="81"/>
      <c r="X661" s="81"/>
    </row>
    <row r="662" spans="2:24" x14ac:dyDescent="0.25"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  <c r="W662" s="81"/>
      <c r="X662" s="81"/>
    </row>
    <row r="663" spans="2:24" x14ac:dyDescent="0.25"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  <c r="W663" s="81"/>
      <c r="X663" s="81"/>
    </row>
    <row r="664" spans="2:24" x14ac:dyDescent="0.25"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</row>
    <row r="665" spans="2:24" x14ac:dyDescent="0.25"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  <c r="W665" s="81"/>
      <c r="X665" s="81"/>
    </row>
    <row r="666" spans="2:24" x14ac:dyDescent="0.25"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  <c r="W666" s="81"/>
      <c r="X666" s="81"/>
    </row>
    <row r="667" spans="2:24" x14ac:dyDescent="0.25"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  <c r="W667" s="81"/>
      <c r="X667" s="81"/>
    </row>
    <row r="668" spans="2:24" x14ac:dyDescent="0.25"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  <c r="W668" s="81"/>
      <c r="X668" s="81"/>
    </row>
    <row r="669" spans="2:24" x14ac:dyDescent="0.25"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  <c r="W669" s="81"/>
      <c r="X669" s="81"/>
    </row>
    <row r="670" spans="2:24" x14ac:dyDescent="0.25"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  <c r="W670" s="81"/>
      <c r="X670" s="81"/>
    </row>
    <row r="671" spans="2:24" x14ac:dyDescent="0.25"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  <c r="W671" s="81"/>
      <c r="X671" s="81"/>
    </row>
    <row r="672" spans="2:24" x14ac:dyDescent="0.25"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  <c r="W672" s="81"/>
      <c r="X672" s="81"/>
    </row>
    <row r="673" spans="2:24" x14ac:dyDescent="0.25"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  <c r="W673" s="81"/>
      <c r="X673" s="81"/>
    </row>
    <row r="674" spans="2:24" x14ac:dyDescent="0.25"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  <c r="W674" s="81"/>
      <c r="X674" s="81"/>
    </row>
    <row r="675" spans="2:24" x14ac:dyDescent="0.25"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  <c r="W675" s="81"/>
      <c r="X675" s="81"/>
    </row>
    <row r="676" spans="2:24" x14ac:dyDescent="0.25"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  <c r="W676" s="81"/>
      <c r="X676" s="81"/>
    </row>
    <row r="677" spans="2:24" x14ac:dyDescent="0.25"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  <c r="W677" s="81"/>
      <c r="X677" s="81"/>
    </row>
    <row r="678" spans="2:24" x14ac:dyDescent="0.25"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  <c r="W678" s="81"/>
      <c r="X678" s="81"/>
    </row>
    <row r="679" spans="2:24" x14ac:dyDescent="0.25"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  <c r="W679" s="81"/>
      <c r="X679" s="81"/>
    </row>
    <row r="680" spans="2:24" x14ac:dyDescent="0.25"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  <c r="W680" s="81"/>
      <c r="X680" s="81"/>
    </row>
    <row r="681" spans="2:24" x14ac:dyDescent="0.25"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  <c r="W681" s="81"/>
      <c r="X681" s="81"/>
    </row>
    <row r="682" spans="2:24" x14ac:dyDescent="0.25"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  <c r="W682" s="81"/>
      <c r="X682" s="81"/>
    </row>
    <row r="683" spans="2:24" x14ac:dyDescent="0.25"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  <c r="W683" s="81"/>
      <c r="X683" s="81"/>
    </row>
    <row r="684" spans="2:24" x14ac:dyDescent="0.25"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  <c r="W684" s="81"/>
      <c r="X684" s="81"/>
    </row>
    <row r="685" spans="2:24" x14ac:dyDescent="0.25"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  <c r="W685" s="81"/>
      <c r="X685" s="81"/>
    </row>
    <row r="686" spans="2:24" x14ac:dyDescent="0.25"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  <c r="W686" s="81"/>
      <c r="X686" s="81"/>
    </row>
    <row r="687" spans="2:24" x14ac:dyDescent="0.25"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  <c r="W687" s="81"/>
      <c r="X687" s="81"/>
    </row>
    <row r="688" spans="2:24" x14ac:dyDescent="0.25"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  <c r="W688" s="81"/>
      <c r="X688" s="81"/>
    </row>
    <row r="689" spans="2:24" x14ac:dyDescent="0.25"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  <c r="W689" s="81"/>
      <c r="X689" s="81"/>
    </row>
    <row r="690" spans="2:24" x14ac:dyDescent="0.25"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</row>
    <row r="691" spans="2:24" x14ac:dyDescent="0.25"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  <c r="W691" s="81"/>
      <c r="X691" s="81"/>
    </row>
    <row r="692" spans="2:24" x14ac:dyDescent="0.25"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  <c r="W692" s="81"/>
      <c r="X692" s="81"/>
    </row>
    <row r="693" spans="2:24" x14ac:dyDescent="0.25"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  <c r="W693" s="81"/>
      <c r="X693" s="81"/>
    </row>
    <row r="694" spans="2:24" x14ac:dyDescent="0.25"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  <c r="W694" s="81"/>
      <c r="X694" s="81"/>
    </row>
    <row r="695" spans="2:24" x14ac:dyDescent="0.25"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  <c r="W695" s="81"/>
      <c r="X695" s="81"/>
    </row>
    <row r="696" spans="2:24" x14ac:dyDescent="0.25"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  <c r="W696" s="81"/>
      <c r="X696" s="81"/>
    </row>
    <row r="697" spans="2:24" x14ac:dyDescent="0.25"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  <c r="W697" s="81"/>
      <c r="X697" s="81"/>
    </row>
    <row r="698" spans="2:24" x14ac:dyDescent="0.25"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  <c r="W698" s="81"/>
      <c r="X698" s="81"/>
    </row>
    <row r="699" spans="2:24" x14ac:dyDescent="0.25"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  <c r="W699" s="81"/>
      <c r="X699" s="81"/>
    </row>
    <row r="700" spans="2:24" x14ac:dyDescent="0.25"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  <c r="W700" s="81"/>
      <c r="X700" s="81"/>
    </row>
    <row r="701" spans="2:24" x14ac:dyDescent="0.25"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  <c r="W701" s="81"/>
      <c r="X701" s="81"/>
    </row>
    <row r="702" spans="2:24" x14ac:dyDescent="0.25"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  <c r="W702" s="81"/>
      <c r="X702" s="81"/>
    </row>
    <row r="703" spans="2:24" x14ac:dyDescent="0.25"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  <c r="W703" s="81"/>
      <c r="X703" s="81"/>
    </row>
    <row r="704" spans="2:24" x14ac:dyDescent="0.25"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  <c r="W704" s="81"/>
      <c r="X704" s="81"/>
    </row>
    <row r="705" spans="2:24" x14ac:dyDescent="0.25"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  <c r="W705" s="81"/>
      <c r="X705" s="81"/>
    </row>
    <row r="706" spans="2:24" x14ac:dyDescent="0.25"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  <c r="W706" s="81"/>
      <c r="X706" s="81"/>
    </row>
    <row r="707" spans="2:24" x14ac:dyDescent="0.25"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  <c r="W707" s="81"/>
      <c r="X707" s="81"/>
    </row>
    <row r="708" spans="2:24" x14ac:dyDescent="0.25"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  <c r="W708" s="81"/>
      <c r="X708" s="81"/>
    </row>
    <row r="709" spans="2:24" x14ac:dyDescent="0.25"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  <c r="W709" s="81"/>
      <c r="X709" s="81"/>
    </row>
    <row r="710" spans="2:24" x14ac:dyDescent="0.25"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  <c r="W710" s="81"/>
      <c r="X710" s="81"/>
    </row>
    <row r="711" spans="2:24" x14ac:dyDescent="0.25"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  <c r="W711" s="81"/>
      <c r="X711" s="81"/>
    </row>
    <row r="712" spans="2:24" x14ac:dyDescent="0.25"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  <c r="W712" s="81"/>
      <c r="X712" s="81"/>
    </row>
    <row r="713" spans="2:24" x14ac:dyDescent="0.25"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  <c r="W713" s="81"/>
      <c r="X713" s="81"/>
    </row>
    <row r="714" spans="2:24" x14ac:dyDescent="0.25"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</row>
    <row r="715" spans="2:24" x14ac:dyDescent="0.25"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  <c r="W715" s="81"/>
      <c r="X715" s="81"/>
    </row>
    <row r="716" spans="2:24" x14ac:dyDescent="0.25"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  <c r="W716" s="81"/>
      <c r="X716" s="81"/>
    </row>
    <row r="717" spans="2:24" x14ac:dyDescent="0.25"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</row>
    <row r="718" spans="2:24" x14ac:dyDescent="0.25"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  <c r="W718" s="81"/>
      <c r="X718" s="81"/>
    </row>
    <row r="719" spans="2:24" x14ac:dyDescent="0.25"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  <c r="W719" s="81"/>
      <c r="X719" s="81"/>
    </row>
    <row r="720" spans="2:24" x14ac:dyDescent="0.25"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  <c r="W720" s="81"/>
      <c r="X720" s="81"/>
    </row>
    <row r="721" spans="2:24" x14ac:dyDescent="0.25"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  <c r="W721" s="81"/>
      <c r="X721" s="81"/>
    </row>
    <row r="722" spans="2:24" x14ac:dyDescent="0.25"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  <c r="W722" s="81"/>
      <c r="X722" s="81"/>
    </row>
    <row r="723" spans="2:24" x14ac:dyDescent="0.25"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  <c r="W723" s="81"/>
      <c r="X723" s="81"/>
    </row>
    <row r="724" spans="2:24" x14ac:dyDescent="0.25"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  <c r="W724" s="81"/>
      <c r="X724" s="81"/>
    </row>
    <row r="725" spans="2:24" x14ac:dyDescent="0.25"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  <c r="W725" s="81"/>
      <c r="X725" s="81"/>
    </row>
    <row r="726" spans="2:24" x14ac:dyDescent="0.25"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  <c r="W726" s="81"/>
      <c r="X726" s="81"/>
    </row>
    <row r="727" spans="2:24" x14ac:dyDescent="0.25"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  <c r="W727" s="81"/>
      <c r="X727" s="81"/>
    </row>
    <row r="728" spans="2:24" x14ac:dyDescent="0.25"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  <c r="W728" s="81"/>
      <c r="X728" s="81"/>
    </row>
    <row r="729" spans="2:24" x14ac:dyDescent="0.25"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  <c r="W729" s="81"/>
      <c r="X729" s="81"/>
    </row>
    <row r="730" spans="2:24" x14ac:dyDescent="0.25"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  <c r="W730" s="81"/>
      <c r="X730" s="81"/>
    </row>
    <row r="731" spans="2:24" x14ac:dyDescent="0.25"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</row>
    <row r="732" spans="2:24" x14ac:dyDescent="0.25"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  <c r="W732" s="81"/>
      <c r="X732" s="81"/>
    </row>
    <row r="733" spans="2:24" x14ac:dyDescent="0.25"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  <c r="W733" s="81"/>
      <c r="X733" s="81"/>
    </row>
  </sheetData>
  <mergeCells count="18">
    <mergeCell ref="C5:J5"/>
    <mergeCell ref="C6:D6"/>
    <mergeCell ref="E6:F6"/>
    <mergeCell ref="G6:H6"/>
    <mergeCell ref="B2:X2"/>
    <mergeCell ref="C3:V3"/>
    <mergeCell ref="W3:X6"/>
    <mergeCell ref="C4:L4"/>
    <mergeCell ref="M4:V4"/>
    <mergeCell ref="K5:L6"/>
    <mergeCell ref="M5:T5"/>
    <mergeCell ref="U5:V6"/>
    <mergeCell ref="O6:P6"/>
    <mergeCell ref="I6:J6"/>
    <mergeCell ref="M6:N6"/>
    <mergeCell ref="Q6:R6"/>
    <mergeCell ref="S6:T6"/>
    <mergeCell ref="B3:B7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V642"/>
  <sheetViews>
    <sheetView zoomScale="80" zoomScaleNormal="80" workbookViewId="0">
      <selection activeCell="C7" sqref="C7:R32"/>
    </sheetView>
  </sheetViews>
  <sheetFormatPr baseColWidth="10" defaultColWidth="11.42578125" defaultRowHeight="15" x14ac:dyDescent="0.25"/>
  <cols>
    <col min="1" max="1" width="2.7109375" style="81" customWidth="1"/>
    <col min="2" max="18" width="15.7109375" style="63" customWidth="1"/>
    <col min="19" max="16384" width="11.42578125" style="81"/>
  </cols>
  <sheetData>
    <row r="1" spans="2:18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2" spans="2:18" ht="21.95" customHeight="1" thickTop="1" thickBot="1" x14ac:dyDescent="0.3">
      <c r="B2" s="269" t="s">
        <v>287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1"/>
    </row>
    <row r="3" spans="2:18" ht="21.95" customHeight="1" thickTop="1" thickBot="1" x14ac:dyDescent="0.3">
      <c r="B3" s="272" t="s">
        <v>216</v>
      </c>
      <c r="C3" s="296" t="s">
        <v>39</v>
      </c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263" t="s">
        <v>31</v>
      </c>
    </row>
    <row r="4" spans="2:18" ht="21.95" customHeight="1" thickTop="1" thickBot="1" x14ac:dyDescent="0.3">
      <c r="B4" s="308"/>
      <c r="C4" s="296" t="s">
        <v>40</v>
      </c>
      <c r="D4" s="297"/>
      <c r="E4" s="297"/>
      <c r="F4" s="297"/>
      <c r="G4" s="298"/>
      <c r="H4" s="296" t="s">
        <v>41</v>
      </c>
      <c r="I4" s="297"/>
      <c r="J4" s="297"/>
      <c r="K4" s="297"/>
      <c r="L4" s="298"/>
      <c r="M4" s="303" t="s">
        <v>42</v>
      </c>
      <c r="N4" s="297"/>
      <c r="O4" s="297"/>
      <c r="P4" s="297"/>
      <c r="Q4" s="297"/>
      <c r="R4" s="264"/>
    </row>
    <row r="5" spans="2:18" ht="21.95" customHeight="1" thickTop="1" thickBot="1" x14ac:dyDescent="0.3">
      <c r="B5" s="308"/>
      <c r="C5" s="296" t="s">
        <v>81</v>
      </c>
      <c r="D5" s="303"/>
      <c r="E5" s="303"/>
      <c r="F5" s="303"/>
      <c r="G5" s="310" t="s">
        <v>31</v>
      </c>
      <c r="H5" s="296" t="s">
        <v>81</v>
      </c>
      <c r="I5" s="303"/>
      <c r="J5" s="303"/>
      <c r="K5" s="303"/>
      <c r="L5" s="310" t="s">
        <v>31</v>
      </c>
      <c r="M5" s="296" t="s">
        <v>81</v>
      </c>
      <c r="N5" s="303"/>
      <c r="O5" s="303"/>
      <c r="P5" s="303"/>
      <c r="Q5" s="310" t="s">
        <v>31</v>
      </c>
      <c r="R5" s="264"/>
    </row>
    <row r="6" spans="2:18" ht="21.95" customHeight="1" thickTop="1" thickBot="1" x14ac:dyDescent="0.3">
      <c r="B6" s="309"/>
      <c r="C6" s="127" t="s">
        <v>33</v>
      </c>
      <c r="D6" s="129" t="s">
        <v>194</v>
      </c>
      <c r="E6" s="129" t="s">
        <v>196</v>
      </c>
      <c r="F6" s="146" t="s">
        <v>34</v>
      </c>
      <c r="G6" s="311"/>
      <c r="H6" s="127" t="s">
        <v>33</v>
      </c>
      <c r="I6" s="129" t="s">
        <v>194</v>
      </c>
      <c r="J6" s="129" t="s">
        <v>196</v>
      </c>
      <c r="K6" s="146" t="s">
        <v>34</v>
      </c>
      <c r="L6" s="311"/>
      <c r="M6" s="127" t="s">
        <v>33</v>
      </c>
      <c r="N6" s="129" t="s">
        <v>194</v>
      </c>
      <c r="O6" s="129" t="s">
        <v>196</v>
      </c>
      <c r="P6" s="146" t="s">
        <v>34</v>
      </c>
      <c r="Q6" s="311"/>
      <c r="R6" s="265"/>
    </row>
    <row r="7" spans="2:18" ht="21.95" customHeight="1" thickTop="1" x14ac:dyDescent="0.25">
      <c r="B7" s="88" t="s">
        <v>6</v>
      </c>
      <c r="C7" s="147">
        <v>4</v>
      </c>
      <c r="D7" s="148">
        <v>11</v>
      </c>
      <c r="E7" s="149">
        <v>0</v>
      </c>
      <c r="F7" s="150">
        <v>0</v>
      </c>
      <c r="G7" s="151">
        <v>15</v>
      </c>
      <c r="H7" s="147">
        <v>73</v>
      </c>
      <c r="I7" s="148">
        <v>158</v>
      </c>
      <c r="J7" s="148">
        <v>1</v>
      </c>
      <c r="K7" s="150">
        <v>0</v>
      </c>
      <c r="L7" s="151">
        <v>232</v>
      </c>
      <c r="M7" s="147">
        <v>19</v>
      </c>
      <c r="N7" s="148">
        <v>27</v>
      </c>
      <c r="O7" s="148">
        <v>1</v>
      </c>
      <c r="P7" s="150">
        <v>0</v>
      </c>
      <c r="Q7" s="151">
        <v>47</v>
      </c>
      <c r="R7" s="152">
        <v>294</v>
      </c>
    </row>
    <row r="8" spans="2:18" ht="21.95" customHeight="1" x14ac:dyDescent="0.25">
      <c r="B8" s="88" t="s">
        <v>7</v>
      </c>
      <c r="C8" s="147">
        <v>2</v>
      </c>
      <c r="D8" s="148">
        <v>12</v>
      </c>
      <c r="E8" s="149">
        <v>0</v>
      </c>
      <c r="F8" s="150">
        <v>0</v>
      </c>
      <c r="G8" s="153">
        <v>14</v>
      </c>
      <c r="H8" s="147">
        <v>65</v>
      </c>
      <c r="I8" s="148">
        <v>127</v>
      </c>
      <c r="J8" s="148">
        <v>5</v>
      </c>
      <c r="K8" s="150">
        <v>0</v>
      </c>
      <c r="L8" s="153">
        <v>197</v>
      </c>
      <c r="M8" s="147">
        <v>9</v>
      </c>
      <c r="N8" s="148">
        <v>24</v>
      </c>
      <c r="O8" s="148">
        <v>2</v>
      </c>
      <c r="P8" s="150">
        <v>0</v>
      </c>
      <c r="Q8" s="153">
        <v>35</v>
      </c>
      <c r="R8" s="152">
        <v>246</v>
      </c>
    </row>
    <row r="9" spans="2:18" ht="21.95" customHeight="1" x14ac:dyDescent="0.25">
      <c r="B9" s="88" t="s">
        <v>8</v>
      </c>
      <c r="C9" s="147">
        <v>7</v>
      </c>
      <c r="D9" s="148">
        <v>12</v>
      </c>
      <c r="E9" s="149">
        <v>0</v>
      </c>
      <c r="F9" s="150">
        <v>0</v>
      </c>
      <c r="G9" s="153">
        <v>19</v>
      </c>
      <c r="H9" s="147">
        <v>50</v>
      </c>
      <c r="I9" s="148">
        <v>94</v>
      </c>
      <c r="J9" s="148">
        <v>4</v>
      </c>
      <c r="K9" s="150">
        <v>1</v>
      </c>
      <c r="L9" s="153">
        <v>149</v>
      </c>
      <c r="M9" s="147">
        <v>13</v>
      </c>
      <c r="N9" s="148">
        <v>14</v>
      </c>
      <c r="O9" s="148">
        <v>1</v>
      </c>
      <c r="P9" s="150">
        <v>0</v>
      </c>
      <c r="Q9" s="153">
        <v>28</v>
      </c>
      <c r="R9" s="152">
        <v>196</v>
      </c>
    </row>
    <row r="10" spans="2:18" ht="21.95" customHeight="1" x14ac:dyDescent="0.25">
      <c r="B10" s="88" t="s">
        <v>9</v>
      </c>
      <c r="C10" s="147">
        <v>2</v>
      </c>
      <c r="D10" s="148">
        <v>4</v>
      </c>
      <c r="E10" s="149">
        <v>1</v>
      </c>
      <c r="F10" s="150">
        <v>0</v>
      </c>
      <c r="G10" s="153">
        <v>7</v>
      </c>
      <c r="H10" s="147">
        <v>45</v>
      </c>
      <c r="I10" s="148">
        <v>77</v>
      </c>
      <c r="J10" s="148">
        <v>2</v>
      </c>
      <c r="K10" s="150">
        <v>0</v>
      </c>
      <c r="L10" s="153">
        <v>124</v>
      </c>
      <c r="M10" s="147">
        <v>11</v>
      </c>
      <c r="N10" s="148">
        <v>10</v>
      </c>
      <c r="O10" s="148">
        <v>1</v>
      </c>
      <c r="P10" s="150">
        <v>0</v>
      </c>
      <c r="Q10" s="153">
        <v>22</v>
      </c>
      <c r="R10" s="152">
        <v>153</v>
      </c>
    </row>
    <row r="11" spans="2:18" ht="21.95" customHeight="1" x14ac:dyDescent="0.25">
      <c r="B11" s="88" t="s">
        <v>10</v>
      </c>
      <c r="C11" s="147">
        <v>1</v>
      </c>
      <c r="D11" s="148">
        <v>4</v>
      </c>
      <c r="E11" s="149">
        <v>0</v>
      </c>
      <c r="F11" s="150">
        <v>0</v>
      </c>
      <c r="G11" s="153">
        <v>5</v>
      </c>
      <c r="H11" s="147">
        <v>42</v>
      </c>
      <c r="I11" s="148">
        <v>88</v>
      </c>
      <c r="J11" s="148">
        <v>4</v>
      </c>
      <c r="K11" s="150">
        <v>0</v>
      </c>
      <c r="L11" s="153">
        <v>134</v>
      </c>
      <c r="M11" s="147">
        <v>15</v>
      </c>
      <c r="N11" s="148">
        <v>19</v>
      </c>
      <c r="O11" s="148">
        <v>1</v>
      </c>
      <c r="P11" s="150">
        <v>0</v>
      </c>
      <c r="Q11" s="153">
        <v>35</v>
      </c>
      <c r="R11" s="152">
        <v>174</v>
      </c>
    </row>
    <row r="12" spans="2:18" ht="21.95" customHeight="1" x14ac:dyDescent="0.25">
      <c r="B12" s="88" t="s">
        <v>11</v>
      </c>
      <c r="C12" s="147">
        <v>9</v>
      </c>
      <c r="D12" s="148">
        <v>17</v>
      </c>
      <c r="E12" s="149">
        <v>0</v>
      </c>
      <c r="F12" s="150">
        <v>0</v>
      </c>
      <c r="G12" s="153">
        <v>26</v>
      </c>
      <c r="H12" s="147">
        <v>56</v>
      </c>
      <c r="I12" s="148">
        <v>103</v>
      </c>
      <c r="J12" s="148">
        <v>3</v>
      </c>
      <c r="K12" s="150">
        <v>0</v>
      </c>
      <c r="L12" s="153">
        <v>162</v>
      </c>
      <c r="M12" s="147">
        <v>15</v>
      </c>
      <c r="N12" s="148">
        <v>46</v>
      </c>
      <c r="O12" s="148">
        <v>2</v>
      </c>
      <c r="P12" s="150">
        <v>0</v>
      </c>
      <c r="Q12" s="153">
        <v>63</v>
      </c>
      <c r="R12" s="152">
        <v>251</v>
      </c>
    </row>
    <row r="13" spans="2:18" ht="21.95" customHeight="1" x14ac:dyDescent="0.25">
      <c r="B13" s="88" t="s">
        <v>12</v>
      </c>
      <c r="C13" s="147">
        <v>10</v>
      </c>
      <c r="D13" s="148">
        <v>25</v>
      </c>
      <c r="E13" s="149">
        <v>0</v>
      </c>
      <c r="F13" s="150">
        <v>0</v>
      </c>
      <c r="G13" s="153">
        <v>35</v>
      </c>
      <c r="H13" s="147">
        <v>107</v>
      </c>
      <c r="I13" s="148">
        <v>228</v>
      </c>
      <c r="J13" s="148">
        <v>11</v>
      </c>
      <c r="K13" s="150">
        <v>0</v>
      </c>
      <c r="L13" s="153">
        <v>346</v>
      </c>
      <c r="M13" s="147">
        <v>46</v>
      </c>
      <c r="N13" s="148">
        <v>98</v>
      </c>
      <c r="O13" s="148">
        <v>9</v>
      </c>
      <c r="P13" s="150">
        <v>0</v>
      </c>
      <c r="Q13" s="153">
        <v>153</v>
      </c>
      <c r="R13" s="152">
        <v>534</v>
      </c>
    </row>
    <row r="14" spans="2:18" ht="21.95" customHeight="1" x14ac:dyDescent="0.25">
      <c r="B14" s="88" t="s">
        <v>13</v>
      </c>
      <c r="C14" s="147">
        <v>22</v>
      </c>
      <c r="D14" s="148">
        <v>46</v>
      </c>
      <c r="E14" s="149">
        <v>0</v>
      </c>
      <c r="F14" s="150">
        <v>0</v>
      </c>
      <c r="G14" s="153">
        <v>68</v>
      </c>
      <c r="H14" s="147">
        <v>234</v>
      </c>
      <c r="I14" s="148">
        <v>534</v>
      </c>
      <c r="J14" s="148">
        <v>20</v>
      </c>
      <c r="K14" s="150">
        <v>0</v>
      </c>
      <c r="L14" s="153">
        <v>788</v>
      </c>
      <c r="M14" s="147">
        <v>131</v>
      </c>
      <c r="N14" s="148">
        <v>270</v>
      </c>
      <c r="O14" s="148">
        <v>16</v>
      </c>
      <c r="P14" s="150">
        <v>0</v>
      </c>
      <c r="Q14" s="153">
        <v>417</v>
      </c>
      <c r="R14" s="152">
        <v>1273</v>
      </c>
    </row>
    <row r="15" spans="2:18" ht="21.95" customHeight="1" x14ac:dyDescent="0.25">
      <c r="B15" s="88" t="s">
        <v>14</v>
      </c>
      <c r="C15" s="147">
        <v>52</v>
      </c>
      <c r="D15" s="148">
        <v>115</v>
      </c>
      <c r="E15" s="149">
        <v>0</v>
      </c>
      <c r="F15" s="150">
        <v>0</v>
      </c>
      <c r="G15" s="153">
        <v>167</v>
      </c>
      <c r="H15" s="147">
        <v>604</v>
      </c>
      <c r="I15" s="148">
        <v>1122</v>
      </c>
      <c r="J15" s="148">
        <v>45</v>
      </c>
      <c r="K15" s="150">
        <v>0</v>
      </c>
      <c r="L15" s="153">
        <v>1771</v>
      </c>
      <c r="M15" s="147">
        <v>314</v>
      </c>
      <c r="N15" s="148">
        <v>587</v>
      </c>
      <c r="O15" s="148">
        <v>45</v>
      </c>
      <c r="P15" s="150">
        <v>0</v>
      </c>
      <c r="Q15" s="153">
        <v>946</v>
      </c>
      <c r="R15" s="152">
        <v>2884</v>
      </c>
    </row>
    <row r="16" spans="2:18" ht="21.95" customHeight="1" x14ac:dyDescent="0.25">
      <c r="B16" s="88" t="s">
        <v>15</v>
      </c>
      <c r="C16" s="147">
        <v>83</v>
      </c>
      <c r="D16" s="148">
        <v>130</v>
      </c>
      <c r="E16" s="149">
        <v>2</v>
      </c>
      <c r="F16" s="150">
        <v>0</v>
      </c>
      <c r="G16" s="153">
        <v>215</v>
      </c>
      <c r="H16" s="147">
        <v>830</v>
      </c>
      <c r="I16" s="148">
        <v>1464</v>
      </c>
      <c r="J16" s="148">
        <v>72</v>
      </c>
      <c r="K16" s="150">
        <v>0</v>
      </c>
      <c r="L16" s="153">
        <v>2366</v>
      </c>
      <c r="M16" s="147">
        <v>346</v>
      </c>
      <c r="N16" s="148">
        <v>718</v>
      </c>
      <c r="O16" s="148">
        <v>57</v>
      </c>
      <c r="P16" s="150">
        <v>0</v>
      </c>
      <c r="Q16" s="153">
        <v>1121</v>
      </c>
      <c r="R16" s="152">
        <v>3702</v>
      </c>
    </row>
    <row r="17" spans="2:18" ht="21.95" customHeight="1" x14ac:dyDescent="0.25">
      <c r="B17" s="88" t="s">
        <v>16</v>
      </c>
      <c r="C17" s="147">
        <v>108</v>
      </c>
      <c r="D17" s="148">
        <v>174</v>
      </c>
      <c r="E17" s="149">
        <v>2</v>
      </c>
      <c r="F17" s="150">
        <v>0</v>
      </c>
      <c r="G17" s="153">
        <v>284</v>
      </c>
      <c r="H17" s="147">
        <v>1086</v>
      </c>
      <c r="I17" s="148">
        <v>1837</v>
      </c>
      <c r="J17" s="148">
        <v>97</v>
      </c>
      <c r="K17" s="150">
        <v>2</v>
      </c>
      <c r="L17" s="153">
        <v>3022</v>
      </c>
      <c r="M17" s="147">
        <v>587</v>
      </c>
      <c r="N17" s="148">
        <v>959</v>
      </c>
      <c r="O17" s="148">
        <v>79</v>
      </c>
      <c r="P17" s="150">
        <v>1</v>
      </c>
      <c r="Q17" s="153">
        <v>1626</v>
      </c>
      <c r="R17" s="152">
        <v>4932</v>
      </c>
    </row>
    <row r="18" spans="2:18" ht="21.95" customHeight="1" x14ac:dyDescent="0.25">
      <c r="B18" s="88" t="s">
        <v>17</v>
      </c>
      <c r="C18" s="147">
        <v>117</v>
      </c>
      <c r="D18" s="148">
        <v>170</v>
      </c>
      <c r="E18" s="149">
        <v>7</v>
      </c>
      <c r="F18" s="150">
        <v>0</v>
      </c>
      <c r="G18" s="153">
        <v>294</v>
      </c>
      <c r="H18" s="147">
        <v>1027</v>
      </c>
      <c r="I18" s="148">
        <v>1711</v>
      </c>
      <c r="J18" s="148">
        <v>88</v>
      </c>
      <c r="K18" s="150">
        <v>0</v>
      </c>
      <c r="L18" s="153">
        <v>2826</v>
      </c>
      <c r="M18" s="147">
        <v>495</v>
      </c>
      <c r="N18" s="148">
        <v>880</v>
      </c>
      <c r="O18" s="148">
        <v>71</v>
      </c>
      <c r="P18" s="150">
        <v>0</v>
      </c>
      <c r="Q18" s="153">
        <v>1446</v>
      </c>
      <c r="R18" s="152">
        <v>4566</v>
      </c>
    </row>
    <row r="19" spans="2:18" ht="21.95" customHeight="1" x14ac:dyDescent="0.25">
      <c r="B19" s="88" t="s">
        <v>18</v>
      </c>
      <c r="C19" s="147">
        <v>62</v>
      </c>
      <c r="D19" s="148">
        <v>78</v>
      </c>
      <c r="E19" s="149">
        <v>1</v>
      </c>
      <c r="F19" s="150">
        <v>0</v>
      </c>
      <c r="G19" s="153">
        <v>141</v>
      </c>
      <c r="H19" s="147">
        <v>598</v>
      </c>
      <c r="I19" s="148">
        <v>867</v>
      </c>
      <c r="J19" s="148">
        <v>49</v>
      </c>
      <c r="K19" s="150">
        <v>0</v>
      </c>
      <c r="L19" s="153">
        <v>1514</v>
      </c>
      <c r="M19" s="147">
        <v>272</v>
      </c>
      <c r="N19" s="148">
        <v>433</v>
      </c>
      <c r="O19" s="148">
        <v>48</v>
      </c>
      <c r="P19" s="150">
        <v>0</v>
      </c>
      <c r="Q19" s="153">
        <v>753</v>
      </c>
      <c r="R19" s="152">
        <v>2408</v>
      </c>
    </row>
    <row r="20" spans="2:18" ht="21.95" customHeight="1" x14ac:dyDescent="0.25">
      <c r="B20" s="88" t="s">
        <v>19</v>
      </c>
      <c r="C20" s="147">
        <v>66</v>
      </c>
      <c r="D20" s="148">
        <v>106</v>
      </c>
      <c r="E20" s="149">
        <v>2</v>
      </c>
      <c r="F20" s="150">
        <v>0</v>
      </c>
      <c r="G20" s="153">
        <v>174</v>
      </c>
      <c r="H20" s="147">
        <v>613</v>
      </c>
      <c r="I20" s="148">
        <v>1034</v>
      </c>
      <c r="J20" s="148">
        <v>51</v>
      </c>
      <c r="K20" s="150">
        <v>0</v>
      </c>
      <c r="L20" s="153">
        <v>1698</v>
      </c>
      <c r="M20" s="147">
        <v>277</v>
      </c>
      <c r="N20" s="148">
        <v>540</v>
      </c>
      <c r="O20" s="148">
        <v>43</v>
      </c>
      <c r="P20" s="150">
        <v>0</v>
      </c>
      <c r="Q20" s="153">
        <v>860</v>
      </c>
      <c r="R20" s="152">
        <v>2732</v>
      </c>
    </row>
    <row r="21" spans="2:18" ht="21.95" customHeight="1" x14ac:dyDescent="0.25">
      <c r="B21" s="88" t="s">
        <v>20</v>
      </c>
      <c r="C21" s="147">
        <v>89</v>
      </c>
      <c r="D21" s="148">
        <v>131</v>
      </c>
      <c r="E21" s="149">
        <v>5</v>
      </c>
      <c r="F21" s="150">
        <v>0</v>
      </c>
      <c r="G21" s="153">
        <v>225</v>
      </c>
      <c r="H21" s="147">
        <v>769</v>
      </c>
      <c r="I21" s="148">
        <v>1244</v>
      </c>
      <c r="J21" s="148">
        <v>60</v>
      </c>
      <c r="K21" s="150">
        <v>0</v>
      </c>
      <c r="L21" s="153">
        <v>2073</v>
      </c>
      <c r="M21" s="147">
        <v>330</v>
      </c>
      <c r="N21" s="148">
        <v>556</v>
      </c>
      <c r="O21" s="148">
        <v>51</v>
      </c>
      <c r="P21" s="150">
        <v>0</v>
      </c>
      <c r="Q21" s="153">
        <v>937</v>
      </c>
      <c r="R21" s="152">
        <v>3235</v>
      </c>
    </row>
    <row r="22" spans="2:18" ht="21.95" customHeight="1" x14ac:dyDescent="0.25">
      <c r="B22" s="88" t="s">
        <v>21</v>
      </c>
      <c r="C22" s="147">
        <v>79</v>
      </c>
      <c r="D22" s="148">
        <v>116</v>
      </c>
      <c r="E22" s="149">
        <v>2</v>
      </c>
      <c r="F22" s="150">
        <v>0</v>
      </c>
      <c r="G22" s="153">
        <v>197</v>
      </c>
      <c r="H22" s="147">
        <v>708</v>
      </c>
      <c r="I22" s="148">
        <v>1065</v>
      </c>
      <c r="J22" s="148">
        <v>70</v>
      </c>
      <c r="K22" s="150">
        <v>0</v>
      </c>
      <c r="L22" s="153">
        <v>1843</v>
      </c>
      <c r="M22" s="147">
        <v>296</v>
      </c>
      <c r="N22" s="148">
        <v>548</v>
      </c>
      <c r="O22" s="148">
        <v>38</v>
      </c>
      <c r="P22" s="150">
        <v>0</v>
      </c>
      <c r="Q22" s="153">
        <v>882</v>
      </c>
      <c r="R22" s="152">
        <v>2922</v>
      </c>
    </row>
    <row r="23" spans="2:18" ht="21.95" customHeight="1" x14ac:dyDescent="0.25">
      <c r="B23" s="88" t="s">
        <v>22</v>
      </c>
      <c r="C23" s="147">
        <v>58</v>
      </c>
      <c r="D23" s="148">
        <v>75</v>
      </c>
      <c r="E23" s="149">
        <v>0</v>
      </c>
      <c r="F23" s="150">
        <v>0</v>
      </c>
      <c r="G23" s="153">
        <v>133</v>
      </c>
      <c r="H23" s="147">
        <v>442</v>
      </c>
      <c r="I23" s="148">
        <v>645</v>
      </c>
      <c r="J23" s="148">
        <v>28</v>
      </c>
      <c r="K23" s="150">
        <v>0</v>
      </c>
      <c r="L23" s="153">
        <v>1115</v>
      </c>
      <c r="M23" s="147">
        <v>173</v>
      </c>
      <c r="N23" s="148">
        <v>288</v>
      </c>
      <c r="O23" s="148">
        <v>22</v>
      </c>
      <c r="P23" s="150">
        <v>0</v>
      </c>
      <c r="Q23" s="153">
        <v>483</v>
      </c>
      <c r="R23" s="152">
        <v>1731</v>
      </c>
    </row>
    <row r="24" spans="2:18" ht="21.95" customHeight="1" x14ac:dyDescent="0.25">
      <c r="B24" s="88" t="s">
        <v>23</v>
      </c>
      <c r="C24" s="147">
        <v>34</v>
      </c>
      <c r="D24" s="148">
        <v>45</v>
      </c>
      <c r="E24" s="149">
        <v>2</v>
      </c>
      <c r="F24" s="150">
        <v>0</v>
      </c>
      <c r="G24" s="153">
        <v>81</v>
      </c>
      <c r="H24" s="147">
        <v>255</v>
      </c>
      <c r="I24" s="148">
        <v>403</v>
      </c>
      <c r="J24" s="148">
        <v>25</v>
      </c>
      <c r="K24" s="150">
        <v>0</v>
      </c>
      <c r="L24" s="153">
        <v>683</v>
      </c>
      <c r="M24" s="147">
        <v>101</v>
      </c>
      <c r="N24" s="148">
        <v>181</v>
      </c>
      <c r="O24" s="148">
        <v>10</v>
      </c>
      <c r="P24" s="150">
        <v>0</v>
      </c>
      <c r="Q24" s="153">
        <v>292</v>
      </c>
      <c r="R24" s="152">
        <v>1056</v>
      </c>
    </row>
    <row r="25" spans="2:18" ht="21.95" customHeight="1" x14ac:dyDescent="0.25">
      <c r="B25" s="88" t="s">
        <v>24</v>
      </c>
      <c r="C25" s="147">
        <v>29</v>
      </c>
      <c r="D25" s="148">
        <v>38</v>
      </c>
      <c r="E25" s="149">
        <v>1</v>
      </c>
      <c r="F25" s="150">
        <v>0</v>
      </c>
      <c r="G25" s="153">
        <v>68</v>
      </c>
      <c r="H25" s="147">
        <v>179</v>
      </c>
      <c r="I25" s="148">
        <v>313</v>
      </c>
      <c r="J25" s="148">
        <v>17</v>
      </c>
      <c r="K25" s="150">
        <v>0</v>
      </c>
      <c r="L25" s="153">
        <v>509</v>
      </c>
      <c r="M25" s="147">
        <v>56</v>
      </c>
      <c r="N25" s="148">
        <v>127</v>
      </c>
      <c r="O25" s="148">
        <v>6</v>
      </c>
      <c r="P25" s="150">
        <v>0</v>
      </c>
      <c r="Q25" s="153">
        <v>189</v>
      </c>
      <c r="R25" s="152">
        <v>766</v>
      </c>
    </row>
    <row r="26" spans="2:18" ht="21.95" customHeight="1" x14ac:dyDescent="0.25">
      <c r="B26" s="88" t="s">
        <v>25</v>
      </c>
      <c r="C26" s="147">
        <v>23</v>
      </c>
      <c r="D26" s="148">
        <v>28</v>
      </c>
      <c r="E26" s="149">
        <v>0</v>
      </c>
      <c r="F26" s="150">
        <v>0</v>
      </c>
      <c r="G26" s="153">
        <v>51</v>
      </c>
      <c r="H26" s="147">
        <v>158</v>
      </c>
      <c r="I26" s="148">
        <v>290</v>
      </c>
      <c r="J26" s="148">
        <v>12</v>
      </c>
      <c r="K26" s="150">
        <v>0</v>
      </c>
      <c r="L26" s="153">
        <v>460</v>
      </c>
      <c r="M26" s="147">
        <v>52</v>
      </c>
      <c r="N26" s="148">
        <v>89</v>
      </c>
      <c r="O26" s="148">
        <v>5</v>
      </c>
      <c r="P26" s="150">
        <v>0</v>
      </c>
      <c r="Q26" s="153">
        <v>146</v>
      </c>
      <c r="R26" s="152">
        <v>657</v>
      </c>
    </row>
    <row r="27" spans="2:18" ht="21.95" customHeight="1" x14ac:dyDescent="0.25">
      <c r="B27" s="88" t="s">
        <v>26</v>
      </c>
      <c r="C27" s="147">
        <v>23</v>
      </c>
      <c r="D27" s="148">
        <v>26</v>
      </c>
      <c r="E27" s="149">
        <v>0</v>
      </c>
      <c r="F27" s="150">
        <v>0</v>
      </c>
      <c r="G27" s="153">
        <v>49</v>
      </c>
      <c r="H27" s="147">
        <v>161</v>
      </c>
      <c r="I27" s="148">
        <v>281</v>
      </c>
      <c r="J27" s="148">
        <v>11</v>
      </c>
      <c r="K27" s="150">
        <v>1</v>
      </c>
      <c r="L27" s="153">
        <v>454</v>
      </c>
      <c r="M27" s="147">
        <v>52</v>
      </c>
      <c r="N27" s="148">
        <v>82</v>
      </c>
      <c r="O27" s="148">
        <v>13</v>
      </c>
      <c r="P27" s="150">
        <v>0</v>
      </c>
      <c r="Q27" s="153">
        <v>147</v>
      </c>
      <c r="R27" s="152">
        <v>650</v>
      </c>
    </row>
    <row r="28" spans="2:18" ht="21.95" customHeight="1" x14ac:dyDescent="0.25">
      <c r="B28" s="88" t="s">
        <v>27</v>
      </c>
      <c r="C28" s="147">
        <v>22</v>
      </c>
      <c r="D28" s="148">
        <v>19</v>
      </c>
      <c r="E28" s="149">
        <v>1</v>
      </c>
      <c r="F28" s="150">
        <v>0</v>
      </c>
      <c r="G28" s="153">
        <v>42</v>
      </c>
      <c r="H28" s="147">
        <v>128</v>
      </c>
      <c r="I28" s="148">
        <v>205</v>
      </c>
      <c r="J28" s="148">
        <v>14</v>
      </c>
      <c r="K28" s="150">
        <v>0</v>
      </c>
      <c r="L28" s="153">
        <v>347</v>
      </c>
      <c r="M28" s="147">
        <v>39</v>
      </c>
      <c r="N28" s="148">
        <v>50</v>
      </c>
      <c r="O28" s="148">
        <v>1</v>
      </c>
      <c r="P28" s="150">
        <v>0</v>
      </c>
      <c r="Q28" s="153">
        <v>90</v>
      </c>
      <c r="R28" s="152">
        <v>479</v>
      </c>
    </row>
    <row r="29" spans="2:18" ht="21.95" customHeight="1" x14ac:dyDescent="0.25">
      <c r="B29" s="88" t="s">
        <v>28</v>
      </c>
      <c r="C29" s="147">
        <v>15</v>
      </c>
      <c r="D29" s="148">
        <v>12</v>
      </c>
      <c r="E29" s="149">
        <v>0</v>
      </c>
      <c r="F29" s="150">
        <v>0</v>
      </c>
      <c r="G29" s="153">
        <v>27</v>
      </c>
      <c r="H29" s="147">
        <v>96</v>
      </c>
      <c r="I29" s="148">
        <v>185</v>
      </c>
      <c r="J29" s="148">
        <v>9</v>
      </c>
      <c r="K29" s="150">
        <v>0</v>
      </c>
      <c r="L29" s="153">
        <v>290</v>
      </c>
      <c r="M29" s="147">
        <v>25</v>
      </c>
      <c r="N29" s="148">
        <v>44</v>
      </c>
      <c r="O29" s="148">
        <v>2</v>
      </c>
      <c r="P29" s="150">
        <v>0</v>
      </c>
      <c r="Q29" s="153">
        <v>71</v>
      </c>
      <c r="R29" s="152">
        <v>388</v>
      </c>
    </row>
    <row r="30" spans="2:18" ht="21.95" customHeight="1" x14ac:dyDescent="0.25">
      <c r="B30" s="88" t="s">
        <v>29</v>
      </c>
      <c r="C30" s="147">
        <v>7</v>
      </c>
      <c r="D30" s="148">
        <v>13</v>
      </c>
      <c r="E30" s="149">
        <v>0</v>
      </c>
      <c r="F30" s="150">
        <v>0</v>
      </c>
      <c r="G30" s="153">
        <v>20</v>
      </c>
      <c r="H30" s="147">
        <v>97</v>
      </c>
      <c r="I30" s="148">
        <v>169</v>
      </c>
      <c r="J30" s="148">
        <v>4</v>
      </c>
      <c r="K30" s="150">
        <v>0</v>
      </c>
      <c r="L30" s="153">
        <v>270</v>
      </c>
      <c r="M30" s="147">
        <v>25</v>
      </c>
      <c r="N30" s="148">
        <v>47</v>
      </c>
      <c r="O30" s="148">
        <v>1</v>
      </c>
      <c r="P30" s="150">
        <v>0</v>
      </c>
      <c r="Q30" s="153">
        <v>73</v>
      </c>
      <c r="R30" s="152">
        <v>363</v>
      </c>
    </row>
    <row r="31" spans="2:18" ht="21.95" customHeight="1" thickBot="1" x14ac:dyDescent="0.3">
      <c r="B31" s="88" t="s">
        <v>30</v>
      </c>
      <c r="C31" s="147">
        <v>7</v>
      </c>
      <c r="D31" s="148">
        <v>8</v>
      </c>
      <c r="E31" s="149">
        <v>0</v>
      </c>
      <c r="F31" s="150">
        <v>0</v>
      </c>
      <c r="G31" s="252">
        <v>15</v>
      </c>
      <c r="H31" s="147">
        <v>112</v>
      </c>
      <c r="I31" s="148">
        <v>154</v>
      </c>
      <c r="J31" s="148">
        <v>14</v>
      </c>
      <c r="K31" s="150">
        <v>0</v>
      </c>
      <c r="L31" s="153">
        <v>280</v>
      </c>
      <c r="M31" s="147">
        <v>72</v>
      </c>
      <c r="N31" s="148">
        <v>79</v>
      </c>
      <c r="O31" s="148">
        <v>21</v>
      </c>
      <c r="P31" s="150">
        <v>0</v>
      </c>
      <c r="Q31" s="153">
        <v>172</v>
      </c>
      <c r="R31" s="152">
        <v>467</v>
      </c>
    </row>
    <row r="32" spans="2:18" ht="21.95" customHeight="1" thickTop="1" thickBot="1" x14ac:dyDescent="0.3">
      <c r="B32" s="99" t="s">
        <v>31</v>
      </c>
      <c r="C32" s="154">
        <v>931</v>
      </c>
      <c r="D32" s="155">
        <v>1415</v>
      </c>
      <c r="E32" s="155">
        <v>26</v>
      </c>
      <c r="F32" s="111">
        <v>0</v>
      </c>
      <c r="G32" s="156">
        <v>2372</v>
      </c>
      <c r="H32" s="154">
        <v>8535</v>
      </c>
      <c r="I32" s="155">
        <v>14398</v>
      </c>
      <c r="J32" s="155">
        <v>716</v>
      </c>
      <c r="K32" s="111">
        <v>4</v>
      </c>
      <c r="L32" s="156">
        <v>23653</v>
      </c>
      <c r="M32" s="154">
        <v>3771</v>
      </c>
      <c r="N32" s="155">
        <v>6716</v>
      </c>
      <c r="O32" s="155">
        <v>546</v>
      </c>
      <c r="P32" s="111">
        <v>1</v>
      </c>
      <c r="Q32" s="156">
        <v>11034</v>
      </c>
      <c r="R32" s="157">
        <v>37059</v>
      </c>
    </row>
    <row r="33" spans="2:22" ht="21.95" customHeight="1" thickTop="1" thickBot="1" x14ac:dyDescent="0.3">
      <c r="B33" s="116"/>
      <c r="C33" s="158"/>
      <c r="D33" s="158"/>
      <c r="E33" s="158"/>
      <c r="F33" s="116"/>
      <c r="G33" s="158"/>
      <c r="H33" s="158"/>
      <c r="I33" s="158"/>
      <c r="J33" s="158"/>
      <c r="K33" s="116"/>
      <c r="L33" s="158"/>
      <c r="M33" s="158"/>
      <c r="N33" s="158"/>
      <c r="O33" s="158"/>
      <c r="P33" s="116"/>
      <c r="Q33" s="158"/>
      <c r="R33" s="158"/>
    </row>
    <row r="34" spans="2:22" ht="21.95" customHeight="1" thickTop="1" x14ac:dyDescent="0.25">
      <c r="B34" s="119" t="s">
        <v>217</v>
      </c>
      <c r="C34" s="120"/>
      <c r="D34" s="120"/>
      <c r="E34" s="121"/>
      <c r="F34" s="122"/>
      <c r="G34" s="122"/>
      <c r="H34" s="122"/>
      <c r="I34" s="122"/>
      <c r="J34" s="122"/>
      <c r="K34" s="123"/>
      <c r="L34" s="122"/>
      <c r="M34" s="122"/>
      <c r="N34" s="122"/>
      <c r="O34" s="122"/>
      <c r="P34" s="122"/>
      <c r="Q34" s="122"/>
      <c r="R34" s="122"/>
      <c r="S34" s="123"/>
      <c r="T34" s="122"/>
      <c r="U34" s="122"/>
      <c r="V34" s="122"/>
    </row>
    <row r="35" spans="2:22" ht="21.95" customHeight="1" thickBot="1" x14ac:dyDescent="0.3">
      <c r="B35" s="124" t="s">
        <v>218</v>
      </c>
      <c r="C35" s="125"/>
      <c r="D35" s="125"/>
      <c r="E35" s="126"/>
      <c r="F35" s="122"/>
      <c r="G35" s="122"/>
      <c r="H35" s="122"/>
      <c r="I35" s="122"/>
      <c r="J35" s="122"/>
      <c r="K35" s="123"/>
      <c r="L35" s="122"/>
      <c r="M35" s="122"/>
      <c r="N35" s="122"/>
      <c r="O35" s="122"/>
      <c r="P35" s="122"/>
      <c r="Q35" s="122"/>
      <c r="R35" s="122"/>
      <c r="S35" s="123"/>
      <c r="T35" s="122"/>
      <c r="U35" s="122"/>
      <c r="V35" s="122"/>
    </row>
    <row r="36" spans="2:22" ht="15.75" thickTop="1" x14ac:dyDescent="0.25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</row>
    <row r="37" spans="2:22" x14ac:dyDescent="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</row>
    <row r="38" spans="2:22" x14ac:dyDescent="0.2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</row>
    <row r="39" spans="2:22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</row>
    <row r="40" spans="2:22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</row>
    <row r="41" spans="2:22" x14ac:dyDescent="0.2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</row>
    <row r="42" spans="2:22" x14ac:dyDescent="0.2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</row>
    <row r="43" spans="2:22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</row>
    <row r="44" spans="2:22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</row>
    <row r="45" spans="2:22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</row>
    <row r="46" spans="2:22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</row>
    <row r="47" spans="2:22" x14ac:dyDescent="0.2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</row>
    <row r="48" spans="2:22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</row>
    <row r="49" spans="2:18" x14ac:dyDescent="0.2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</row>
    <row r="50" spans="2:18" x14ac:dyDescent="0.2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</row>
    <row r="51" spans="2:18" x14ac:dyDescent="0.2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</row>
    <row r="52" spans="2:18" x14ac:dyDescent="0.2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</row>
    <row r="53" spans="2:18" x14ac:dyDescent="0.2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</row>
    <row r="54" spans="2:18" x14ac:dyDescent="0.2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</row>
    <row r="55" spans="2:18" x14ac:dyDescent="0.2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</row>
    <row r="56" spans="2:18" x14ac:dyDescent="0.2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</row>
    <row r="57" spans="2:18" x14ac:dyDescent="0.2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</row>
    <row r="58" spans="2:18" x14ac:dyDescent="0.2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</row>
    <row r="59" spans="2:18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</row>
    <row r="60" spans="2:18" x14ac:dyDescent="0.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</row>
    <row r="61" spans="2:18" x14ac:dyDescent="0.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</row>
    <row r="62" spans="2:18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</row>
    <row r="63" spans="2:18" x14ac:dyDescent="0.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</row>
    <row r="64" spans="2:18" x14ac:dyDescent="0.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</row>
    <row r="65" spans="2:18" x14ac:dyDescent="0.2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</row>
    <row r="66" spans="2:18" x14ac:dyDescent="0.2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</row>
    <row r="67" spans="2:18" x14ac:dyDescent="0.2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</row>
    <row r="68" spans="2:18" x14ac:dyDescent="0.2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</row>
    <row r="69" spans="2:18" x14ac:dyDescent="0.2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</row>
    <row r="70" spans="2:18" x14ac:dyDescent="0.2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</row>
    <row r="71" spans="2:18" x14ac:dyDescent="0.2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</row>
    <row r="72" spans="2:18" x14ac:dyDescent="0.2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</row>
    <row r="73" spans="2:18" x14ac:dyDescent="0.2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</row>
    <row r="74" spans="2:18" x14ac:dyDescent="0.2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</row>
    <row r="75" spans="2:18" x14ac:dyDescent="0.2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</row>
    <row r="76" spans="2:18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</row>
    <row r="77" spans="2:18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</row>
    <row r="78" spans="2:18" x14ac:dyDescent="0.2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</row>
    <row r="79" spans="2:18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</row>
    <row r="80" spans="2:18" x14ac:dyDescent="0.2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</row>
    <row r="81" spans="2:18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</row>
    <row r="82" spans="2:18" x14ac:dyDescent="0.2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</row>
    <row r="83" spans="2:18" x14ac:dyDescent="0.2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</row>
    <row r="84" spans="2:18" x14ac:dyDescent="0.2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</row>
    <row r="85" spans="2:18" x14ac:dyDescent="0.2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</row>
    <row r="86" spans="2:18" x14ac:dyDescent="0.2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</row>
    <row r="87" spans="2:18" x14ac:dyDescent="0.2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</row>
    <row r="88" spans="2:18" x14ac:dyDescent="0.2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</row>
    <row r="89" spans="2:18" x14ac:dyDescent="0.2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</row>
    <row r="90" spans="2:18" x14ac:dyDescent="0.2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</row>
    <row r="91" spans="2:18" x14ac:dyDescent="0.2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</row>
    <row r="92" spans="2:18" x14ac:dyDescent="0.2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</row>
    <row r="93" spans="2:18" x14ac:dyDescent="0.2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</row>
    <row r="94" spans="2:18" x14ac:dyDescent="0.2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</row>
    <row r="95" spans="2:18" x14ac:dyDescent="0.2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</row>
    <row r="96" spans="2:18" x14ac:dyDescent="0.2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</row>
    <row r="97" spans="2:18" x14ac:dyDescent="0.2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</row>
    <row r="98" spans="2:18" x14ac:dyDescent="0.2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</row>
    <row r="99" spans="2:18" x14ac:dyDescent="0.2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</row>
    <row r="100" spans="2:18" x14ac:dyDescent="0.2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</row>
    <row r="101" spans="2:18" x14ac:dyDescent="0.2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</row>
    <row r="102" spans="2:18" x14ac:dyDescent="0.2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</row>
    <row r="103" spans="2:18" x14ac:dyDescent="0.2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</row>
    <row r="104" spans="2:18" x14ac:dyDescent="0.2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</row>
    <row r="105" spans="2:18" x14ac:dyDescent="0.2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</row>
    <row r="106" spans="2:18" x14ac:dyDescent="0.2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</row>
    <row r="107" spans="2:18" x14ac:dyDescent="0.2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</row>
    <row r="108" spans="2:18" x14ac:dyDescent="0.2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</row>
    <row r="109" spans="2:18" x14ac:dyDescent="0.2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</row>
    <row r="110" spans="2:18" x14ac:dyDescent="0.2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</row>
    <row r="111" spans="2:18" x14ac:dyDescent="0.2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</row>
    <row r="112" spans="2:18" x14ac:dyDescent="0.2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</row>
    <row r="113" spans="2:18" x14ac:dyDescent="0.2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</row>
    <row r="114" spans="2:18" x14ac:dyDescent="0.2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</row>
    <row r="115" spans="2:18" x14ac:dyDescent="0.2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</row>
    <row r="116" spans="2:18" x14ac:dyDescent="0.2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</row>
    <row r="117" spans="2:18" x14ac:dyDescent="0.2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</row>
    <row r="118" spans="2:18" x14ac:dyDescent="0.2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</row>
    <row r="119" spans="2:18" x14ac:dyDescent="0.25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</row>
    <row r="120" spans="2:18" x14ac:dyDescent="0.25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</row>
    <row r="121" spans="2:18" x14ac:dyDescent="0.25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</row>
    <row r="122" spans="2:18" x14ac:dyDescent="0.2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</row>
    <row r="123" spans="2:18" x14ac:dyDescent="0.2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</row>
    <row r="124" spans="2:18" x14ac:dyDescent="0.25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</row>
    <row r="125" spans="2:18" x14ac:dyDescent="0.25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</row>
    <row r="126" spans="2:18" x14ac:dyDescent="0.25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</row>
    <row r="127" spans="2:18" x14ac:dyDescent="0.25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</row>
    <row r="128" spans="2:18" x14ac:dyDescent="0.25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</row>
    <row r="129" spans="2:18" x14ac:dyDescent="0.25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</row>
    <row r="130" spans="2:18" x14ac:dyDescent="0.25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</row>
    <row r="131" spans="2:18" x14ac:dyDescent="0.25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</row>
    <row r="132" spans="2:18" x14ac:dyDescent="0.25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</row>
    <row r="133" spans="2:18" x14ac:dyDescent="0.25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</row>
    <row r="134" spans="2:18" x14ac:dyDescent="0.25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</row>
    <row r="135" spans="2:18" x14ac:dyDescent="0.25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</row>
    <row r="136" spans="2:18" x14ac:dyDescent="0.25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</row>
    <row r="137" spans="2:18" x14ac:dyDescent="0.25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</row>
    <row r="138" spans="2:18" x14ac:dyDescent="0.25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</row>
    <row r="139" spans="2:18" x14ac:dyDescent="0.25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</row>
    <row r="140" spans="2:18" x14ac:dyDescent="0.25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</row>
    <row r="141" spans="2:18" x14ac:dyDescent="0.25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</row>
    <row r="142" spans="2:18" x14ac:dyDescent="0.25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</row>
    <row r="143" spans="2:18" x14ac:dyDescent="0.25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</row>
    <row r="144" spans="2:18" x14ac:dyDescent="0.25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</row>
    <row r="145" spans="2:18" x14ac:dyDescent="0.25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</row>
    <row r="146" spans="2:18" x14ac:dyDescent="0.25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</row>
    <row r="147" spans="2:18" x14ac:dyDescent="0.25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</row>
    <row r="148" spans="2:18" x14ac:dyDescent="0.25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</row>
    <row r="149" spans="2:18" x14ac:dyDescent="0.25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</row>
    <row r="150" spans="2:18" x14ac:dyDescent="0.25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</row>
    <row r="151" spans="2:18" x14ac:dyDescent="0.25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</row>
    <row r="152" spans="2:18" x14ac:dyDescent="0.25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</row>
    <row r="153" spans="2:18" x14ac:dyDescent="0.25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</row>
    <row r="154" spans="2:18" x14ac:dyDescent="0.25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</row>
    <row r="155" spans="2:18" x14ac:dyDescent="0.25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</row>
    <row r="156" spans="2:18" x14ac:dyDescent="0.25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</row>
    <row r="157" spans="2:18" x14ac:dyDescent="0.25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</row>
    <row r="158" spans="2:18" x14ac:dyDescent="0.25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</row>
    <row r="159" spans="2:18" x14ac:dyDescent="0.25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</row>
    <row r="160" spans="2:18" x14ac:dyDescent="0.25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</row>
    <row r="161" spans="2:18" x14ac:dyDescent="0.25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</row>
    <row r="162" spans="2:18" x14ac:dyDescent="0.25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</row>
    <row r="163" spans="2:18" x14ac:dyDescent="0.25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</row>
    <row r="164" spans="2:18" x14ac:dyDescent="0.25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</row>
    <row r="165" spans="2:18" x14ac:dyDescent="0.25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</row>
    <row r="166" spans="2:18" x14ac:dyDescent="0.25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</row>
    <row r="167" spans="2:18" x14ac:dyDescent="0.25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</row>
    <row r="168" spans="2:18" x14ac:dyDescent="0.25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</row>
    <row r="169" spans="2:18" x14ac:dyDescent="0.25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</row>
    <row r="170" spans="2:18" x14ac:dyDescent="0.25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</row>
    <row r="171" spans="2:18" x14ac:dyDescent="0.25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</row>
    <row r="172" spans="2:18" x14ac:dyDescent="0.25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</row>
    <row r="173" spans="2:18" x14ac:dyDescent="0.25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</row>
    <row r="174" spans="2:18" x14ac:dyDescent="0.25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</row>
    <row r="175" spans="2:18" x14ac:dyDescent="0.25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</row>
    <row r="176" spans="2:18" x14ac:dyDescent="0.25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</row>
    <row r="177" spans="2:18" x14ac:dyDescent="0.25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</row>
    <row r="178" spans="2:18" x14ac:dyDescent="0.25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</row>
    <row r="179" spans="2:18" x14ac:dyDescent="0.25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</row>
    <row r="180" spans="2:18" x14ac:dyDescent="0.25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</row>
    <row r="181" spans="2:18" x14ac:dyDescent="0.25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</row>
    <row r="182" spans="2:18" x14ac:dyDescent="0.25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</row>
    <row r="183" spans="2:18" x14ac:dyDescent="0.25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</row>
    <row r="184" spans="2:18" x14ac:dyDescent="0.25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</row>
    <row r="185" spans="2:18" x14ac:dyDescent="0.25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</row>
    <row r="186" spans="2:18" x14ac:dyDescent="0.25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</row>
    <row r="187" spans="2:18" x14ac:dyDescent="0.25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</row>
    <row r="188" spans="2:18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</row>
    <row r="189" spans="2:18" x14ac:dyDescent="0.25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</row>
    <row r="190" spans="2:18" x14ac:dyDescent="0.25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</row>
    <row r="191" spans="2:18" x14ac:dyDescent="0.25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</row>
    <row r="192" spans="2:18" x14ac:dyDescent="0.25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</row>
    <row r="193" spans="2:18" x14ac:dyDescent="0.25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</row>
    <row r="194" spans="2:18" x14ac:dyDescent="0.25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</row>
    <row r="195" spans="2:18" x14ac:dyDescent="0.25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</row>
    <row r="196" spans="2:18" x14ac:dyDescent="0.25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</row>
    <row r="197" spans="2:18" x14ac:dyDescent="0.25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</row>
    <row r="198" spans="2:18" x14ac:dyDescent="0.25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</row>
    <row r="199" spans="2:18" x14ac:dyDescent="0.25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</row>
    <row r="200" spans="2:18" x14ac:dyDescent="0.25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</row>
    <row r="201" spans="2:18" x14ac:dyDescent="0.25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</row>
    <row r="202" spans="2:18" x14ac:dyDescent="0.25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</row>
    <row r="203" spans="2:18" x14ac:dyDescent="0.25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</row>
    <row r="204" spans="2:18" x14ac:dyDescent="0.25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</row>
    <row r="205" spans="2:18" x14ac:dyDescent="0.25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</row>
    <row r="206" spans="2:18" x14ac:dyDescent="0.25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</row>
    <row r="207" spans="2:18" x14ac:dyDescent="0.25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</row>
    <row r="208" spans="2:18" x14ac:dyDescent="0.25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</row>
    <row r="209" spans="2:18" x14ac:dyDescent="0.25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</row>
    <row r="210" spans="2:18" x14ac:dyDescent="0.25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</row>
    <row r="211" spans="2:18" x14ac:dyDescent="0.25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</row>
    <row r="212" spans="2:18" x14ac:dyDescent="0.25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</row>
    <row r="213" spans="2:18" x14ac:dyDescent="0.25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</row>
    <row r="214" spans="2:18" x14ac:dyDescent="0.25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</row>
    <row r="215" spans="2:18" x14ac:dyDescent="0.25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</row>
    <row r="216" spans="2:18" x14ac:dyDescent="0.25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</row>
    <row r="217" spans="2:18" x14ac:dyDescent="0.25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</row>
    <row r="218" spans="2:18" x14ac:dyDescent="0.25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</row>
    <row r="219" spans="2:18" x14ac:dyDescent="0.25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</row>
    <row r="220" spans="2:18" x14ac:dyDescent="0.25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</row>
    <row r="221" spans="2:18" x14ac:dyDescent="0.25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</row>
    <row r="222" spans="2:18" x14ac:dyDescent="0.25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</row>
    <row r="223" spans="2:18" x14ac:dyDescent="0.25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</row>
    <row r="224" spans="2:18" x14ac:dyDescent="0.25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</row>
    <row r="225" spans="2:18" x14ac:dyDescent="0.25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</row>
    <row r="226" spans="2:18" x14ac:dyDescent="0.25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</row>
    <row r="227" spans="2:18" x14ac:dyDescent="0.25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</row>
    <row r="228" spans="2:18" x14ac:dyDescent="0.25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</row>
    <row r="229" spans="2:18" x14ac:dyDescent="0.25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</row>
    <row r="230" spans="2:18" x14ac:dyDescent="0.25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</row>
    <row r="231" spans="2:18" x14ac:dyDescent="0.25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</row>
    <row r="232" spans="2:18" x14ac:dyDescent="0.25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</row>
    <row r="233" spans="2:18" x14ac:dyDescent="0.25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</row>
    <row r="234" spans="2:18" x14ac:dyDescent="0.25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</row>
    <row r="235" spans="2:18" x14ac:dyDescent="0.25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</row>
    <row r="236" spans="2:18" x14ac:dyDescent="0.25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</row>
    <row r="237" spans="2:18" x14ac:dyDescent="0.25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</row>
    <row r="238" spans="2:18" x14ac:dyDescent="0.25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</row>
    <row r="239" spans="2:18" x14ac:dyDescent="0.25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</row>
    <row r="240" spans="2:18" x14ac:dyDescent="0.25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</row>
    <row r="241" spans="2:18" x14ac:dyDescent="0.25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</row>
    <row r="242" spans="2:18" x14ac:dyDescent="0.25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</row>
    <row r="243" spans="2:18" x14ac:dyDescent="0.25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</row>
    <row r="244" spans="2:18" x14ac:dyDescent="0.25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</row>
    <row r="245" spans="2:18" x14ac:dyDescent="0.25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</row>
    <row r="246" spans="2:18" x14ac:dyDescent="0.25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</row>
    <row r="247" spans="2:18" x14ac:dyDescent="0.25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</row>
    <row r="248" spans="2:18" x14ac:dyDescent="0.25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</row>
    <row r="249" spans="2:18" x14ac:dyDescent="0.25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</row>
    <row r="250" spans="2:18" x14ac:dyDescent="0.25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</row>
    <row r="251" spans="2:18" x14ac:dyDescent="0.25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</row>
    <row r="252" spans="2:18" x14ac:dyDescent="0.25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</row>
    <row r="253" spans="2:18" x14ac:dyDescent="0.25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</row>
    <row r="254" spans="2:18" x14ac:dyDescent="0.25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</row>
    <row r="255" spans="2:18" x14ac:dyDescent="0.25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</row>
    <row r="256" spans="2:18" x14ac:dyDescent="0.25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</row>
    <row r="257" spans="2:18" x14ac:dyDescent="0.25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</row>
    <row r="258" spans="2:18" x14ac:dyDescent="0.25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</row>
    <row r="259" spans="2:18" x14ac:dyDescent="0.25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</row>
    <row r="260" spans="2:18" x14ac:dyDescent="0.25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</row>
    <row r="261" spans="2:18" x14ac:dyDescent="0.25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</row>
    <row r="262" spans="2:18" x14ac:dyDescent="0.25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</row>
    <row r="263" spans="2:18" x14ac:dyDescent="0.25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</row>
    <row r="264" spans="2:18" x14ac:dyDescent="0.25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</row>
    <row r="265" spans="2:18" x14ac:dyDescent="0.25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</row>
    <row r="266" spans="2:18" x14ac:dyDescent="0.25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</row>
    <row r="267" spans="2:18" x14ac:dyDescent="0.25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</row>
    <row r="268" spans="2:18" x14ac:dyDescent="0.25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</row>
    <row r="269" spans="2:18" x14ac:dyDescent="0.25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</row>
    <row r="270" spans="2:18" x14ac:dyDescent="0.25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</row>
    <row r="271" spans="2:18" x14ac:dyDescent="0.25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</row>
    <row r="272" spans="2:18" x14ac:dyDescent="0.25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</row>
    <row r="273" spans="2:18" x14ac:dyDescent="0.25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</row>
    <row r="274" spans="2:18" x14ac:dyDescent="0.25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</row>
    <row r="275" spans="2:18" x14ac:dyDescent="0.25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</row>
    <row r="276" spans="2:18" x14ac:dyDescent="0.25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</row>
    <row r="277" spans="2:18" x14ac:dyDescent="0.25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</row>
    <row r="278" spans="2:18" x14ac:dyDescent="0.25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</row>
    <row r="279" spans="2:18" x14ac:dyDescent="0.25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</row>
    <row r="280" spans="2:18" x14ac:dyDescent="0.25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</row>
    <row r="281" spans="2:18" x14ac:dyDescent="0.25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</row>
    <row r="282" spans="2:18" x14ac:dyDescent="0.25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</row>
    <row r="283" spans="2:18" x14ac:dyDescent="0.25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</row>
    <row r="284" spans="2:18" x14ac:dyDescent="0.25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</row>
    <row r="285" spans="2:18" x14ac:dyDescent="0.25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</row>
    <row r="286" spans="2:18" x14ac:dyDescent="0.25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</row>
    <row r="287" spans="2:18" x14ac:dyDescent="0.25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</row>
    <row r="288" spans="2:18" x14ac:dyDescent="0.25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</row>
    <row r="289" spans="2:18" x14ac:dyDescent="0.25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</row>
    <row r="290" spans="2:18" x14ac:dyDescent="0.25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</row>
    <row r="291" spans="2:18" x14ac:dyDescent="0.25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</row>
    <row r="292" spans="2:18" x14ac:dyDescent="0.25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</row>
    <row r="293" spans="2:18" x14ac:dyDescent="0.25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</row>
    <row r="294" spans="2:18" x14ac:dyDescent="0.25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</row>
    <row r="295" spans="2:18" x14ac:dyDescent="0.25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</row>
    <row r="296" spans="2:18" x14ac:dyDescent="0.25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</row>
    <row r="297" spans="2:18" x14ac:dyDescent="0.25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</row>
    <row r="298" spans="2:18" x14ac:dyDescent="0.25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</row>
    <row r="299" spans="2:18" x14ac:dyDescent="0.25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</row>
    <row r="300" spans="2:18" x14ac:dyDescent="0.25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</row>
    <row r="301" spans="2:18" x14ac:dyDescent="0.25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</row>
    <row r="302" spans="2:18" x14ac:dyDescent="0.25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</row>
    <row r="303" spans="2:18" x14ac:dyDescent="0.25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</row>
    <row r="304" spans="2:18" x14ac:dyDescent="0.25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</row>
    <row r="305" spans="2:18" x14ac:dyDescent="0.25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</row>
    <row r="306" spans="2:18" x14ac:dyDescent="0.25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</row>
    <row r="307" spans="2:18" x14ac:dyDescent="0.25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</row>
    <row r="308" spans="2:18" x14ac:dyDescent="0.25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</row>
    <row r="309" spans="2:18" x14ac:dyDescent="0.25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</row>
    <row r="310" spans="2:18" x14ac:dyDescent="0.25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</row>
    <row r="311" spans="2:18" x14ac:dyDescent="0.25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</row>
    <row r="312" spans="2:18" x14ac:dyDescent="0.25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</row>
    <row r="313" spans="2:18" x14ac:dyDescent="0.25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</row>
    <row r="314" spans="2:18" x14ac:dyDescent="0.25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</row>
    <row r="315" spans="2:18" x14ac:dyDescent="0.25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</row>
    <row r="316" spans="2:18" x14ac:dyDescent="0.25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</row>
    <row r="317" spans="2:18" x14ac:dyDescent="0.25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</row>
    <row r="318" spans="2:18" x14ac:dyDescent="0.25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</row>
    <row r="319" spans="2:18" x14ac:dyDescent="0.25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</row>
    <row r="320" spans="2:18" x14ac:dyDescent="0.25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</row>
    <row r="321" spans="2:18" x14ac:dyDescent="0.25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</row>
    <row r="322" spans="2:18" x14ac:dyDescent="0.25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</row>
    <row r="323" spans="2:18" x14ac:dyDescent="0.25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</row>
    <row r="324" spans="2:18" x14ac:dyDescent="0.25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</row>
    <row r="325" spans="2:18" x14ac:dyDescent="0.25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</row>
    <row r="326" spans="2:18" x14ac:dyDescent="0.25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</row>
    <row r="327" spans="2:18" x14ac:dyDescent="0.25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</row>
    <row r="328" spans="2:18" x14ac:dyDescent="0.25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</row>
    <row r="329" spans="2:18" x14ac:dyDescent="0.25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</row>
    <row r="330" spans="2:18" x14ac:dyDescent="0.25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</row>
    <row r="331" spans="2:18" x14ac:dyDescent="0.25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</row>
    <row r="332" spans="2:18" x14ac:dyDescent="0.25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</row>
    <row r="333" spans="2:18" x14ac:dyDescent="0.25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</row>
    <row r="334" spans="2:18" x14ac:dyDescent="0.25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</row>
    <row r="335" spans="2:18" x14ac:dyDescent="0.25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</row>
    <row r="336" spans="2:18" x14ac:dyDescent="0.25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</row>
    <row r="337" spans="2:18" x14ac:dyDescent="0.25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</row>
    <row r="338" spans="2:18" x14ac:dyDescent="0.25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</row>
    <row r="339" spans="2:18" x14ac:dyDescent="0.25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</row>
    <row r="340" spans="2:18" x14ac:dyDescent="0.25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</row>
    <row r="341" spans="2:18" x14ac:dyDescent="0.25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</row>
    <row r="342" spans="2:18" x14ac:dyDescent="0.25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</row>
    <row r="343" spans="2:18" x14ac:dyDescent="0.25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</row>
    <row r="344" spans="2:18" x14ac:dyDescent="0.25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</row>
    <row r="345" spans="2:18" x14ac:dyDescent="0.25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</row>
    <row r="346" spans="2:18" x14ac:dyDescent="0.25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</row>
    <row r="347" spans="2:18" x14ac:dyDescent="0.25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</row>
    <row r="348" spans="2:18" x14ac:dyDescent="0.25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</row>
    <row r="349" spans="2:18" x14ac:dyDescent="0.25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</row>
    <row r="350" spans="2:18" x14ac:dyDescent="0.25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</row>
    <row r="351" spans="2:18" x14ac:dyDescent="0.25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</row>
    <row r="352" spans="2:18" x14ac:dyDescent="0.25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</row>
    <row r="353" spans="2:18" x14ac:dyDescent="0.25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</row>
    <row r="354" spans="2:18" x14ac:dyDescent="0.25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</row>
    <row r="355" spans="2:18" x14ac:dyDescent="0.25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</row>
    <row r="356" spans="2:18" x14ac:dyDescent="0.25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</row>
    <row r="357" spans="2:18" x14ac:dyDescent="0.25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</row>
    <row r="358" spans="2:18" x14ac:dyDescent="0.25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</row>
    <row r="359" spans="2:18" x14ac:dyDescent="0.25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</row>
    <row r="360" spans="2:18" x14ac:dyDescent="0.25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</row>
    <row r="361" spans="2:18" x14ac:dyDescent="0.25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</row>
    <row r="362" spans="2:18" x14ac:dyDescent="0.25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</row>
    <row r="363" spans="2:18" x14ac:dyDescent="0.25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</row>
    <row r="364" spans="2:18" x14ac:dyDescent="0.25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</row>
    <row r="365" spans="2:18" x14ac:dyDescent="0.25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</row>
    <row r="366" spans="2:18" x14ac:dyDescent="0.25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</row>
    <row r="367" spans="2:18" x14ac:dyDescent="0.25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</row>
    <row r="368" spans="2:18" x14ac:dyDescent="0.25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</row>
    <row r="369" spans="2:18" x14ac:dyDescent="0.25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</row>
    <row r="370" spans="2:18" x14ac:dyDescent="0.25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</row>
    <row r="371" spans="2:18" x14ac:dyDescent="0.25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</row>
    <row r="372" spans="2:18" x14ac:dyDescent="0.25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</row>
    <row r="373" spans="2:18" x14ac:dyDescent="0.25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</row>
    <row r="374" spans="2:18" x14ac:dyDescent="0.25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</row>
    <row r="375" spans="2:18" x14ac:dyDescent="0.25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</row>
    <row r="376" spans="2:18" x14ac:dyDescent="0.25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</row>
    <row r="377" spans="2:18" x14ac:dyDescent="0.25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</row>
    <row r="378" spans="2:18" x14ac:dyDescent="0.25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</row>
    <row r="379" spans="2:18" x14ac:dyDescent="0.25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</row>
    <row r="380" spans="2:18" x14ac:dyDescent="0.25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</row>
    <row r="381" spans="2:18" x14ac:dyDescent="0.25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</row>
    <row r="382" spans="2:18" x14ac:dyDescent="0.25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</row>
    <row r="383" spans="2:18" x14ac:dyDescent="0.25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</row>
    <row r="384" spans="2:18" x14ac:dyDescent="0.25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</row>
    <row r="385" spans="2:18" x14ac:dyDescent="0.25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</row>
    <row r="386" spans="2:18" x14ac:dyDescent="0.25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</row>
    <row r="387" spans="2:18" x14ac:dyDescent="0.25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</row>
    <row r="388" spans="2:18" x14ac:dyDescent="0.25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</row>
    <row r="389" spans="2:18" x14ac:dyDescent="0.25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</row>
    <row r="390" spans="2:18" x14ac:dyDescent="0.25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</row>
    <row r="391" spans="2:18" x14ac:dyDescent="0.25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</row>
    <row r="392" spans="2:18" x14ac:dyDescent="0.25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</row>
    <row r="393" spans="2:18" x14ac:dyDescent="0.25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</row>
    <row r="394" spans="2:18" x14ac:dyDescent="0.25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</row>
    <row r="395" spans="2:18" x14ac:dyDescent="0.25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</row>
    <row r="396" spans="2:18" x14ac:dyDescent="0.25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</row>
    <row r="397" spans="2:18" x14ac:dyDescent="0.25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</row>
    <row r="398" spans="2:18" x14ac:dyDescent="0.25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</row>
    <row r="399" spans="2:18" x14ac:dyDescent="0.25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</row>
    <row r="400" spans="2:18" x14ac:dyDescent="0.25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</row>
    <row r="401" spans="2:18" x14ac:dyDescent="0.25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</row>
    <row r="402" spans="2:18" x14ac:dyDescent="0.25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</row>
    <row r="403" spans="2:18" x14ac:dyDescent="0.25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</row>
    <row r="404" spans="2:18" x14ac:dyDescent="0.25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</row>
    <row r="405" spans="2:18" x14ac:dyDescent="0.25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</row>
    <row r="406" spans="2:18" x14ac:dyDescent="0.25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</row>
    <row r="407" spans="2:18" x14ac:dyDescent="0.25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</row>
    <row r="408" spans="2:18" x14ac:dyDescent="0.25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</row>
    <row r="409" spans="2:18" x14ac:dyDescent="0.25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</row>
    <row r="410" spans="2:18" x14ac:dyDescent="0.25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</row>
    <row r="411" spans="2:18" x14ac:dyDescent="0.25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</row>
    <row r="412" spans="2:18" x14ac:dyDescent="0.25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</row>
    <row r="413" spans="2:18" x14ac:dyDescent="0.25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</row>
    <row r="414" spans="2:18" x14ac:dyDescent="0.25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</row>
    <row r="415" spans="2:18" x14ac:dyDescent="0.25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</row>
    <row r="416" spans="2:18" x14ac:dyDescent="0.25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</row>
    <row r="417" spans="2:18" x14ac:dyDescent="0.25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</row>
    <row r="418" spans="2:18" x14ac:dyDescent="0.25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</row>
    <row r="419" spans="2:18" x14ac:dyDescent="0.25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</row>
    <row r="420" spans="2:18" x14ac:dyDescent="0.25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</row>
    <row r="421" spans="2:18" x14ac:dyDescent="0.25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</row>
    <row r="422" spans="2:18" x14ac:dyDescent="0.25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</row>
    <row r="423" spans="2:18" x14ac:dyDescent="0.25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</row>
    <row r="424" spans="2:18" x14ac:dyDescent="0.25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</row>
    <row r="425" spans="2:18" x14ac:dyDescent="0.25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</row>
    <row r="426" spans="2:18" x14ac:dyDescent="0.25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</row>
    <row r="427" spans="2:18" x14ac:dyDescent="0.25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</row>
    <row r="428" spans="2:18" x14ac:dyDescent="0.25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</row>
    <row r="429" spans="2:18" x14ac:dyDescent="0.25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</row>
    <row r="430" spans="2:18" x14ac:dyDescent="0.25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</row>
    <row r="431" spans="2:18" x14ac:dyDescent="0.25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</row>
    <row r="432" spans="2:18" x14ac:dyDescent="0.25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</row>
    <row r="433" spans="2:18" x14ac:dyDescent="0.25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</row>
    <row r="434" spans="2:18" x14ac:dyDescent="0.25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</row>
    <row r="435" spans="2:18" x14ac:dyDescent="0.25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</row>
    <row r="436" spans="2:18" x14ac:dyDescent="0.25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</row>
    <row r="437" spans="2:18" x14ac:dyDescent="0.25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</row>
    <row r="438" spans="2:18" x14ac:dyDescent="0.25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</row>
    <row r="439" spans="2:18" x14ac:dyDescent="0.25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</row>
    <row r="440" spans="2:18" x14ac:dyDescent="0.25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</row>
    <row r="441" spans="2:18" x14ac:dyDescent="0.25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</row>
    <row r="442" spans="2:18" x14ac:dyDescent="0.25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</row>
    <row r="443" spans="2:18" x14ac:dyDescent="0.25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</row>
    <row r="444" spans="2:18" x14ac:dyDescent="0.25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</row>
    <row r="445" spans="2:18" x14ac:dyDescent="0.25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</row>
    <row r="446" spans="2:18" x14ac:dyDescent="0.25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</row>
    <row r="447" spans="2:18" x14ac:dyDescent="0.25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</row>
    <row r="448" spans="2:18" x14ac:dyDescent="0.25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</row>
    <row r="449" spans="2:18" x14ac:dyDescent="0.25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</row>
    <row r="450" spans="2:18" x14ac:dyDescent="0.25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</row>
    <row r="451" spans="2:18" x14ac:dyDescent="0.25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</row>
    <row r="452" spans="2:18" x14ac:dyDescent="0.25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</row>
    <row r="453" spans="2:18" x14ac:dyDescent="0.25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</row>
    <row r="454" spans="2:18" x14ac:dyDescent="0.25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</row>
    <row r="455" spans="2:18" x14ac:dyDescent="0.25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</row>
    <row r="456" spans="2:18" x14ac:dyDescent="0.25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</row>
    <row r="457" spans="2:18" x14ac:dyDescent="0.25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</row>
    <row r="458" spans="2:18" x14ac:dyDescent="0.25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</row>
    <row r="459" spans="2:18" x14ac:dyDescent="0.25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</row>
    <row r="460" spans="2:18" x14ac:dyDescent="0.25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</row>
    <row r="461" spans="2:18" x14ac:dyDescent="0.25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</row>
    <row r="462" spans="2:18" x14ac:dyDescent="0.25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</row>
    <row r="463" spans="2:18" x14ac:dyDescent="0.25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</row>
    <row r="464" spans="2:18" x14ac:dyDescent="0.25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</row>
    <row r="465" spans="2:18" x14ac:dyDescent="0.25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</row>
    <row r="466" spans="2:18" x14ac:dyDescent="0.25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</row>
    <row r="467" spans="2:18" x14ac:dyDescent="0.25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</row>
    <row r="468" spans="2:18" x14ac:dyDescent="0.25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</row>
    <row r="469" spans="2:18" x14ac:dyDescent="0.25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</row>
    <row r="470" spans="2:18" x14ac:dyDescent="0.25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</row>
    <row r="471" spans="2:18" x14ac:dyDescent="0.25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</row>
    <row r="472" spans="2:18" x14ac:dyDescent="0.25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</row>
    <row r="473" spans="2:18" x14ac:dyDescent="0.25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</row>
    <row r="474" spans="2:18" x14ac:dyDescent="0.25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</row>
    <row r="475" spans="2:18" x14ac:dyDescent="0.25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</row>
    <row r="476" spans="2:18" x14ac:dyDescent="0.25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</row>
    <row r="477" spans="2:18" x14ac:dyDescent="0.25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</row>
    <row r="478" spans="2:18" x14ac:dyDescent="0.25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</row>
    <row r="479" spans="2:18" x14ac:dyDescent="0.25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</row>
    <row r="480" spans="2:18" x14ac:dyDescent="0.25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</row>
    <row r="481" spans="2:18" x14ac:dyDescent="0.25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</row>
    <row r="482" spans="2:18" x14ac:dyDescent="0.25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</row>
    <row r="483" spans="2:18" x14ac:dyDescent="0.25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</row>
    <row r="484" spans="2:18" x14ac:dyDescent="0.25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</row>
    <row r="485" spans="2:18" x14ac:dyDescent="0.25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</row>
    <row r="486" spans="2:18" x14ac:dyDescent="0.25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</row>
    <row r="487" spans="2:18" x14ac:dyDescent="0.25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</row>
    <row r="488" spans="2:18" x14ac:dyDescent="0.25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</row>
    <row r="489" spans="2:18" x14ac:dyDescent="0.25"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</row>
    <row r="490" spans="2:18" x14ac:dyDescent="0.25"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</row>
    <row r="491" spans="2:18" x14ac:dyDescent="0.25"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</row>
    <row r="492" spans="2:18" x14ac:dyDescent="0.25"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</row>
    <row r="493" spans="2:18" x14ac:dyDescent="0.25"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</row>
    <row r="494" spans="2:18" x14ac:dyDescent="0.25"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</row>
    <row r="495" spans="2:18" x14ac:dyDescent="0.25"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</row>
    <row r="496" spans="2:18" x14ac:dyDescent="0.25"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</row>
    <row r="497" spans="2:18" x14ac:dyDescent="0.25"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</row>
    <row r="498" spans="2:18" x14ac:dyDescent="0.25"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</row>
    <row r="499" spans="2:18" x14ac:dyDescent="0.25"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</row>
    <row r="500" spans="2:18" x14ac:dyDescent="0.25"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</row>
    <row r="501" spans="2:18" x14ac:dyDescent="0.25"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</row>
    <row r="502" spans="2:18" x14ac:dyDescent="0.25"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</row>
    <row r="503" spans="2:18" x14ac:dyDescent="0.25"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</row>
    <row r="504" spans="2:18" x14ac:dyDescent="0.25"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</row>
    <row r="505" spans="2:18" x14ac:dyDescent="0.25"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</row>
    <row r="506" spans="2:18" x14ac:dyDescent="0.25"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</row>
    <row r="507" spans="2:18" x14ac:dyDescent="0.25"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</row>
    <row r="508" spans="2:18" x14ac:dyDescent="0.25"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</row>
    <row r="509" spans="2:18" x14ac:dyDescent="0.25"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</row>
    <row r="510" spans="2:18" x14ac:dyDescent="0.25"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</row>
    <row r="511" spans="2:18" x14ac:dyDescent="0.25"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</row>
    <row r="512" spans="2:18" x14ac:dyDescent="0.25"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</row>
    <row r="513" spans="2:18" x14ac:dyDescent="0.25"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</row>
    <row r="514" spans="2:18" x14ac:dyDescent="0.25"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</row>
    <row r="515" spans="2:18" x14ac:dyDescent="0.25"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</row>
    <row r="516" spans="2:18" x14ac:dyDescent="0.25"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</row>
    <row r="517" spans="2:18" x14ac:dyDescent="0.25"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</row>
    <row r="518" spans="2:18" x14ac:dyDescent="0.25"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</row>
    <row r="519" spans="2:18" x14ac:dyDescent="0.25"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</row>
    <row r="520" spans="2:18" x14ac:dyDescent="0.25"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</row>
    <row r="521" spans="2:18" x14ac:dyDescent="0.25"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</row>
    <row r="522" spans="2:18" x14ac:dyDescent="0.25"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</row>
    <row r="523" spans="2:18" x14ac:dyDescent="0.25"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</row>
    <row r="524" spans="2:18" x14ac:dyDescent="0.25"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</row>
    <row r="525" spans="2:18" x14ac:dyDescent="0.25"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</row>
    <row r="526" spans="2:18" x14ac:dyDescent="0.25"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</row>
    <row r="527" spans="2:18" x14ac:dyDescent="0.25"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</row>
    <row r="528" spans="2:18" x14ac:dyDescent="0.25"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</row>
    <row r="529" spans="2:18" x14ac:dyDescent="0.25"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</row>
    <row r="530" spans="2:18" x14ac:dyDescent="0.25"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</row>
    <row r="531" spans="2:18" x14ac:dyDescent="0.25"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</row>
    <row r="532" spans="2:18" x14ac:dyDescent="0.25"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</row>
    <row r="533" spans="2:18" x14ac:dyDescent="0.25"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</row>
    <row r="534" spans="2:18" x14ac:dyDescent="0.25"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</row>
    <row r="535" spans="2:18" x14ac:dyDescent="0.25"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</row>
    <row r="536" spans="2:18" x14ac:dyDescent="0.25"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</row>
    <row r="537" spans="2:18" x14ac:dyDescent="0.25"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</row>
    <row r="538" spans="2:18" x14ac:dyDescent="0.25"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</row>
    <row r="539" spans="2:18" x14ac:dyDescent="0.25"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</row>
    <row r="540" spans="2:18" x14ac:dyDescent="0.25"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</row>
    <row r="541" spans="2:18" x14ac:dyDescent="0.25"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</row>
    <row r="542" spans="2:18" x14ac:dyDescent="0.25"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</row>
    <row r="543" spans="2:18" x14ac:dyDescent="0.25"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</row>
    <row r="544" spans="2:18" x14ac:dyDescent="0.25"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</row>
    <row r="545" spans="2:18" x14ac:dyDescent="0.25"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</row>
    <row r="546" spans="2:18" x14ac:dyDescent="0.25"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</row>
    <row r="547" spans="2:18" x14ac:dyDescent="0.25"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</row>
    <row r="548" spans="2:18" x14ac:dyDescent="0.25"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</row>
    <row r="549" spans="2:18" x14ac:dyDescent="0.25"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</row>
    <row r="550" spans="2:18" x14ac:dyDescent="0.25"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</row>
    <row r="551" spans="2:18" x14ac:dyDescent="0.25"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</row>
    <row r="552" spans="2:18" x14ac:dyDescent="0.25"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</row>
    <row r="553" spans="2:18" x14ac:dyDescent="0.25"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</row>
    <row r="554" spans="2:18" x14ac:dyDescent="0.25"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</row>
    <row r="555" spans="2:18" x14ac:dyDescent="0.25"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</row>
    <row r="556" spans="2:18" x14ac:dyDescent="0.25"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</row>
    <row r="557" spans="2:18" x14ac:dyDescent="0.25"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</row>
    <row r="558" spans="2:18" x14ac:dyDescent="0.25"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</row>
    <row r="559" spans="2:18" x14ac:dyDescent="0.25"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</row>
    <row r="560" spans="2:18" x14ac:dyDescent="0.25"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</row>
    <row r="561" spans="2:18" x14ac:dyDescent="0.25"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</row>
    <row r="562" spans="2:18" x14ac:dyDescent="0.25"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</row>
    <row r="563" spans="2:18" x14ac:dyDescent="0.25"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</row>
    <row r="564" spans="2:18" x14ac:dyDescent="0.25"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</row>
    <row r="565" spans="2:18" x14ac:dyDescent="0.25"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</row>
    <row r="566" spans="2:18" x14ac:dyDescent="0.25"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</row>
    <row r="567" spans="2:18" x14ac:dyDescent="0.25"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</row>
    <row r="568" spans="2:18" x14ac:dyDescent="0.25"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</row>
    <row r="569" spans="2:18" x14ac:dyDescent="0.25"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</row>
    <row r="570" spans="2:18" x14ac:dyDescent="0.25"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</row>
    <row r="571" spans="2:18" x14ac:dyDescent="0.25"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</row>
    <row r="572" spans="2:18" x14ac:dyDescent="0.25"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</row>
    <row r="573" spans="2:18" x14ac:dyDescent="0.25"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</row>
    <row r="574" spans="2:18" x14ac:dyDescent="0.25"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</row>
    <row r="575" spans="2:18" x14ac:dyDescent="0.25"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</row>
    <row r="576" spans="2:18" x14ac:dyDescent="0.25"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</row>
    <row r="577" spans="2:18" x14ac:dyDescent="0.25"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</row>
    <row r="578" spans="2:18" x14ac:dyDescent="0.25"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</row>
    <row r="579" spans="2:18" x14ac:dyDescent="0.25"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</row>
    <row r="580" spans="2:18" x14ac:dyDescent="0.25"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</row>
    <row r="581" spans="2:18" x14ac:dyDescent="0.25"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</row>
    <row r="582" spans="2:18" x14ac:dyDescent="0.25"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</row>
    <row r="583" spans="2:18" x14ac:dyDescent="0.25"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</row>
    <row r="584" spans="2:18" x14ac:dyDescent="0.25"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</row>
    <row r="585" spans="2:18" x14ac:dyDescent="0.25"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</row>
    <row r="586" spans="2:18" x14ac:dyDescent="0.25"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</row>
    <row r="587" spans="2:18" x14ac:dyDescent="0.25"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</row>
    <row r="588" spans="2:18" x14ac:dyDescent="0.25"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</row>
    <row r="589" spans="2:18" x14ac:dyDescent="0.25"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</row>
    <row r="590" spans="2:18" x14ac:dyDescent="0.25"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</row>
    <row r="591" spans="2:18" x14ac:dyDescent="0.25"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</row>
    <row r="592" spans="2:18" x14ac:dyDescent="0.25"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</row>
    <row r="593" spans="2:18" x14ac:dyDescent="0.25"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</row>
    <row r="594" spans="2:18" x14ac:dyDescent="0.25"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</row>
    <row r="595" spans="2:18" x14ac:dyDescent="0.25"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</row>
    <row r="596" spans="2:18" x14ac:dyDescent="0.25"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</row>
    <row r="597" spans="2:18" x14ac:dyDescent="0.25"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</row>
    <row r="598" spans="2:18" x14ac:dyDescent="0.25"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</row>
    <row r="599" spans="2:18" x14ac:dyDescent="0.25"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</row>
    <row r="600" spans="2:18" x14ac:dyDescent="0.25"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</row>
    <row r="601" spans="2:18" x14ac:dyDescent="0.25"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</row>
    <row r="602" spans="2:18" x14ac:dyDescent="0.25"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</row>
    <row r="603" spans="2:18" x14ac:dyDescent="0.25"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</row>
    <row r="604" spans="2:18" x14ac:dyDescent="0.25"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</row>
    <row r="605" spans="2:18" x14ac:dyDescent="0.25"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</row>
    <row r="606" spans="2:18" x14ac:dyDescent="0.25"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</row>
    <row r="607" spans="2:18" x14ac:dyDescent="0.25"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</row>
    <row r="608" spans="2:18" x14ac:dyDescent="0.25"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</row>
    <row r="609" spans="2:18" x14ac:dyDescent="0.25"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</row>
    <row r="610" spans="2:18" x14ac:dyDescent="0.25"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</row>
    <row r="611" spans="2:18" x14ac:dyDescent="0.25"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</row>
    <row r="612" spans="2:18" x14ac:dyDescent="0.25"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</row>
    <row r="613" spans="2:18" x14ac:dyDescent="0.25"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</row>
    <row r="614" spans="2:18" x14ac:dyDescent="0.25"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</row>
    <row r="615" spans="2:18" x14ac:dyDescent="0.25"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</row>
    <row r="616" spans="2:18" x14ac:dyDescent="0.25"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</row>
    <row r="617" spans="2:18" x14ac:dyDescent="0.25"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</row>
    <row r="618" spans="2:18" x14ac:dyDescent="0.25"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</row>
    <row r="619" spans="2:18" x14ac:dyDescent="0.25"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</row>
    <row r="620" spans="2:18" x14ac:dyDescent="0.25"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</row>
    <row r="621" spans="2:18" x14ac:dyDescent="0.25"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</row>
    <row r="622" spans="2:18" x14ac:dyDescent="0.25"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</row>
    <row r="623" spans="2:18" x14ac:dyDescent="0.25"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</row>
    <row r="624" spans="2:18" x14ac:dyDescent="0.25"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</row>
    <row r="625" spans="2:18" x14ac:dyDescent="0.25"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</row>
    <row r="626" spans="2:18" x14ac:dyDescent="0.25"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</row>
    <row r="627" spans="2:18" x14ac:dyDescent="0.25"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</row>
    <row r="628" spans="2:18" x14ac:dyDescent="0.25"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</row>
    <row r="629" spans="2:18" x14ac:dyDescent="0.25"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</row>
    <row r="630" spans="2:18" x14ac:dyDescent="0.25"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</row>
    <row r="631" spans="2:18" x14ac:dyDescent="0.25"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</row>
    <row r="632" spans="2:18" x14ac:dyDescent="0.25"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</row>
    <row r="633" spans="2:18" x14ac:dyDescent="0.25"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</row>
    <row r="634" spans="2:18" x14ac:dyDescent="0.25"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</row>
    <row r="635" spans="2:18" x14ac:dyDescent="0.25"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</row>
    <row r="636" spans="2:18" x14ac:dyDescent="0.25"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</row>
    <row r="637" spans="2:18" x14ac:dyDescent="0.25"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</row>
    <row r="638" spans="2:18" x14ac:dyDescent="0.25"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</row>
    <row r="639" spans="2:18" x14ac:dyDescent="0.25"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</row>
    <row r="640" spans="2:18" x14ac:dyDescent="0.25"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</row>
    <row r="641" spans="2:18" x14ac:dyDescent="0.25"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</row>
    <row r="642" spans="2:18" x14ac:dyDescent="0.25"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</row>
  </sheetData>
  <mergeCells count="13">
    <mergeCell ref="L5:L6"/>
    <mergeCell ref="M5:P5"/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</mergeCells>
  <printOptions horizontalCentered="1"/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W647"/>
  <sheetViews>
    <sheetView zoomScale="80" zoomScaleNormal="80" workbookViewId="0">
      <selection activeCell="C7" sqref="C7:R32"/>
    </sheetView>
  </sheetViews>
  <sheetFormatPr baseColWidth="10" defaultColWidth="11.42578125" defaultRowHeight="15" x14ac:dyDescent="0.25"/>
  <cols>
    <col min="1" max="1" width="2.7109375" style="81" customWidth="1"/>
    <col min="2" max="18" width="15.7109375" style="63" customWidth="1"/>
    <col min="19" max="16384" width="11.42578125" style="81"/>
  </cols>
  <sheetData>
    <row r="1" spans="2:18" ht="15.75" thickBot="1" x14ac:dyDescent="0.3"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</row>
    <row r="2" spans="2:18" ht="21.95" customHeight="1" thickTop="1" thickBot="1" x14ac:dyDescent="0.3">
      <c r="B2" s="269" t="s">
        <v>288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1"/>
    </row>
    <row r="3" spans="2:18" ht="21.95" customHeight="1" thickTop="1" thickBot="1" x14ac:dyDescent="0.3">
      <c r="B3" s="272" t="s">
        <v>216</v>
      </c>
      <c r="C3" s="303" t="s">
        <v>39</v>
      </c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263" t="s">
        <v>31</v>
      </c>
    </row>
    <row r="4" spans="2:18" ht="21.95" customHeight="1" thickTop="1" thickBot="1" x14ac:dyDescent="0.3">
      <c r="B4" s="308"/>
      <c r="C4" s="296" t="s">
        <v>40</v>
      </c>
      <c r="D4" s="297"/>
      <c r="E4" s="297"/>
      <c r="F4" s="297"/>
      <c r="G4" s="298"/>
      <c r="H4" s="296" t="s">
        <v>41</v>
      </c>
      <c r="I4" s="297"/>
      <c r="J4" s="297"/>
      <c r="K4" s="297"/>
      <c r="L4" s="298"/>
      <c r="M4" s="296" t="s">
        <v>42</v>
      </c>
      <c r="N4" s="297"/>
      <c r="O4" s="297"/>
      <c r="P4" s="297"/>
      <c r="Q4" s="298"/>
      <c r="R4" s="264"/>
    </row>
    <row r="5" spans="2:18" ht="21.95" customHeight="1" thickTop="1" thickBot="1" x14ac:dyDescent="0.3">
      <c r="B5" s="308"/>
      <c r="C5" s="296" t="s">
        <v>81</v>
      </c>
      <c r="D5" s="303"/>
      <c r="E5" s="303"/>
      <c r="F5" s="304"/>
      <c r="G5" s="310" t="s">
        <v>31</v>
      </c>
      <c r="H5" s="296" t="s">
        <v>81</v>
      </c>
      <c r="I5" s="303"/>
      <c r="J5" s="303"/>
      <c r="K5" s="304"/>
      <c r="L5" s="310" t="s">
        <v>31</v>
      </c>
      <c r="M5" s="296" t="s">
        <v>81</v>
      </c>
      <c r="N5" s="303"/>
      <c r="O5" s="303"/>
      <c r="P5" s="304"/>
      <c r="Q5" s="310" t="s">
        <v>31</v>
      </c>
      <c r="R5" s="264"/>
    </row>
    <row r="6" spans="2:18" ht="21.95" customHeight="1" thickTop="1" thickBot="1" x14ac:dyDescent="0.3">
      <c r="B6" s="309"/>
      <c r="C6" s="127" t="s">
        <v>33</v>
      </c>
      <c r="D6" s="129" t="s">
        <v>194</v>
      </c>
      <c r="E6" s="129" t="s">
        <v>196</v>
      </c>
      <c r="F6" s="146" t="s">
        <v>34</v>
      </c>
      <c r="G6" s="311"/>
      <c r="H6" s="127" t="s">
        <v>33</v>
      </c>
      <c r="I6" s="129" t="s">
        <v>194</v>
      </c>
      <c r="J6" s="129" t="s">
        <v>196</v>
      </c>
      <c r="K6" s="146" t="s">
        <v>34</v>
      </c>
      <c r="L6" s="311"/>
      <c r="M6" s="127" t="s">
        <v>33</v>
      </c>
      <c r="N6" s="129" t="s">
        <v>194</v>
      </c>
      <c r="O6" s="129" t="s">
        <v>196</v>
      </c>
      <c r="P6" s="146" t="s">
        <v>34</v>
      </c>
      <c r="Q6" s="311"/>
      <c r="R6" s="265"/>
    </row>
    <row r="7" spans="2:18" ht="21.95" customHeight="1" thickTop="1" x14ac:dyDescent="0.25">
      <c r="B7" s="88" t="s">
        <v>6</v>
      </c>
      <c r="C7" s="160">
        <v>4.296455424274973E-3</v>
      </c>
      <c r="D7" s="161">
        <v>7.7738515901060075E-3</v>
      </c>
      <c r="E7" s="161">
        <v>0</v>
      </c>
      <c r="F7" s="162">
        <v>0</v>
      </c>
      <c r="G7" s="163">
        <v>6.3237774030354132E-3</v>
      </c>
      <c r="H7" s="253">
        <v>8.5530169888693615E-3</v>
      </c>
      <c r="I7" s="161">
        <v>1.0973746353660231E-2</v>
      </c>
      <c r="J7" s="161">
        <v>1.3966480446927375E-3</v>
      </c>
      <c r="K7" s="162">
        <v>0</v>
      </c>
      <c r="L7" s="163">
        <v>9.8084809537902166E-3</v>
      </c>
      <c r="M7" s="160">
        <v>5.0384513391673299E-3</v>
      </c>
      <c r="N7" s="161">
        <v>4.0202501488981537E-3</v>
      </c>
      <c r="O7" s="161">
        <v>1.8315018315018315E-3</v>
      </c>
      <c r="P7" s="162">
        <v>0</v>
      </c>
      <c r="Q7" s="163">
        <v>4.2595613558093163E-3</v>
      </c>
      <c r="R7" s="163">
        <v>7.9332955557354489E-3</v>
      </c>
    </row>
    <row r="8" spans="2:18" ht="21.95" customHeight="1" x14ac:dyDescent="0.25">
      <c r="B8" s="88" t="s">
        <v>7</v>
      </c>
      <c r="C8" s="160">
        <v>2.1482277121374865E-3</v>
      </c>
      <c r="D8" s="161">
        <v>8.4805653710247342E-3</v>
      </c>
      <c r="E8" s="161">
        <v>0</v>
      </c>
      <c r="F8" s="162">
        <v>0</v>
      </c>
      <c r="G8" s="93">
        <v>5.902192242833052E-3</v>
      </c>
      <c r="H8" s="160">
        <v>7.6157000585823078E-3</v>
      </c>
      <c r="I8" s="161">
        <v>8.8206695374357554E-3</v>
      </c>
      <c r="J8" s="161">
        <v>6.9832402234636867E-3</v>
      </c>
      <c r="K8" s="162">
        <v>0</v>
      </c>
      <c r="L8" s="93">
        <v>8.3287532236925553E-3</v>
      </c>
      <c r="M8" s="160">
        <v>2.3866348448687352E-3</v>
      </c>
      <c r="N8" s="161">
        <v>3.5735556879094698E-3</v>
      </c>
      <c r="O8" s="161">
        <v>3.663003663003663E-3</v>
      </c>
      <c r="P8" s="162">
        <v>0</v>
      </c>
      <c r="Q8" s="93">
        <v>3.1720137756026828E-3</v>
      </c>
      <c r="R8" s="93">
        <v>6.6380636282684369E-3</v>
      </c>
    </row>
    <row r="9" spans="2:18" ht="21.95" customHeight="1" x14ac:dyDescent="0.25">
      <c r="B9" s="88" t="s">
        <v>8</v>
      </c>
      <c r="C9" s="160">
        <v>7.5187969924812026E-3</v>
      </c>
      <c r="D9" s="161">
        <v>8.4805653710247342E-3</v>
      </c>
      <c r="E9" s="161">
        <v>0</v>
      </c>
      <c r="F9" s="162">
        <v>0</v>
      </c>
      <c r="G9" s="93">
        <v>8.0101180438448567E-3</v>
      </c>
      <c r="H9" s="160">
        <v>5.8582308142940834E-3</v>
      </c>
      <c r="I9" s="161">
        <v>6.5286845395193778E-3</v>
      </c>
      <c r="J9" s="161">
        <v>5.5865921787709499E-3</v>
      </c>
      <c r="K9" s="162">
        <v>0.25</v>
      </c>
      <c r="L9" s="93">
        <v>6.2994123367014756E-3</v>
      </c>
      <c r="M9" s="160">
        <v>3.4473614425881731E-3</v>
      </c>
      <c r="N9" s="161">
        <v>2.0845741512805242E-3</v>
      </c>
      <c r="O9" s="161">
        <v>1.8315018315018315E-3</v>
      </c>
      <c r="P9" s="162">
        <v>0</v>
      </c>
      <c r="Q9" s="93">
        <v>2.5376110204821463E-3</v>
      </c>
      <c r="R9" s="93">
        <v>5.2888637038236326E-3</v>
      </c>
    </row>
    <row r="10" spans="2:18" ht="21.95" customHeight="1" x14ac:dyDescent="0.25">
      <c r="B10" s="88" t="s">
        <v>9</v>
      </c>
      <c r="C10" s="160">
        <v>2.1482277121374865E-3</v>
      </c>
      <c r="D10" s="161">
        <v>2.8268551236749115E-3</v>
      </c>
      <c r="E10" s="161">
        <v>3.8461538461538464E-2</v>
      </c>
      <c r="F10" s="162">
        <v>0</v>
      </c>
      <c r="G10" s="93">
        <v>2.951096121416526E-3</v>
      </c>
      <c r="H10" s="160">
        <v>5.272407732864675E-3</v>
      </c>
      <c r="I10" s="161">
        <v>5.3479649951382133E-3</v>
      </c>
      <c r="J10" s="161">
        <v>2.7932960893854749E-3</v>
      </c>
      <c r="K10" s="162">
        <v>0</v>
      </c>
      <c r="L10" s="93">
        <v>5.2424639580602884E-3</v>
      </c>
      <c r="M10" s="160">
        <v>2.9169981437284541E-3</v>
      </c>
      <c r="N10" s="161">
        <v>1.4889815366289458E-3</v>
      </c>
      <c r="O10" s="161">
        <v>1.8315018315018315E-3</v>
      </c>
      <c r="P10" s="162">
        <v>0</v>
      </c>
      <c r="Q10" s="93">
        <v>1.9938372303788289E-3</v>
      </c>
      <c r="R10" s="93">
        <v>4.1285517688011012E-3</v>
      </c>
    </row>
    <row r="11" spans="2:18" ht="21.95" customHeight="1" x14ac:dyDescent="0.25">
      <c r="B11" s="88" t="s">
        <v>10</v>
      </c>
      <c r="C11" s="160">
        <v>1.0741138560687433E-3</v>
      </c>
      <c r="D11" s="161">
        <v>2.8268551236749115E-3</v>
      </c>
      <c r="E11" s="161">
        <v>0</v>
      </c>
      <c r="F11" s="162">
        <v>0</v>
      </c>
      <c r="G11" s="93">
        <v>2.1079258010118043E-3</v>
      </c>
      <c r="H11" s="160">
        <v>4.9209138840070298E-3</v>
      </c>
      <c r="I11" s="161">
        <v>6.1119599944436725E-3</v>
      </c>
      <c r="J11" s="161">
        <v>5.5865921787709499E-3</v>
      </c>
      <c r="K11" s="162">
        <v>0</v>
      </c>
      <c r="L11" s="93">
        <v>5.6652433095167633E-3</v>
      </c>
      <c r="M11" s="160">
        <v>3.977724741447892E-3</v>
      </c>
      <c r="N11" s="161">
        <v>2.829064919594997E-3</v>
      </c>
      <c r="O11" s="161">
        <v>1.8315018315018315E-3</v>
      </c>
      <c r="P11" s="162">
        <v>0</v>
      </c>
      <c r="Q11" s="93">
        <v>3.1720137756026828E-3</v>
      </c>
      <c r="R11" s="93">
        <v>4.6952157370679188E-3</v>
      </c>
    </row>
    <row r="12" spans="2:18" ht="21.95" customHeight="1" x14ac:dyDescent="0.25">
      <c r="B12" s="88" t="s">
        <v>11</v>
      </c>
      <c r="C12" s="160">
        <v>9.6670247046186895E-3</v>
      </c>
      <c r="D12" s="161">
        <v>1.2014134275618375E-2</v>
      </c>
      <c r="E12" s="161">
        <v>0</v>
      </c>
      <c r="F12" s="162">
        <v>0</v>
      </c>
      <c r="G12" s="93">
        <v>1.0961214165261383E-2</v>
      </c>
      <c r="H12" s="160">
        <v>6.561218512009373E-3</v>
      </c>
      <c r="I12" s="161">
        <v>7.1537713571329349E-3</v>
      </c>
      <c r="J12" s="161">
        <v>4.1899441340782122E-3</v>
      </c>
      <c r="K12" s="162">
        <v>0</v>
      </c>
      <c r="L12" s="93">
        <v>6.8490254935948932E-3</v>
      </c>
      <c r="M12" s="160">
        <v>3.977724741447892E-3</v>
      </c>
      <c r="N12" s="161">
        <v>6.8493150684931503E-3</v>
      </c>
      <c r="O12" s="161">
        <v>3.663003663003663E-3</v>
      </c>
      <c r="P12" s="162">
        <v>0</v>
      </c>
      <c r="Q12" s="93">
        <v>5.7096247960848291E-3</v>
      </c>
      <c r="R12" s="93">
        <v>6.7729836207129183E-3</v>
      </c>
    </row>
    <row r="13" spans="2:18" ht="21.95" customHeight="1" x14ac:dyDescent="0.25">
      <c r="B13" s="88" t="s">
        <v>12</v>
      </c>
      <c r="C13" s="160">
        <v>1.0741138560687433E-2</v>
      </c>
      <c r="D13" s="161">
        <v>1.7667844522968199E-2</v>
      </c>
      <c r="E13" s="161">
        <v>0</v>
      </c>
      <c r="F13" s="162">
        <v>0</v>
      </c>
      <c r="G13" s="93">
        <v>1.4755480607082629E-2</v>
      </c>
      <c r="H13" s="160">
        <v>1.2536613942589338E-2</v>
      </c>
      <c r="I13" s="161">
        <v>1.5835532712876788E-2</v>
      </c>
      <c r="J13" s="161">
        <v>1.5363128491620111E-2</v>
      </c>
      <c r="K13" s="162">
        <v>0</v>
      </c>
      <c r="L13" s="93">
        <v>1.4628165560394028E-2</v>
      </c>
      <c r="M13" s="160">
        <v>1.2198355873773535E-2</v>
      </c>
      <c r="N13" s="161">
        <v>1.4592019058963668E-2</v>
      </c>
      <c r="O13" s="161">
        <v>1.6483516483516484E-2</v>
      </c>
      <c r="P13" s="162">
        <v>0</v>
      </c>
      <c r="Q13" s="93">
        <v>1.3866231647634585E-2</v>
      </c>
      <c r="R13" s="93">
        <v>1.4409455193070509E-2</v>
      </c>
    </row>
    <row r="14" spans="2:18" ht="21.95" customHeight="1" x14ac:dyDescent="0.25">
      <c r="B14" s="88" t="s">
        <v>13</v>
      </c>
      <c r="C14" s="160">
        <v>2.3630504833512353E-2</v>
      </c>
      <c r="D14" s="161">
        <v>3.2508833922261483E-2</v>
      </c>
      <c r="E14" s="161">
        <v>0</v>
      </c>
      <c r="F14" s="162">
        <v>0</v>
      </c>
      <c r="G14" s="93">
        <v>2.866779089376054E-2</v>
      </c>
      <c r="H14" s="160">
        <v>2.7416520210896311E-2</v>
      </c>
      <c r="I14" s="161">
        <v>3.708848451173774E-2</v>
      </c>
      <c r="J14" s="161">
        <v>2.7932960893854747E-2</v>
      </c>
      <c r="K14" s="162">
        <v>0</v>
      </c>
      <c r="L14" s="93">
        <v>3.3315012894770221E-2</v>
      </c>
      <c r="M14" s="160">
        <v>3.4738796075311586E-2</v>
      </c>
      <c r="N14" s="161">
        <v>4.0202501488981537E-2</v>
      </c>
      <c r="O14" s="161">
        <v>2.9304029304029304E-2</v>
      </c>
      <c r="P14" s="162">
        <v>0</v>
      </c>
      <c r="Q14" s="93">
        <v>3.7792278412180531E-2</v>
      </c>
      <c r="R14" s="93">
        <v>3.4350630076364713E-2</v>
      </c>
    </row>
    <row r="15" spans="2:18" ht="21.95" customHeight="1" x14ac:dyDescent="0.25">
      <c r="B15" s="88" t="s">
        <v>14</v>
      </c>
      <c r="C15" s="160">
        <v>5.5853920515574654E-2</v>
      </c>
      <c r="D15" s="161">
        <v>8.1272084805653705E-2</v>
      </c>
      <c r="E15" s="161">
        <v>0</v>
      </c>
      <c r="F15" s="162">
        <v>0</v>
      </c>
      <c r="G15" s="93">
        <v>7.0404721753794253E-2</v>
      </c>
      <c r="H15" s="160">
        <v>7.0767428236672522E-2</v>
      </c>
      <c r="I15" s="161">
        <v>7.7927489929156823E-2</v>
      </c>
      <c r="J15" s="161">
        <v>6.2849162011173187E-2</v>
      </c>
      <c r="K15" s="162">
        <v>0</v>
      </c>
      <c r="L15" s="93">
        <v>7.4874223142941704E-2</v>
      </c>
      <c r="M15" s="160">
        <v>8.3267037920975867E-2</v>
      </c>
      <c r="N15" s="161">
        <v>8.7403216200119122E-2</v>
      </c>
      <c r="O15" s="161">
        <v>8.2417582417582416E-2</v>
      </c>
      <c r="P15" s="162">
        <v>0</v>
      </c>
      <c r="Q15" s="93">
        <v>8.5735000906289646E-2</v>
      </c>
      <c r="R15" s="93">
        <v>7.7821851641976303E-2</v>
      </c>
    </row>
    <row r="16" spans="2:18" ht="21.95" customHeight="1" x14ac:dyDescent="0.25">
      <c r="B16" s="88" t="s">
        <v>15</v>
      </c>
      <c r="C16" s="160">
        <v>8.9151450053705686E-2</v>
      </c>
      <c r="D16" s="161">
        <v>9.187279151943463E-2</v>
      </c>
      <c r="E16" s="161">
        <v>7.6923076923076927E-2</v>
      </c>
      <c r="F16" s="162">
        <v>0</v>
      </c>
      <c r="G16" s="93">
        <v>9.0640809443507595E-2</v>
      </c>
      <c r="H16" s="160">
        <v>9.7246631517281787E-2</v>
      </c>
      <c r="I16" s="161">
        <v>0.10168078899847201</v>
      </c>
      <c r="J16" s="161">
        <v>0.1005586592178771</v>
      </c>
      <c r="K16" s="162">
        <v>0</v>
      </c>
      <c r="L16" s="93">
        <v>0.10002959455460195</v>
      </c>
      <c r="M16" s="160">
        <v>9.175285070273137E-2</v>
      </c>
      <c r="N16" s="161">
        <v>0.10690887432995831</v>
      </c>
      <c r="O16" s="161">
        <v>0.1043956043956044</v>
      </c>
      <c r="P16" s="162">
        <v>0</v>
      </c>
      <c r="Q16" s="93">
        <v>0.10159506978430306</v>
      </c>
      <c r="R16" s="93">
        <v>9.9894762405893289E-2</v>
      </c>
    </row>
    <row r="17" spans="2:18" ht="21.95" customHeight="1" x14ac:dyDescent="0.25">
      <c r="B17" s="88" t="s">
        <v>16</v>
      </c>
      <c r="C17" s="160">
        <v>0.11600429645542427</v>
      </c>
      <c r="D17" s="161">
        <v>0.12296819787985866</v>
      </c>
      <c r="E17" s="161">
        <v>7.6923076923076927E-2</v>
      </c>
      <c r="F17" s="162">
        <v>0</v>
      </c>
      <c r="G17" s="93">
        <v>0.11973018549747047</v>
      </c>
      <c r="H17" s="160">
        <v>0.12724077328646749</v>
      </c>
      <c r="I17" s="161">
        <v>0.12758716488401167</v>
      </c>
      <c r="J17" s="161">
        <v>0.13547486033519554</v>
      </c>
      <c r="K17" s="162">
        <v>0.5</v>
      </c>
      <c r="L17" s="93">
        <v>0.12776392001014669</v>
      </c>
      <c r="M17" s="160">
        <v>0.1556616282153275</v>
      </c>
      <c r="N17" s="161">
        <v>0.14279332936271591</v>
      </c>
      <c r="O17" s="161">
        <v>0.1446886446886447</v>
      </c>
      <c r="P17" s="162">
        <v>1</v>
      </c>
      <c r="Q17" s="93">
        <v>0.14736269711799888</v>
      </c>
      <c r="R17" s="93">
        <v>0.1330850805472355</v>
      </c>
    </row>
    <row r="18" spans="2:18" ht="21.95" customHeight="1" x14ac:dyDescent="0.25">
      <c r="B18" s="88" t="s">
        <v>17</v>
      </c>
      <c r="C18" s="160">
        <v>0.12567132116004295</v>
      </c>
      <c r="D18" s="161">
        <v>0.12014134275618374</v>
      </c>
      <c r="E18" s="161">
        <v>0.26923076923076922</v>
      </c>
      <c r="F18" s="162">
        <v>0</v>
      </c>
      <c r="G18" s="93">
        <v>0.12394603709949412</v>
      </c>
      <c r="H18" s="160">
        <v>0.12032806092560047</v>
      </c>
      <c r="I18" s="161">
        <v>0.11883594943742186</v>
      </c>
      <c r="J18" s="161">
        <v>0.12290502793296089</v>
      </c>
      <c r="K18" s="162">
        <v>0</v>
      </c>
      <c r="L18" s="93">
        <v>0.11947744472159978</v>
      </c>
      <c r="M18" s="160">
        <v>0.13126491646778043</v>
      </c>
      <c r="N18" s="161">
        <v>0.13103037522334723</v>
      </c>
      <c r="O18" s="161">
        <v>0.13003663003663005</v>
      </c>
      <c r="P18" s="162">
        <v>0</v>
      </c>
      <c r="Q18" s="93">
        <v>0.13104948341489939</v>
      </c>
      <c r="R18" s="93">
        <v>0.12320893710029952</v>
      </c>
    </row>
    <row r="19" spans="2:18" ht="21.95" customHeight="1" x14ac:dyDescent="0.25">
      <c r="B19" s="88" t="s">
        <v>18</v>
      </c>
      <c r="C19" s="160">
        <v>6.6595059076262078E-2</v>
      </c>
      <c r="D19" s="161">
        <v>5.5123674911660779E-2</v>
      </c>
      <c r="E19" s="161">
        <v>3.8461538461538464E-2</v>
      </c>
      <c r="F19" s="162">
        <v>0</v>
      </c>
      <c r="G19" s="93">
        <v>5.9443507588532868E-2</v>
      </c>
      <c r="H19" s="160">
        <v>7.0064440538957232E-2</v>
      </c>
      <c r="I19" s="161">
        <v>6.0216696763439367E-2</v>
      </c>
      <c r="J19" s="161">
        <v>6.8435754189944131E-2</v>
      </c>
      <c r="K19" s="162">
        <v>0</v>
      </c>
      <c r="L19" s="93">
        <v>6.4008793810510292E-2</v>
      </c>
      <c r="M19" s="160">
        <v>7.2129408644921775E-2</v>
      </c>
      <c r="N19" s="161">
        <v>6.4472900536033356E-2</v>
      </c>
      <c r="O19" s="161">
        <v>8.7912087912087919E-2</v>
      </c>
      <c r="P19" s="162">
        <v>0</v>
      </c>
      <c r="Q19" s="93">
        <v>6.8243610657966289E-2</v>
      </c>
      <c r="R19" s="93">
        <v>6.4977468361261767E-2</v>
      </c>
    </row>
    <row r="20" spans="2:18" ht="21.95" customHeight="1" x14ac:dyDescent="0.25">
      <c r="B20" s="88" t="s">
        <v>19</v>
      </c>
      <c r="C20" s="160">
        <v>7.0891514500537059E-2</v>
      </c>
      <c r="D20" s="161">
        <v>7.4911660777385161E-2</v>
      </c>
      <c r="E20" s="161">
        <v>7.6923076923076927E-2</v>
      </c>
      <c r="F20" s="162">
        <v>0</v>
      </c>
      <c r="G20" s="93">
        <v>7.3355817875210796E-2</v>
      </c>
      <c r="H20" s="160">
        <v>7.1821909783245458E-2</v>
      </c>
      <c r="I20" s="161">
        <v>7.1815529934713157E-2</v>
      </c>
      <c r="J20" s="161">
        <v>7.1229050279329603E-2</v>
      </c>
      <c r="K20" s="162">
        <v>0</v>
      </c>
      <c r="L20" s="93">
        <v>7.1787933877309432E-2</v>
      </c>
      <c r="M20" s="160">
        <v>7.3455316892071063E-2</v>
      </c>
      <c r="N20" s="161">
        <v>8.0405002977963075E-2</v>
      </c>
      <c r="O20" s="161">
        <v>7.8754578754578752E-2</v>
      </c>
      <c r="P20" s="162">
        <v>0</v>
      </c>
      <c r="Q20" s="93">
        <v>7.7940909914808773E-2</v>
      </c>
      <c r="R20" s="93">
        <v>7.37202838716641E-2</v>
      </c>
    </row>
    <row r="21" spans="2:18" ht="21.95" customHeight="1" x14ac:dyDescent="0.25">
      <c r="B21" s="88" t="s">
        <v>20</v>
      </c>
      <c r="C21" s="160">
        <v>9.5596133190118157E-2</v>
      </c>
      <c r="D21" s="161">
        <v>9.257950530035336E-2</v>
      </c>
      <c r="E21" s="161">
        <v>0.19230769230769232</v>
      </c>
      <c r="F21" s="162">
        <v>0</v>
      </c>
      <c r="G21" s="93">
        <v>9.4856661045531199E-2</v>
      </c>
      <c r="H21" s="160">
        <v>9.0099589923842996E-2</v>
      </c>
      <c r="I21" s="161">
        <v>8.6400889012362828E-2</v>
      </c>
      <c r="J21" s="161">
        <v>8.3798882681564241E-2</v>
      </c>
      <c r="K21" s="162">
        <v>0</v>
      </c>
      <c r="L21" s="93">
        <v>8.7642159556927238E-2</v>
      </c>
      <c r="M21" s="160">
        <v>8.7509944311853619E-2</v>
      </c>
      <c r="N21" s="161">
        <v>8.2787373436569389E-2</v>
      </c>
      <c r="O21" s="161">
        <v>9.3406593406593408E-2</v>
      </c>
      <c r="P21" s="162">
        <v>0</v>
      </c>
      <c r="Q21" s="93">
        <v>8.4919340221134676E-2</v>
      </c>
      <c r="R21" s="93">
        <v>8.7293235111578854E-2</v>
      </c>
    </row>
    <row r="22" spans="2:18" ht="21.95" customHeight="1" x14ac:dyDescent="0.25">
      <c r="B22" s="88" t="s">
        <v>21</v>
      </c>
      <c r="C22" s="160">
        <v>8.4854994629430719E-2</v>
      </c>
      <c r="D22" s="161">
        <v>8.1978798586572435E-2</v>
      </c>
      <c r="E22" s="161">
        <v>7.6923076923076927E-2</v>
      </c>
      <c r="F22" s="162">
        <v>0</v>
      </c>
      <c r="G22" s="93">
        <v>8.3052276559865093E-2</v>
      </c>
      <c r="H22" s="160">
        <v>8.2952548330404219E-2</v>
      </c>
      <c r="I22" s="161">
        <v>7.3968606750937624E-2</v>
      </c>
      <c r="J22" s="161">
        <v>9.7765363128491614E-2</v>
      </c>
      <c r="K22" s="162">
        <v>0</v>
      </c>
      <c r="L22" s="93">
        <v>7.7918234473428313E-2</v>
      </c>
      <c r="M22" s="160">
        <v>7.8493768231238395E-2</v>
      </c>
      <c r="N22" s="161">
        <v>8.1596188207266232E-2</v>
      </c>
      <c r="O22" s="161">
        <v>6.95970695970696E-2</v>
      </c>
      <c r="P22" s="162">
        <v>0</v>
      </c>
      <c r="Q22" s="93">
        <v>7.9934747145187598E-2</v>
      </c>
      <c r="R22" s="93">
        <v>7.8847243584554361E-2</v>
      </c>
    </row>
    <row r="23" spans="2:18" ht="21.95" customHeight="1" x14ac:dyDescent="0.25">
      <c r="B23" s="88" t="s">
        <v>22</v>
      </c>
      <c r="C23" s="160">
        <v>6.2298603651987111E-2</v>
      </c>
      <c r="D23" s="161">
        <v>5.3003533568904596E-2</v>
      </c>
      <c r="E23" s="161">
        <v>0</v>
      </c>
      <c r="F23" s="162">
        <v>0</v>
      </c>
      <c r="G23" s="93">
        <v>5.6070826306913998E-2</v>
      </c>
      <c r="H23" s="160">
        <v>5.1786760398359694E-2</v>
      </c>
      <c r="I23" s="161">
        <v>4.4797888595638283E-2</v>
      </c>
      <c r="J23" s="161">
        <v>3.9106145251396648E-2</v>
      </c>
      <c r="K23" s="162">
        <v>0</v>
      </c>
      <c r="L23" s="93">
        <v>4.7139897687396945E-2</v>
      </c>
      <c r="M23" s="160">
        <v>4.5876425351365685E-2</v>
      </c>
      <c r="N23" s="161">
        <v>4.2882668254913638E-2</v>
      </c>
      <c r="O23" s="161">
        <v>4.0293040293040296E-2</v>
      </c>
      <c r="P23" s="162">
        <v>0</v>
      </c>
      <c r="Q23" s="93">
        <v>4.3773790103317022E-2</v>
      </c>
      <c r="R23" s="93">
        <v>4.6709301384279117E-2</v>
      </c>
    </row>
    <row r="24" spans="2:18" ht="21.95" customHeight="1" x14ac:dyDescent="0.25">
      <c r="B24" s="88" t="s">
        <v>23</v>
      </c>
      <c r="C24" s="160">
        <v>3.6519871106337275E-2</v>
      </c>
      <c r="D24" s="161">
        <v>3.1802120141342753E-2</v>
      </c>
      <c r="E24" s="161">
        <v>7.6923076923076927E-2</v>
      </c>
      <c r="F24" s="162">
        <v>0</v>
      </c>
      <c r="G24" s="93">
        <v>3.4148397976391236E-2</v>
      </c>
      <c r="H24" s="160">
        <v>2.9876977152899824E-2</v>
      </c>
      <c r="I24" s="161">
        <v>2.7989998610918183E-2</v>
      </c>
      <c r="J24" s="161">
        <v>3.4916201117318434E-2</v>
      </c>
      <c r="K24" s="162">
        <v>0</v>
      </c>
      <c r="L24" s="93">
        <v>2.8875829704477229E-2</v>
      </c>
      <c r="M24" s="160">
        <v>2.6783346592415803E-2</v>
      </c>
      <c r="N24" s="161">
        <v>2.6950565812983919E-2</v>
      </c>
      <c r="O24" s="161">
        <v>1.8315018315018316E-2</v>
      </c>
      <c r="P24" s="162">
        <v>0</v>
      </c>
      <c r="Q24" s="93">
        <v>2.6463657785028096E-2</v>
      </c>
      <c r="R24" s="93">
        <v>2.8495102404274265E-2</v>
      </c>
    </row>
    <row r="25" spans="2:18" ht="21.95" customHeight="1" x14ac:dyDescent="0.25">
      <c r="B25" s="88" t="s">
        <v>24</v>
      </c>
      <c r="C25" s="160">
        <v>3.1149301825993556E-2</v>
      </c>
      <c r="D25" s="161">
        <v>2.6855123674911659E-2</v>
      </c>
      <c r="E25" s="161">
        <v>3.8461538461538464E-2</v>
      </c>
      <c r="F25" s="162">
        <v>0</v>
      </c>
      <c r="G25" s="93">
        <v>2.866779089376054E-2</v>
      </c>
      <c r="H25" s="160">
        <v>2.0972466315172817E-2</v>
      </c>
      <c r="I25" s="161">
        <v>2.1739130434782608E-2</v>
      </c>
      <c r="J25" s="161">
        <v>2.3743016759776536E-2</v>
      </c>
      <c r="K25" s="162">
        <v>0</v>
      </c>
      <c r="L25" s="93">
        <v>2.1519468989134573E-2</v>
      </c>
      <c r="M25" s="160">
        <v>1.485017236807213E-2</v>
      </c>
      <c r="N25" s="161">
        <v>1.8910065515187612E-2</v>
      </c>
      <c r="O25" s="161">
        <v>1.098901098901099E-2</v>
      </c>
      <c r="P25" s="162">
        <v>0</v>
      </c>
      <c r="Q25" s="93">
        <v>1.7128874388254486E-2</v>
      </c>
      <c r="R25" s="93">
        <v>2.0669742842494402E-2</v>
      </c>
    </row>
    <row r="26" spans="2:18" ht="21.95" customHeight="1" x14ac:dyDescent="0.25">
      <c r="B26" s="88" t="s">
        <v>25</v>
      </c>
      <c r="C26" s="160">
        <v>2.4704618689581095E-2</v>
      </c>
      <c r="D26" s="161">
        <v>1.9787985865724382E-2</v>
      </c>
      <c r="E26" s="161">
        <v>0</v>
      </c>
      <c r="F26" s="162">
        <v>0</v>
      </c>
      <c r="G26" s="93">
        <v>2.1500843170320406E-2</v>
      </c>
      <c r="H26" s="160">
        <v>1.8512009373169304E-2</v>
      </c>
      <c r="I26" s="161">
        <v>2.0141686345325739E-2</v>
      </c>
      <c r="J26" s="161">
        <v>1.6759776536312849E-2</v>
      </c>
      <c r="K26" s="162">
        <v>0</v>
      </c>
      <c r="L26" s="93">
        <v>1.9447850166997845E-2</v>
      </c>
      <c r="M26" s="160">
        <v>1.3789445770352692E-2</v>
      </c>
      <c r="N26" s="161">
        <v>1.3251935675997618E-2</v>
      </c>
      <c r="O26" s="161">
        <v>9.1575091575091579E-3</v>
      </c>
      <c r="P26" s="162">
        <v>0</v>
      </c>
      <c r="Q26" s="93">
        <v>1.3231828892514048E-2</v>
      </c>
      <c r="R26" s="93">
        <v>1.7728487007204728E-2</v>
      </c>
    </row>
    <row r="27" spans="2:18" ht="21.95" customHeight="1" x14ac:dyDescent="0.25">
      <c r="B27" s="88" t="s">
        <v>26</v>
      </c>
      <c r="C27" s="160">
        <v>2.4704618689581095E-2</v>
      </c>
      <c r="D27" s="161">
        <v>1.8374558303886925E-2</v>
      </c>
      <c r="E27" s="161">
        <v>0</v>
      </c>
      <c r="F27" s="162">
        <v>0</v>
      </c>
      <c r="G27" s="93">
        <v>2.0657672849915681E-2</v>
      </c>
      <c r="H27" s="160">
        <v>1.8863503222026949E-2</v>
      </c>
      <c r="I27" s="161">
        <v>1.9516599527712182E-2</v>
      </c>
      <c r="J27" s="161">
        <v>1.5363128491620111E-2</v>
      </c>
      <c r="K27" s="162">
        <v>0.25</v>
      </c>
      <c r="L27" s="93">
        <v>1.919418255612396E-2</v>
      </c>
      <c r="M27" s="160">
        <v>1.3789445770352692E-2</v>
      </c>
      <c r="N27" s="161">
        <v>1.2209648600357356E-2</v>
      </c>
      <c r="O27" s="161">
        <v>2.3809523809523808E-2</v>
      </c>
      <c r="P27" s="162">
        <v>0</v>
      </c>
      <c r="Q27" s="93">
        <v>1.3322457857531268E-2</v>
      </c>
      <c r="R27" s="93">
        <v>1.7539599017782456E-2</v>
      </c>
    </row>
    <row r="28" spans="2:18" ht="21.95" customHeight="1" x14ac:dyDescent="0.25">
      <c r="B28" s="88" t="s">
        <v>27</v>
      </c>
      <c r="C28" s="160">
        <v>2.3630504833512353E-2</v>
      </c>
      <c r="D28" s="161">
        <v>1.342756183745583E-2</v>
      </c>
      <c r="E28" s="161">
        <v>3.8461538461538464E-2</v>
      </c>
      <c r="F28" s="162">
        <v>0</v>
      </c>
      <c r="G28" s="93">
        <v>1.7706576728499158E-2</v>
      </c>
      <c r="H28" s="160">
        <v>1.4997070884592853E-2</v>
      </c>
      <c r="I28" s="161">
        <v>1.4238088623419919E-2</v>
      </c>
      <c r="J28" s="161">
        <v>1.9553072625698324E-2</v>
      </c>
      <c r="K28" s="162">
        <v>0</v>
      </c>
      <c r="L28" s="93">
        <v>1.4670443495539677E-2</v>
      </c>
      <c r="M28" s="160">
        <v>1.0342084327764518E-2</v>
      </c>
      <c r="N28" s="161">
        <v>7.4449076831447289E-3</v>
      </c>
      <c r="O28" s="161">
        <v>1.8315018315018315E-3</v>
      </c>
      <c r="P28" s="162">
        <v>0</v>
      </c>
      <c r="Q28" s="93">
        <v>8.1566068515497546E-3</v>
      </c>
      <c r="R28" s="93">
        <v>1.2925335276181225E-2</v>
      </c>
    </row>
    <row r="29" spans="2:18" ht="21.95" customHeight="1" x14ac:dyDescent="0.25">
      <c r="B29" s="88" t="s">
        <v>28</v>
      </c>
      <c r="C29" s="160">
        <v>1.611170784103115E-2</v>
      </c>
      <c r="D29" s="161">
        <v>8.4805653710247342E-3</v>
      </c>
      <c r="E29" s="161">
        <v>0</v>
      </c>
      <c r="F29" s="162">
        <v>0</v>
      </c>
      <c r="G29" s="93">
        <v>1.1382799325463743E-2</v>
      </c>
      <c r="H29" s="160">
        <v>1.124780316344464E-2</v>
      </c>
      <c r="I29" s="161">
        <v>1.2849006806500902E-2</v>
      </c>
      <c r="J29" s="161">
        <v>1.2569832402234637E-2</v>
      </c>
      <c r="K29" s="162">
        <v>0</v>
      </c>
      <c r="L29" s="93">
        <v>1.226060119223777E-2</v>
      </c>
      <c r="M29" s="160">
        <v>6.6295412357464866E-3</v>
      </c>
      <c r="N29" s="161">
        <v>6.5515187611673619E-3</v>
      </c>
      <c r="O29" s="161">
        <v>3.663003663003663E-3</v>
      </c>
      <c r="P29" s="162">
        <v>0</v>
      </c>
      <c r="Q29" s="93">
        <v>6.4346565162225859E-3</v>
      </c>
      <c r="R29" s="93">
        <v>1.0469791413691681E-2</v>
      </c>
    </row>
    <row r="30" spans="2:18" ht="21.95" customHeight="1" x14ac:dyDescent="0.25">
      <c r="B30" s="88" t="s">
        <v>29</v>
      </c>
      <c r="C30" s="160">
        <v>7.5187969924812026E-3</v>
      </c>
      <c r="D30" s="161">
        <v>9.1872791519434626E-3</v>
      </c>
      <c r="E30" s="161">
        <v>0</v>
      </c>
      <c r="F30" s="162">
        <v>0</v>
      </c>
      <c r="G30" s="93">
        <v>8.4317032040472171E-3</v>
      </c>
      <c r="H30" s="160">
        <v>1.1364967779730522E-2</v>
      </c>
      <c r="I30" s="161">
        <v>1.1737741352965689E-2</v>
      </c>
      <c r="J30" s="161">
        <v>5.5865921787709499E-3</v>
      </c>
      <c r="K30" s="162">
        <v>0</v>
      </c>
      <c r="L30" s="93">
        <v>1.1415042489324822E-2</v>
      </c>
      <c r="M30" s="160">
        <v>6.6295412357464866E-3</v>
      </c>
      <c r="N30" s="161">
        <v>6.998213222156045E-3</v>
      </c>
      <c r="O30" s="161">
        <v>1.8315018315018315E-3</v>
      </c>
      <c r="P30" s="162">
        <v>0</v>
      </c>
      <c r="Q30" s="93">
        <v>6.615914446257024E-3</v>
      </c>
      <c r="R30" s="93">
        <v>9.7951914514692786E-3</v>
      </c>
    </row>
    <row r="31" spans="2:18" ht="21.95" customHeight="1" thickBot="1" x14ac:dyDescent="0.3">
      <c r="B31" s="88" t="s">
        <v>30</v>
      </c>
      <c r="C31" s="160">
        <v>7.5187969924812026E-3</v>
      </c>
      <c r="D31" s="161">
        <v>5.6537102473498231E-3</v>
      </c>
      <c r="E31" s="161">
        <v>0</v>
      </c>
      <c r="F31" s="162">
        <v>0</v>
      </c>
      <c r="G31" s="93">
        <v>6.3237774030354132E-3</v>
      </c>
      <c r="H31" s="254">
        <v>1.3122437024018746E-2</v>
      </c>
      <c r="I31" s="161">
        <v>1.0695929990276427E-2</v>
      </c>
      <c r="J31" s="161">
        <v>1.9553072625698324E-2</v>
      </c>
      <c r="K31" s="162">
        <v>0</v>
      </c>
      <c r="L31" s="93">
        <v>1.1837821840781295E-2</v>
      </c>
      <c r="M31" s="160">
        <v>1.9093078758949882E-2</v>
      </c>
      <c r="N31" s="161">
        <v>1.1762954139368672E-2</v>
      </c>
      <c r="O31" s="161">
        <v>3.8461538461538464E-2</v>
      </c>
      <c r="P31" s="162">
        <v>0</v>
      </c>
      <c r="Q31" s="93">
        <v>1.5588181982961755E-2</v>
      </c>
      <c r="R31" s="93">
        <v>1.2601527294314472E-2</v>
      </c>
    </row>
    <row r="32" spans="2:18" ht="21.95" customHeight="1" thickTop="1" thickBot="1" x14ac:dyDescent="0.3">
      <c r="B32" s="99" t="s">
        <v>31</v>
      </c>
      <c r="C32" s="165">
        <v>1</v>
      </c>
      <c r="D32" s="166">
        <v>1</v>
      </c>
      <c r="E32" s="166">
        <v>0.99999999999999978</v>
      </c>
      <c r="F32" s="103">
        <v>0</v>
      </c>
      <c r="G32" s="167">
        <v>1.0000000000000002</v>
      </c>
      <c r="H32" s="165">
        <v>1</v>
      </c>
      <c r="I32" s="166">
        <v>1</v>
      </c>
      <c r="J32" s="166">
        <v>1</v>
      </c>
      <c r="K32" s="103">
        <v>1</v>
      </c>
      <c r="L32" s="167">
        <v>0.99999999999999989</v>
      </c>
      <c r="M32" s="165">
        <v>1</v>
      </c>
      <c r="N32" s="166">
        <v>0.99999999999999989</v>
      </c>
      <c r="O32" s="166">
        <v>0.99999999999999989</v>
      </c>
      <c r="P32" s="103">
        <v>1</v>
      </c>
      <c r="Q32" s="167">
        <v>0.99999999999999978</v>
      </c>
      <c r="R32" s="167">
        <v>0.99999999999999989</v>
      </c>
    </row>
    <row r="33" spans="2:23" ht="21.95" customHeight="1" thickTop="1" thickBot="1" x14ac:dyDescent="0.3">
      <c r="B33" s="116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</row>
    <row r="34" spans="2:23" ht="21.95" customHeight="1" thickTop="1" x14ac:dyDescent="0.25">
      <c r="B34" s="119" t="s">
        <v>217</v>
      </c>
      <c r="C34" s="120"/>
      <c r="D34" s="120"/>
      <c r="E34" s="121"/>
      <c r="F34" s="122"/>
      <c r="G34" s="122"/>
      <c r="H34" s="122"/>
      <c r="I34" s="122"/>
      <c r="J34" s="122"/>
      <c r="K34" s="123"/>
      <c r="L34" s="122"/>
      <c r="M34" s="122"/>
      <c r="N34" s="122"/>
      <c r="O34" s="122"/>
      <c r="P34" s="122"/>
      <c r="Q34" s="122"/>
      <c r="R34" s="122"/>
      <c r="S34" s="122"/>
      <c r="T34" s="123"/>
      <c r="U34" s="122"/>
      <c r="V34" s="122"/>
      <c r="W34" s="122"/>
    </row>
    <row r="35" spans="2:23" ht="21.95" customHeight="1" thickBot="1" x14ac:dyDescent="0.3">
      <c r="B35" s="124" t="s">
        <v>220</v>
      </c>
      <c r="C35" s="125"/>
      <c r="D35" s="125"/>
      <c r="E35" s="126"/>
      <c r="F35" s="122"/>
      <c r="G35" s="122"/>
      <c r="H35" s="122"/>
      <c r="I35" s="122"/>
      <c r="J35" s="122"/>
      <c r="K35" s="123"/>
      <c r="L35" s="122"/>
      <c r="M35" s="122"/>
      <c r="N35" s="122"/>
      <c r="O35" s="122"/>
      <c r="P35" s="122"/>
      <c r="Q35" s="122"/>
      <c r="R35" s="122"/>
      <c r="S35" s="122"/>
      <c r="T35" s="123"/>
      <c r="U35" s="122"/>
      <c r="V35" s="122"/>
      <c r="W35" s="122"/>
    </row>
    <row r="36" spans="2:23" ht="15.75" thickTop="1" x14ac:dyDescent="0.25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</row>
    <row r="37" spans="2:23" x14ac:dyDescent="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</row>
    <row r="38" spans="2:23" x14ac:dyDescent="0.2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</row>
    <row r="39" spans="2:23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</row>
    <row r="40" spans="2:23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</row>
    <row r="41" spans="2:23" x14ac:dyDescent="0.2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</row>
    <row r="42" spans="2:23" x14ac:dyDescent="0.2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</row>
    <row r="43" spans="2:23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</row>
    <row r="44" spans="2:23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</row>
    <row r="45" spans="2:23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</row>
    <row r="46" spans="2:23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</row>
    <row r="47" spans="2:23" x14ac:dyDescent="0.2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</row>
    <row r="48" spans="2:23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</row>
    <row r="49" spans="2:18" x14ac:dyDescent="0.2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</row>
    <row r="50" spans="2:18" x14ac:dyDescent="0.2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</row>
    <row r="51" spans="2:18" x14ac:dyDescent="0.2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</row>
    <row r="52" spans="2:18" x14ac:dyDescent="0.2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</row>
    <row r="53" spans="2:18" x14ac:dyDescent="0.2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</row>
    <row r="54" spans="2:18" x14ac:dyDescent="0.2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</row>
    <row r="55" spans="2:18" x14ac:dyDescent="0.2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</row>
    <row r="56" spans="2:18" x14ac:dyDescent="0.2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</row>
    <row r="57" spans="2:18" x14ac:dyDescent="0.2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</row>
    <row r="58" spans="2:18" x14ac:dyDescent="0.2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</row>
    <row r="59" spans="2:18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</row>
    <row r="60" spans="2:18" x14ac:dyDescent="0.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</row>
    <row r="61" spans="2:18" x14ac:dyDescent="0.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</row>
    <row r="62" spans="2:18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</row>
    <row r="63" spans="2:18" x14ac:dyDescent="0.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</row>
    <row r="64" spans="2:18" x14ac:dyDescent="0.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</row>
    <row r="65" spans="2:18" x14ac:dyDescent="0.2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</row>
    <row r="66" spans="2:18" x14ac:dyDescent="0.2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</row>
    <row r="67" spans="2:18" x14ac:dyDescent="0.2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</row>
    <row r="68" spans="2:18" x14ac:dyDescent="0.2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</row>
    <row r="69" spans="2:18" x14ac:dyDescent="0.2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</row>
    <row r="70" spans="2:18" x14ac:dyDescent="0.2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</row>
    <row r="71" spans="2:18" x14ac:dyDescent="0.2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</row>
    <row r="72" spans="2:18" x14ac:dyDescent="0.2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</row>
    <row r="73" spans="2:18" x14ac:dyDescent="0.2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</row>
    <row r="74" spans="2:18" x14ac:dyDescent="0.2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</row>
    <row r="75" spans="2:18" x14ac:dyDescent="0.2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</row>
    <row r="76" spans="2:18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</row>
    <row r="77" spans="2:18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</row>
    <row r="78" spans="2:18" x14ac:dyDescent="0.2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</row>
    <row r="79" spans="2:18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</row>
    <row r="80" spans="2:18" x14ac:dyDescent="0.2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</row>
    <row r="81" spans="2:18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</row>
    <row r="82" spans="2:18" x14ac:dyDescent="0.2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</row>
    <row r="83" spans="2:18" x14ac:dyDescent="0.2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</row>
    <row r="84" spans="2:18" x14ac:dyDescent="0.2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</row>
    <row r="85" spans="2:18" x14ac:dyDescent="0.2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</row>
    <row r="86" spans="2:18" x14ac:dyDescent="0.2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</row>
    <row r="87" spans="2:18" x14ac:dyDescent="0.2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</row>
    <row r="88" spans="2:18" x14ac:dyDescent="0.2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</row>
    <row r="89" spans="2:18" x14ac:dyDescent="0.2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</row>
    <row r="90" spans="2:18" x14ac:dyDescent="0.2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</row>
    <row r="91" spans="2:18" x14ac:dyDescent="0.2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</row>
    <row r="92" spans="2:18" x14ac:dyDescent="0.2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</row>
    <row r="93" spans="2:18" x14ac:dyDescent="0.2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</row>
    <row r="94" spans="2:18" x14ac:dyDescent="0.2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</row>
    <row r="95" spans="2:18" x14ac:dyDescent="0.2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</row>
    <row r="96" spans="2:18" x14ac:dyDescent="0.2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</row>
    <row r="97" spans="2:18" x14ac:dyDescent="0.2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</row>
    <row r="98" spans="2:18" x14ac:dyDescent="0.2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</row>
    <row r="99" spans="2:18" x14ac:dyDescent="0.2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</row>
    <row r="100" spans="2:18" x14ac:dyDescent="0.2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</row>
    <row r="101" spans="2:18" x14ac:dyDescent="0.2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</row>
    <row r="102" spans="2:18" x14ac:dyDescent="0.2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</row>
    <row r="103" spans="2:18" x14ac:dyDescent="0.2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</row>
    <row r="104" spans="2:18" x14ac:dyDescent="0.2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</row>
    <row r="105" spans="2:18" x14ac:dyDescent="0.2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</row>
    <row r="106" spans="2:18" x14ac:dyDescent="0.2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</row>
    <row r="107" spans="2:18" x14ac:dyDescent="0.2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</row>
    <row r="108" spans="2:18" x14ac:dyDescent="0.2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</row>
    <row r="109" spans="2:18" x14ac:dyDescent="0.2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</row>
    <row r="110" spans="2:18" x14ac:dyDescent="0.2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</row>
    <row r="111" spans="2:18" x14ac:dyDescent="0.2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</row>
    <row r="112" spans="2:18" x14ac:dyDescent="0.2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</row>
    <row r="113" spans="2:18" x14ac:dyDescent="0.2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</row>
    <row r="114" spans="2:18" x14ac:dyDescent="0.2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</row>
    <row r="115" spans="2:18" x14ac:dyDescent="0.2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</row>
    <row r="116" spans="2:18" x14ac:dyDescent="0.2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</row>
    <row r="117" spans="2:18" x14ac:dyDescent="0.2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</row>
    <row r="118" spans="2:18" x14ac:dyDescent="0.2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</row>
    <row r="119" spans="2:18" x14ac:dyDescent="0.25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</row>
    <row r="120" spans="2:18" x14ac:dyDescent="0.25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</row>
    <row r="121" spans="2:18" x14ac:dyDescent="0.25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</row>
    <row r="122" spans="2:18" x14ac:dyDescent="0.2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</row>
    <row r="123" spans="2:18" x14ac:dyDescent="0.2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</row>
    <row r="124" spans="2:18" x14ac:dyDescent="0.25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</row>
    <row r="125" spans="2:18" x14ac:dyDescent="0.25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</row>
    <row r="126" spans="2:18" x14ac:dyDescent="0.25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</row>
    <row r="127" spans="2:18" x14ac:dyDescent="0.25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</row>
    <row r="128" spans="2:18" x14ac:dyDescent="0.25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</row>
    <row r="129" spans="2:18" x14ac:dyDescent="0.25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</row>
    <row r="130" spans="2:18" x14ac:dyDescent="0.25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</row>
    <row r="131" spans="2:18" x14ac:dyDescent="0.25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</row>
    <row r="132" spans="2:18" x14ac:dyDescent="0.25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</row>
    <row r="133" spans="2:18" x14ac:dyDescent="0.25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</row>
    <row r="134" spans="2:18" x14ac:dyDescent="0.25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</row>
    <row r="135" spans="2:18" x14ac:dyDescent="0.25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</row>
    <row r="136" spans="2:18" x14ac:dyDescent="0.25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</row>
    <row r="137" spans="2:18" x14ac:dyDescent="0.25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</row>
    <row r="138" spans="2:18" x14ac:dyDescent="0.25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</row>
    <row r="139" spans="2:18" x14ac:dyDescent="0.25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</row>
    <row r="140" spans="2:18" x14ac:dyDescent="0.25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</row>
    <row r="141" spans="2:18" x14ac:dyDescent="0.25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</row>
    <row r="142" spans="2:18" x14ac:dyDescent="0.25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</row>
    <row r="143" spans="2:18" x14ac:dyDescent="0.25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</row>
    <row r="144" spans="2:18" x14ac:dyDescent="0.25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</row>
    <row r="145" spans="2:18" x14ac:dyDescent="0.25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</row>
    <row r="146" spans="2:18" x14ac:dyDescent="0.25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</row>
    <row r="147" spans="2:18" x14ac:dyDescent="0.25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</row>
    <row r="148" spans="2:18" x14ac:dyDescent="0.25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</row>
    <row r="149" spans="2:18" x14ac:dyDescent="0.25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</row>
    <row r="150" spans="2:18" x14ac:dyDescent="0.25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</row>
    <row r="151" spans="2:18" x14ac:dyDescent="0.25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</row>
    <row r="152" spans="2:18" x14ac:dyDescent="0.25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</row>
    <row r="153" spans="2:18" x14ac:dyDescent="0.25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</row>
    <row r="154" spans="2:18" x14ac:dyDescent="0.25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</row>
    <row r="155" spans="2:18" x14ac:dyDescent="0.25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</row>
    <row r="156" spans="2:18" x14ac:dyDescent="0.25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</row>
    <row r="157" spans="2:18" x14ac:dyDescent="0.25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</row>
    <row r="158" spans="2:18" x14ac:dyDescent="0.25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</row>
    <row r="159" spans="2:18" x14ac:dyDescent="0.25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</row>
    <row r="160" spans="2:18" x14ac:dyDescent="0.25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</row>
    <row r="161" spans="2:18" x14ac:dyDescent="0.25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</row>
    <row r="162" spans="2:18" x14ac:dyDescent="0.25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</row>
    <row r="163" spans="2:18" x14ac:dyDescent="0.25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</row>
    <row r="164" spans="2:18" x14ac:dyDescent="0.25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</row>
    <row r="165" spans="2:18" x14ac:dyDescent="0.25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</row>
    <row r="166" spans="2:18" x14ac:dyDescent="0.25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</row>
    <row r="167" spans="2:18" x14ac:dyDescent="0.25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</row>
    <row r="168" spans="2:18" x14ac:dyDescent="0.25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</row>
    <row r="169" spans="2:18" x14ac:dyDescent="0.25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</row>
    <row r="170" spans="2:18" x14ac:dyDescent="0.25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</row>
    <row r="171" spans="2:18" x14ac:dyDescent="0.25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</row>
    <row r="172" spans="2:18" x14ac:dyDescent="0.25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</row>
    <row r="173" spans="2:18" x14ac:dyDescent="0.25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</row>
    <row r="174" spans="2:18" x14ac:dyDescent="0.25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</row>
    <row r="175" spans="2:18" x14ac:dyDescent="0.25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</row>
    <row r="176" spans="2:18" x14ac:dyDescent="0.25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</row>
    <row r="177" spans="2:18" x14ac:dyDescent="0.25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</row>
    <row r="178" spans="2:18" x14ac:dyDescent="0.25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</row>
    <row r="179" spans="2:18" x14ac:dyDescent="0.25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</row>
    <row r="180" spans="2:18" x14ac:dyDescent="0.25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</row>
    <row r="181" spans="2:18" x14ac:dyDescent="0.25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</row>
    <row r="182" spans="2:18" x14ac:dyDescent="0.25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</row>
    <row r="183" spans="2:18" x14ac:dyDescent="0.25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</row>
    <row r="184" spans="2:18" x14ac:dyDescent="0.25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</row>
    <row r="185" spans="2:18" x14ac:dyDescent="0.25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</row>
    <row r="186" spans="2:18" x14ac:dyDescent="0.25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</row>
    <row r="187" spans="2:18" x14ac:dyDescent="0.25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</row>
    <row r="188" spans="2:18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</row>
    <row r="189" spans="2:18" x14ac:dyDescent="0.25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</row>
    <row r="190" spans="2:18" x14ac:dyDescent="0.25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</row>
    <row r="191" spans="2:18" x14ac:dyDescent="0.25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</row>
    <row r="192" spans="2:18" x14ac:dyDescent="0.25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</row>
    <row r="193" spans="2:18" x14ac:dyDescent="0.25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</row>
    <row r="194" spans="2:18" x14ac:dyDescent="0.25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</row>
    <row r="195" spans="2:18" x14ac:dyDescent="0.25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</row>
    <row r="196" spans="2:18" x14ac:dyDescent="0.25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</row>
    <row r="197" spans="2:18" x14ac:dyDescent="0.25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</row>
    <row r="198" spans="2:18" x14ac:dyDescent="0.25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</row>
    <row r="199" spans="2:18" x14ac:dyDescent="0.25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</row>
    <row r="200" spans="2:18" x14ac:dyDescent="0.25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</row>
    <row r="201" spans="2:18" x14ac:dyDescent="0.25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</row>
    <row r="202" spans="2:18" x14ac:dyDescent="0.25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</row>
    <row r="203" spans="2:18" x14ac:dyDescent="0.25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</row>
    <row r="204" spans="2:18" x14ac:dyDescent="0.25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</row>
    <row r="205" spans="2:18" x14ac:dyDescent="0.25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</row>
    <row r="206" spans="2:18" x14ac:dyDescent="0.25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</row>
    <row r="207" spans="2:18" x14ac:dyDescent="0.25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</row>
    <row r="208" spans="2:18" x14ac:dyDescent="0.25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</row>
    <row r="209" spans="2:18" x14ac:dyDescent="0.25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</row>
    <row r="210" spans="2:18" x14ac:dyDescent="0.25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</row>
    <row r="211" spans="2:18" x14ac:dyDescent="0.25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</row>
    <row r="212" spans="2:18" x14ac:dyDescent="0.25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</row>
    <row r="213" spans="2:18" x14ac:dyDescent="0.25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</row>
    <row r="214" spans="2:18" x14ac:dyDescent="0.25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</row>
    <row r="215" spans="2:18" x14ac:dyDescent="0.25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</row>
    <row r="216" spans="2:18" x14ac:dyDescent="0.25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</row>
    <row r="217" spans="2:18" x14ac:dyDescent="0.25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</row>
    <row r="218" spans="2:18" x14ac:dyDescent="0.25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</row>
    <row r="219" spans="2:18" x14ac:dyDescent="0.25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</row>
    <row r="220" spans="2:18" x14ac:dyDescent="0.25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</row>
    <row r="221" spans="2:18" x14ac:dyDescent="0.25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</row>
    <row r="222" spans="2:18" x14ac:dyDescent="0.25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</row>
    <row r="223" spans="2:18" x14ac:dyDescent="0.25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</row>
    <row r="224" spans="2:18" x14ac:dyDescent="0.25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</row>
    <row r="225" spans="2:18" x14ac:dyDescent="0.25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</row>
    <row r="226" spans="2:18" x14ac:dyDescent="0.25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</row>
    <row r="227" spans="2:18" x14ac:dyDescent="0.25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</row>
    <row r="228" spans="2:18" x14ac:dyDescent="0.25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</row>
    <row r="229" spans="2:18" x14ac:dyDescent="0.25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</row>
    <row r="230" spans="2:18" x14ac:dyDescent="0.25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</row>
    <row r="231" spans="2:18" x14ac:dyDescent="0.25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</row>
    <row r="232" spans="2:18" x14ac:dyDescent="0.25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</row>
    <row r="233" spans="2:18" x14ac:dyDescent="0.25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</row>
    <row r="234" spans="2:18" x14ac:dyDescent="0.25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</row>
    <row r="235" spans="2:18" x14ac:dyDescent="0.25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</row>
    <row r="236" spans="2:18" x14ac:dyDescent="0.25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</row>
    <row r="237" spans="2:18" x14ac:dyDescent="0.25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</row>
    <row r="238" spans="2:18" x14ac:dyDescent="0.25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</row>
    <row r="239" spans="2:18" x14ac:dyDescent="0.25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</row>
    <row r="240" spans="2:18" x14ac:dyDescent="0.25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</row>
    <row r="241" spans="2:18" x14ac:dyDescent="0.25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</row>
    <row r="242" spans="2:18" x14ac:dyDescent="0.25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</row>
    <row r="243" spans="2:18" x14ac:dyDescent="0.25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</row>
    <row r="244" spans="2:18" x14ac:dyDescent="0.25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</row>
    <row r="245" spans="2:18" x14ac:dyDescent="0.25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</row>
    <row r="246" spans="2:18" x14ac:dyDescent="0.25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</row>
    <row r="247" spans="2:18" x14ac:dyDescent="0.25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</row>
    <row r="248" spans="2:18" x14ac:dyDescent="0.25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</row>
    <row r="249" spans="2:18" x14ac:dyDescent="0.25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</row>
    <row r="250" spans="2:18" x14ac:dyDescent="0.25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</row>
    <row r="251" spans="2:18" x14ac:dyDescent="0.25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</row>
    <row r="252" spans="2:18" x14ac:dyDescent="0.25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</row>
    <row r="253" spans="2:18" x14ac:dyDescent="0.25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</row>
    <row r="254" spans="2:18" x14ac:dyDescent="0.25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</row>
    <row r="255" spans="2:18" x14ac:dyDescent="0.25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</row>
    <row r="256" spans="2:18" x14ac:dyDescent="0.25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</row>
    <row r="257" spans="2:18" x14ac:dyDescent="0.25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</row>
    <row r="258" spans="2:18" x14ac:dyDescent="0.25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</row>
    <row r="259" spans="2:18" x14ac:dyDescent="0.25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</row>
    <row r="260" spans="2:18" x14ac:dyDescent="0.25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</row>
    <row r="261" spans="2:18" x14ac:dyDescent="0.25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</row>
    <row r="262" spans="2:18" x14ac:dyDescent="0.25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</row>
    <row r="263" spans="2:18" x14ac:dyDescent="0.25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</row>
    <row r="264" spans="2:18" x14ac:dyDescent="0.25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</row>
    <row r="265" spans="2:18" x14ac:dyDescent="0.25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</row>
    <row r="266" spans="2:18" x14ac:dyDescent="0.25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</row>
    <row r="267" spans="2:18" x14ac:dyDescent="0.25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</row>
    <row r="268" spans="2:18" x14ac:dyDescent="0.25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</row>
    <row r="269" spans="2:18" x14ac:dyDescent="0.25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</row>
    <row r="270" spans="2:18" x14ac:dyDescent="0.25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</row>
    <row r="271" spans="2:18" x14ac:dyDescent="0.25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</row>
    <row r="272" spans="2:18" x14ac:dyDescent="0.25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</row>
    <row r="273" spans="2:18" x14ac:dyDescent="0.25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</row>
    <row r="274" spans="2:18" x14ac:dyDescent="0.25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</row>
    <row r="275" spans="2:18" x14ac:dyDescent="0.25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</row>
    <row r="276" spans="2:18" x14ac:dyDescent="0.25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</row>
    <row r="277" spans="2:18" x14ac:dyDescent="0.25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</row>
    <row r="278" spans="2:18" x14ac:dyDescent="0.25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</row>
    <row r="279" spans="2:18" x14ac:dyDescent="0.25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</row>
    <row r="280" spans="2:18" x14ac:dyDescent="0.25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</row>
    <row r="281" spans="2:18" x14ac:dyDescent="0.25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</row>
    <row r="282" spans="2:18" x14ac:dyDescent="0.25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</row>
    <row r="283" spans="2:18" x14ac:dyDescent="0.25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</row>
    <row r="284" spans="2:18" x14ac:dyDescent="0.25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</row>
    <row r="285" spans="2:18" x14ac:dyDescent="0.25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</row>
    <row r="286" spans="2:18" x14ac:dyDescent="0.25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</row>
    <row r="287" spans="2:18" x14ac:dyDescent="0.25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</row>
    <row r="288" spans="2:18" x14ac:dyDescent="0.25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</row>
    <row r="289" spans="2:18" x14ac:dyDescent="0.25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</row>
    <row r="290" spans="2:18" x14ac:dyDescent="0.25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</row>
    <row r="291" spans="2:18" x14ac:dyDescent="0.25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</row>
    <row r="292" spans="2:18" x14ac:dyDescent="0.25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</row>
    <row r="293" spans="2:18" x14ac:dyDescent="0.25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</row>
    <row r="294" spans="2:18" x14ac:dyDescent="0.25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</row>
    <row r="295" spans="2:18" x14ac:dyDescent="0.25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</row>
    <row r="296" spans="2:18" x14ac:dyDescent="0.25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</row>
    <row r="297" spans="2:18" x14ac:dyDescent="0.25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</row>
    <row r="298" spans="2:18" x14ac:dyDescent="0.25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</row>
    <row r="299" spans="2:18" x14ac:dyDescent="0.25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</row>
    <row r="300" spans="2:18" x14ac:dyDescent="0.25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</row>
    <row r="301" spans="2:18" x14ac:dyDescent="0.25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</row>
    <row r="302" spans="2:18" x14ac:dyDescent="0.25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</row>
    <row r="303" spans="2:18" x14ac:dyDescent="0.25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</row>
    <row r="304" spans="2:18" x14ac:dyDescent="0.25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</row>
    <row r="305" spans="2:18" x14ac:dyDescent="0.25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</row>
    <row r="306" spans="2:18" x14ac:dyDescent="0.25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</row>
    <row r="307" spans="2:18" x14ac:dyDescent="0.25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</row>
    <row r="308" spans="2:18" x14ac:dyDescent="0.25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</row>
    <row r="309" spans="2:18" x14ac:dyDescent="0.25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</row>
    <row r="310" spans="2:18" x14ac:dyDescent="0.25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</row>
    <row r="311" spans="2:18" x14ac:dyDescent="0.25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</row>
    <row r="312" spans="2:18" x14ac:dyDescent="0.25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</row>
    <row r="313" spans="2:18" x14ac:dyDescent="0.25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</row>
    <row r="314" spans="2:18" x14ac:dyDescent="0.25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</row>
    <row r="315" spans="2:18" x14ac:dyDescent="0.25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</row>
    <row r="316" spans="2:18" x14ac:dyDescent="0.25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</row>
    <row r="317" spans="2:18" x14ac:dyDescent="0.25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</row>
    <row r="318" spans="2:18" x14ac:dyDescent="0.25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</row>
    <row r="319" spans="2:18" x14ac:dyDescent="0.25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</row>
    <row r="320" spans="2:18" x14ac:dyDescent="0.25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</row>
    <row r="321" spans="2:18" x14ac:dyDescent="0.25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</row>
    <row r="322" spans="2:18" x14ac:dyDescent="0.25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</row>
    <row r="323" spans="2:18" x14ac:dyDescent="0.25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</row>
    <row r="324" spans="2:18" x14ac:dyDescent="0.25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</row>
    <row r="325" spans="2:18" x14ac:dyDescent="0.25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</row>
    <row r="326" spans="2:18" x14ac:dyDescent="0.25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</row>
    <row r="327" spans="2:18" x14ac:dyDescent="0.25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</row>
    <row r="328" spans="2:18" x14ac:dyDescent="0.25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</row>
    <row r="329" spans="2:18" x14ac:dyDescent="0.25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</row>
    <row r="330" spans="2:18" x14ac:dyDescent="0.25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</row>
    <row r="331" spans="2:18" x14ac:dyDescent="0.25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</row>
    <row r="332" spans="2:18" x14ac:dyDescent="0.25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</row>
    <row r="333" spans="2:18" x14ac:dyDescent="0.25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</row>
    <row r="334" spans="2:18" x14ac:dyDescent="0.25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</row>
    <row r="335" spans="2:18" x14ac:dyDescent="0.25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</row>
    <row r="336" spans="2:18" x14ac:dyDescent="0.25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</row>
    <row r="337" spans="2:18" x14ac:dyDescent="0.25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</row>
    <row r="338" spans="2:18" x14ac:dyDescent="0.25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</row>
    <row r="339" spans="2:18" x14ac:dyDescent="0.25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</row>
    <row r="340" spans="2:18" x14ac:dyDescent="0.25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</row>
    <row r="341" spans="2:18" x14ac:dyDescent="0.25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</row>
    <row r="342" spans="2:18" x14ac:dyDescent="0.25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</row>
    <row r="343" spans="2:18" x14ac:dyDescent="0.25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</row>
    <row r="344" spans="2:18" x14ac:dyDescent="0.25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</row>
    <row r="345" spans="2:18" x14ac:dyDescent="0.25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</row>
    <row r="346" spans="2:18" x14ac:dyDescent="0.25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</row>
    <row r="347" spans="2:18" x14ac:dyDescent="0.25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</row>
    <row r="348" spans="2:18" x14ac:dyDescent="0.25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</row>
    <row r="349" spans="2:18" x14ac:dyDescent="0.25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</row>
    <row r="350" spans="2:18" x14ac:dyDescent="0.25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</row>
    <row r="351" spans="2:18" x14ac:dyDescent="0.25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</row>
    <row r="352" spans="2:18" x14ac:dyDescent="0.25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</row>
    <row r="353" spans="2:18" x14ac:dyDescent="0.25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</row>
    <row r="354" spans="2:18" x14ac:dyDescent="0.25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</row>
    <row r="355" spans="2:18" x14ac:dyDescent="0.25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</row>
    <row r="356" spans="2:18" x14ac:dyDescent="0.25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</row>
    <row r="357" spans="2:18" x14ac:dyDescent="0.25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</row>
    <row r="358" spans="2:18" x14ac:dyDescent="0.25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</row>
    <row r="359" spans="2:18" x14ac:dyDescent="0.25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</row>
    <row r="360" spans="2:18" x14ac:dyDescent="0.25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</row>
    <row r="361" spans="2:18" x14ac:dyDescent="0.25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</row>
    <row r="362" spans="2:18" x14ac:dyDescent="0.25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</row>
    <row r="363" spans="2:18" x14ac:dyDescent="0.25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</row>
    <row r="364" spans="2:18" x14ac:dyDescent="0.25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</row>
    <row r="365" spans="2:18" x14ac:dyDescent="0.25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</row>
    <row r="366" spans="2:18" x14ac:dyDescent="0.25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</row>
    <row r="367" spans="2:18" x14ac:dyDescent="0.25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</row>
    <row r="368" spans="2:18" x14ac:dyDescent="0.25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</row>
    <row r="369" spans="2:18" x14ac:dyDescent="0.25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</row>
    <row r="370" spans="2:18" x14ac:dyDescent="0.25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</row>
    <row r="371" spans="2:18" x14ac:dyDescent="0.25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</row>
    <row r="372" spans="2:18" x14ac:dyDescent="0.25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</row>
    <row r="373" spans="2:18" x14ac:dyDescent="0.25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</row>
    <row r="374" spans="2:18" x14ac:dyDescent="0.25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</row>
    <row r="375" spans="2:18" x14ac:dyDescent="0.25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</row>
    <row r="376" spans="2:18" x14ac:dyDescent="0.25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</row>
    <row r="377" spans="2:18" x14ac:dyDescent="0.25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</row>
    <row r="378" spans="2:18" x14ac:dyDescent="0.25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</row>
    <row r="379" spans="2:18" x14ac:dyDescent="0.25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</row>
    <row r="380" spans="2:18" x14ac:dyDescent="0.25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</row>
    <row r="381" spans="2:18" x14ac:dyDescent="0.25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</row>
    <row r="382" spans="2:18" x14ac:dyDescent="0.25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</row>
    <row r="383" spans="2:18" x14ac:dyDescent="0.25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</row>
    <row r="384" spans="2:18" x14ac:dyDescent="0.25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</row>
    <row r="385" spans="2:18" x14ac:dyDescent="0.25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</row>
    <row r="386" spans="2:18" x14ac:dyDescent="0.25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</row>
    <row r="387" spans="2:18" x14ac:dyDescent="0.25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</row>
    <row r="388" spans="2:18" x14ac:dyDescent="0.25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</row>
    <row r="389" spans="2:18" x14ac:dyDescent="0.25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</row>
    <row r="390" spans="2:18" x14ac:dyDescent="0.25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</row>
    <row r="391" spans="2:18" x14ac:dyDescent="0.25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</row>
    <row r="392" spans="2:18" x14ac:dyDescent="0.25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</row>
    <row r="393" spans="2:18" x14ac:dyDescent="0.25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</row>
    <row r="394" spans="2:18" x14ac:dyDescent="0.25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</row>
    <row r="395" spans="2:18" x14ac:dyDescent="0.25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</row>
    <row r="396" spans="2:18" x14ac:dyDescent="0.25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</row>
    <row r="397" spans="2:18" x14ac:dyDescent="0.25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</row>
    <row r="398" spans="2:18" x14ac:dyDescent="0.25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</row>
    <row r="399" spans="2:18" x14ac:dyDescent="0.25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</row>
    <row r="400" spans="2:18" x14ac:dyDescent="0.25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</row>
    <row r="401" spans="2:18" x14ac:dyDescent="0.25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</row>
    <row r="402" spans="2:18" x14ac:dyDescent="0.25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</row>
    <row r="403" spans="2:18" x14ac:dyDescent="0.25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</row>
    <row r="404" spans="2:18" x14ac:dyDescent="0.25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</row>
    <row r="405" spans="2:18" x14ac:dyDescent="0.25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</row>
    <row r="406" spans="2:18" x14ac:dyDescent="0.25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</row>
    <row r="407" spans="2:18" x14ac:dyDescent="0.25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</row>
    <row r="408" spans="2:18" x14ac:dyDescent="0.25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</row>
    <row r="409" spans="2:18" x14ac:dyDescent="0.25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</row>
    <row r="410" spans="2:18" x14ac:dyDescent="0.25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</row>
    <row r="411" spans="2:18" x14ac:dyDescent="0.25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</row>
    <row r="412" spans="2:18" x14ac:dyDescent="0.25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</row>
    <row r="413" spans="2:18" x14ac:dyDescent="0.25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</row>
    <row r="414" spans="2:18" x14ac:dyDescent="0.25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</row>
    <row r="415" spans="2:18" x14ac:dyDescent="0.25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</row>
    <row r="416" spans="2:18" x14ac:dyDescent="0.25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</row>
    <row r="417" spans="2:18" x14ac:dyDescent="0.25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</row>
    <row r="418" spans="2:18" x14ac:dyDescent="0.25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</row>
    <row r="419" spans="2:18" x14ac:dyDescent="0.25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</row>
    <row r="420" spans="2:18" x14ac:dyDescent="0.25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</row>
    <row r="421" spans="2:18" x14ac:dyDescent="0.25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</row>
    <row r="422" spans="2:18" x14ac:dyDescent="0.25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</row>
    <row r="423" spans="2:18" x14ac:dyDescent="0.25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</row>
    <row r="424" spans="2:18" x14ac:dyDescent="0.25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</row>
    <row r="425" spans="2:18" x14ac:dyDescent="0.25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</row>
    <row r="426" spans="2:18" x14ac:dyDescent="0.25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</row>
    <row r="427" spans="2:18" x14ac:dyDescent="0.25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</row>
    <row r="428" spans="2:18" x14ac:dyDescent="0.25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</row>
    <row r="429" spans="2:18" x14ac:dyDescent="0.25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</row>
    <row r="430" spans="2:18" x14ac:dyDescent="0.25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</row>
    <row r="431" spans="2:18" x14ac:dyDescent="0.25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</row>
    <row r="432" spans="2:18" x14ac:dyDescent="0.25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</row>
    <row r="433" spans="2:18" x14ac:dyDescent="0.25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</row>
    <row r="434" spans="2:18" x14ac:dyDescent="0.25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</row>
    <row r="435" spans="2:18" x14ac:dyDescent="0.25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</row>
    <row r="436" spans="2:18" x14ac:dyDescent="0.25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</row>
    <row r="437" spans="2:18" x14ac:dyDescent="0.25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</row>
    <row r="438" spans="2:18" x14ac:dyDescent="0.25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</row>
    <row r="439" spans="2:18" x14ac:dyDescent="0.25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</row>
    <row r="440" spans="2:18" x14ac:dyDescent="0.25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</row>
    <row r="441" spans="2:18" x14ac:dyDescent="0.25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</row>
    <row r="442" spans="2:18" x14ac:dyDescent="0.25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</row>
    <row r="443" spans="2:18" x14ac:dyDescent="0.25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</row>
    <row r="444" spans="2:18" x14ac:dyDescent="0.25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</row>
    <row r="445" spans="2:18" x14ac:dyDescent="0.25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</row>
    <row r="446" spans="2:18" x14ac:dyDescent="0.25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</row>
    <row r="447" spans="2:18" x14ac:dyDescent="0.25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</row>
    <row r="448" spans="2:18" x14ac:dyDescent="0.25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</row>
    <row r="449" spans="2:18" x14ac:dyDescent="0.25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</row>
    <row r="450" spans="2:18" x14ac:dyDescent="0.25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</row>
    <row r="451" spans="2:18" x14ac:dyDescent="0.25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</row>
    <row r="452" spans="2:18" x14ac:dyDescent="0.25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</row>
    <row r="453" spans="2:18" x14ac:dyDescent="0.25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</row>
    <row r="454" spans="2:18" x14ac:dyDescent="0.25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</row>
    <row r="455" spans="2:18" x14ac:dyDescent="0.25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</row>
    <row r="456" spans="2:18" x14ac:dyDescent="0.25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</row>
    <row r="457" spans="2:18" x14ac:dyDescent="0.25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</row>
    <row r="458" spans="2:18" x14ac:dyDescent="0.25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</row>
    <row r="459" spans="2:18" x14ac:dyDescent="0.25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</row>
    <row r="460" spans="2:18" x14ac:dyDescent="0.25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</row>
    <row r="461" spans="2:18" x14ac:dyDescent="0.25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</row>
    <row r="462" spans="2:18" x14ac:dyDescent="0.25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</row>
    <row r="463" spans="2:18" x14ac:dyDescent="0.25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</row>
    <row r="464" spans="2:18" x14ac:dyDescent="0.25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</row>
    <row r="465" spans="2:18" x14ac:dyDescent="0.25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</row>
    <row r="466" spans="2:18" x14ac:dyDescent="0.25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</row>
    <row r="467" spans="2:18" x14ac:dyDescent="0.25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</row>
    <row r="468" spans="2:18" x14ac:dyDescent="0.25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</row>
    <row r="469" spans="2:18" x14ac:dyDescent="0.25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</row>
    <row r="470" spans="2:18" x14ac:dyDescent="0.25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</row>
    <row r="471" spans="2:18" x14ac:dyDescent="0.25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</row>
    <row r="472" spans="2:18" x14ac:dyDescent="0.25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</row>
    <row r="473" spans="2:18" x14ac:dyDescent="0.25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</row>
    <row r="474" spans="2:18" x14ac:dyDescent="0.25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</row>
    <row r="475" spans="2:18" x14ac:dyDescent="0.25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</row>
    <row r="476" spans="2:18" x14ac:dyDescent="0.25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</row>
    <row r="477" spans="2:18" x14ac:dyDescent="0.25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</row>
    <row r="478" spans="2:18" x14ac:dyDescent="0.25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</row>
    <row r="479" spans="2:18" x14ac:dyDescent="0.25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</row>
    <row r="480" spans="2:18" x14ac:dyDescent="0.25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</row>
    <row r="481" spans="2:18" x14ac:dyDescent="0.25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</row>
    <row r="482" spans="2:18" x14ac:dyDescent="0.25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</row>
    <row r="483" spans="2:18" x14ac:dyDescent="0.25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</row>
    <row r="484" spans="2:18" x14ac:dyDescent="0.25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</row>
    <row r="485" spans="2:18" x14ac:dyDescent="0.25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</row>
    <row r="486" spans="2:18" x14ac:dyDescent="0.25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</row>
    <row r="487" spans="2:18" x14ac:dyDescent="0.25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</row>
    <row r="488" spans="2:18" x14ac:dyDescent="0.25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</row>
    <row r="489" spans="2:18" x14ac:dyDescent="0.25"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</row>
    <row r="490" spans="2:18" x14ac:dyDescent="0.25"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</row>
    <row r="491" spans="2:18" x14ac:dyDescent="0.25"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</row>
    <row r="492" spans="2:18" x14ac:dyDescent="0.25"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</row>
    <row r="493" spans="2:18" x14ac:dyDescent="0.25"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</row>
    <row r="494" spans="2:18" x14ac:dyDescent="0.25"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</row>
    <row r="495" spans="2:18" x14ac:dyDescent="0.25"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</row>
    <row r="496" spans="2:18" x14ac:dyDescent="0.25"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</row>
    <row r="497" spans="2:18" x14ac:dyDescent="0.25"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</row>
    <row r="498" spans="2:18" x14ac:dyDescent="0.25"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</row>
    <row r="499" spans="2:18" x14ac:dyDescent="0.25"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</row>
    <row r="500" spans="2:18" x14ac:dyDescent="0.25"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</row>
    <row r="501" spans="2:18" x14ac:dyDescent="0.25"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</row>
    <row r="502" spans="2:18" x14ac:dyDescent="0.25"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</row>
    <row r="503" spans="2:18" x14ac:dyDescent="0.25"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</row>
    <row r="504" spans="2:18" x14ac:dyDescent="0.25"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</row>
    <row r="505" spans="2:18" x14ac:dyDescent="0.25"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</row>
    <row r="506" spans="2:18" x14ac:dyDescent="0.25"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</row>
    <row r="507" spans="2:18" x14ac:dyDescent="0.25"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</row>
    <row r="508" spans="2:18" x14ac:dyDescent="0.25"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</row>
    <row r="509" spans="2:18" x14ac:dyDescent="0.25"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</row>
    <row r="510" spans="2:18" x14ac:dyDescent="0.25"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</row>
    <row r="511" spans="2:18" x14ac:dyDescent="0.25"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</row>
    <row r="512" spans="2:18" x14ac:dyDescent="0.25"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</row>
    <row r="513" spans="2:18" x14ac:dyDescent="0.25"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</row>
    <row r="514" spans="2:18" x14ac:dyDescent="0.25"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</row>
    <row r="515" spans="2:18" x14ac:dyDescent="0.25"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</row>
    <row r="516" spans="2:18" x14ac:dyDescent="0.25"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</row>
    <row r="517" spans="2:18" x14ac:dyDescent="0.25"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</row>
    <row r="518" spans="2:18" x14ac:dyDescent="0.25"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</row>
    <row r="519" spans="2:18" x14ac:dyDescent="0.25"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</row>
    <row r="520" spans="2:18" x14ac:dyDescent="0.25"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</row>
    <row r="521" spans="2:18" x14ac:dyDescent="0.25"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</row>
    <row r="522" spans="2:18" x14ac:dyDescent="0.25"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</row>
    <row r="523" spans="2:18" x14ac:dyDescent="0.25"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</row>
    <row r="524" spans="2:18" x14ac:dyDescent="0.25"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</row>
    <row r="525" spans="2:18" x14ac:dyDescent="0.25"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</row>
    <row r="526" spans="2:18" x14ac:dyDescent="0.25"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</row>
    <row r="527" spans="2:18" x14ac:dyDescent="0.25"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</row>
    <row r="528" spans="2:18" x14ac:dyDescent="0.25"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</row>
    <row r="529" spans="2:18" x14ac:dyDescent="0.25"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</row>
    <row r="530" spans="2:18" x14ac:dyDescent="0.25"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</row>
    <row r="531" spans="2:18" x14ac:dyDescent="0.25"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</row>
    <row r="532" spans="2:18" x14ac:dyDescent="0.25"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</row>
    <row r="533" spans="2:18" x14ac:dyDescent="0.25"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</row>
    <row r="534" spans="2:18" x14ac:dyDescent="0.25"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</row>
    <row r="535" spans="2:18" x14ac:dyDescent="0.25"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</row>
    <row r="536" spans="2:18" x14ac:dyDescent="0.25"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</row>
    <row r="537" spans="2:18" x14ac:dyDescent="0.25"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</row>
    <row r="538" spans="2:18" x14ac:dyDescent="0.25"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</row>
    <row r="539" spans="2:18" x14ac:dyDescent="0.25"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</row>
    <row r="540" spans="2:18" x14ac:dyDescent="0.25"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</row>
    <row r="541" spans="2:18" x14ac:dyDescent="0.25"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</row>
    <row r="542" spans="2:18" x14ac:dyDescent="0.25"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</row>
    <row r="543" spans="2:18" x14ac:dyDescent="0.25"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</row>
    <row r="544" spans="2:18" x14ac:dyDescent="0.25"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</row>
    <row r="545" spans="2:18" x14ac:dyDescent="0.25"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</row>
    <row r="546" spans="2:18" x14ac:dyDescent="0.25"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</row>
    <row r="547" spans="2:18" x14ac:dyDescent="0.25"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</row>
    <row r="548" spans="2:18" x14ac:dyDescent="0.25"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</row>
    <row r="549" spans="2:18" x14ac:dyDescent="0.25"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</row>
    <row r="550" spans="2:18" x14ac:dyDescent="0.25"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</row>
    <row r="551" spans="2:18" x14ac:dyDescent="0.25"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</row>
    <row r="552" spans="2:18" x14ac:dyDescent="0.25"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</row>
    <row r="553" spans="2:18" x14ac:dyDescent="0.25"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</row>
    <row r="554" spans="2:18" x14ac:dyDescent="0.25"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</row>
    <row r="555" spans="2:18" x14ac:dyDescent="0.25"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</row>
    <row r="556" spans="2:18" x14ac:dyDescent="0.25"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</row>
    <row r="557" spans="2:18" x14ac:dyDescent="0.25"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</row>
    <row r="558" spans="2:18" x14ac:dyDescent="0.25"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</row>
    <row r="559" spans="2:18" x14ac:dyDescent="0.25"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</row>
    <row r="560" spans="2:18" x14ac:dyDescent="0.25"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</row>
    <row r="561" spans="2:18" x14ac:dyDescent="0.25"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</row>
    <row r="562" spans="2:18" x14ac:dyDescent="0.25"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</row>
    <row r="563" spans="2:18" x14ac:dyDescent="0.25"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</row>
    <row r="564" spans="2:18" x14ac:dyDescent="0.25"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</row>
    <row r="565" spans="2:18" x14ac:dyDescent="0.25"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</row>
    <row r="566" spans="2:18" x14ac:dyDescent="0.25"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</row>
    <row r="567" spans="2:18" x14ac:dyDescent="0.25"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</row>
    <row r="568" spans="2:18" x14ac:dyDescent="0.25"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</row>
    <row r="569" spans="2:18" x14ac:dyDescent="0.25"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</row>
    <row r="570" spans="2:18" x14ac:dyDescent="0.25"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</row>
    <row r="571" spans="2:18" x14ac:dyDescent="0.25"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</row>
    <row r="572" spans="2:18" x14ac:dyDescent="0.25"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</row>
    <row r="573" spans="2:18" x14ac:dyDescent="0.25"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</row>
    <row r="574" spans="2:18" x14ac:dyDescent="0.25"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</row>
    <row r="575" spans="2:18" x14ac:dyDescent="0.25"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</row>
    <row r="576" spans="2:18" x14ac:dyDescent="0.25"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</row>
    <row r="577" spans="2:18" x14ac:dyDescent="0.25"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</row>
    <row r="578" spans="2:18" x14ac:dyDescent="0.25"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</row>
    <row r="579" spans="2:18" x14ac:dyDescent="0.25"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</row>
    <row r="580" spans="2:18" x14ac:dyDescent="0.25"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</row>
    <row r="581" spans="2:18" x14ac:dyDescent="0.25"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</row>
    <row r="582" spans="2:18" x14ac:dyDescent="0.25"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</row>
    <row r="583" spans="2:18" x14ac:dyDescent="0.25"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</row>
    <row r="584" spans="2:18" x14ac:dyDescent="0.25"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</row>
    <row r="585" spans="2:18" x14ac:dyDescent="0.25"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</row>
    <row r="586" spans="2:18" x14ac:dyDescent="0.25"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</row>
    <row r="587" spans="2:18" x14ac:dyDescent="0.25"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</row>
    <row r="588" spans="2:18" x14ac:dyDescent="0.25"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</row>
    <row r="589" spans="2:18" x14ac:dyDescent="0.25"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</row>
    <row r="590" spans="2:18" x14ac:dyDescent="0.25"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</row>
    <row r="591" spans="2:18" x14ac:dyDescent="0.25"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</row>
    <row r="592" spans="2:18" x14ac:dyDescent="0.25"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</row>
    <row r="593" spans="2:18" x14ac:dyDescent="0.25"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</row>
    <row r="594" spans="2:18" x14ac:dyDescent="0.25"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</row>
    <row r="595" spans="2:18" x14ac:dyDescent="0.25"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</row>
    <row r="596" spans="2:18" x14ac:dyDescent="0.25"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</row>
    <row r="597" spans="2:18" x14ac:dyDescent="0.25"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</row>
    <row r="598" spans="2:18" x14ac:dyDescent="0.25"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</row>
    <row r="599" spans="2:18" x14ac:dyDescent="0.25"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</row>
    <row r="600" spans="2:18" x14ac:dyDescent="0.25"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</row>
    <row r="601" spans="2:18" x14ac:dyDescent="0.25"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</row>
    <row r="602" spans="2:18" x14ac:dyDescent="0.25"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</row>
    <row r="603" spans="2:18" x14ac:dyDescent="0.25"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</row>
    <row r="604" spans="2:18" x14ac:dyDescent="0.25"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</row>
    <row r="605" spans="2:18" x14ac:dyDescent="0.25"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</row>
    <row r="606" spans="2:18" x14ac:dyDescent="0.25"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</row>
    <row r="607" spans="2:18" x14ac:dyDescent="0.25"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</row>
    <row r="608" spans="2:18" x14ac:dyDescent="0.25"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</row>
    <row r="609" spans="2:18" x14ac:dyDescent="0.25"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</row>
    <row r="610" spans="2:18" x14ac:dyDescent="0.25"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</row>
    <row r="611" spans="2:18" x14ac:dyDescent="0.25"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</row>
    <row r="612" spans="2:18" x14ac:dyDescent="0.25"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</row>
    <row r="613" spans="2:18" x14ac:dyDescent="0.25"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</row>
    <row r="614" spans="2:18" x14ac:dyDescent="0.25"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</row>
    <row r="615" spans="2:18" x14ac:dyDescent="0.25"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</row>
    <row r="616" spans="2:18" x14ac:dyDescent="0.25"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</row>
    <row r="617" spans="2:18" x14ac:dyDescent="0.25"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</row>
    <row r="618" spans="2:18" x14ac:dyDescent="0.25"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</row>
    <row r="619" spans="2:18" x14ac:dyDescent="0.25"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</row>
    <row r="620" spans="2:18" x14ac:dyDescent="0.25"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</row>
    <row r="621" spans="2:18" x14ac:dyDescent="0.25"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</row>
    <row r="622" spans="2:18" x14ac:dyDescent="0.25"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</row>
    <row r="623" spans="2:18" x14ac:dyDescent="0.25"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</row>
    <row r="624" spans="2:18" x14ac:dyDescent="0.25"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</row>
    <row r="625" spans="2:18" x14ac:dyDescent="0.25"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</row>
    <row r="626" spans="2:18" x14ac:dyDescent="0.25"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</row>
    <row r="627" spans="2:18" x14ac:dyDescent="0.25"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</row>
    <row r="628" spans="2:18" x14ac:dyDescent="0.25"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</row>
    <row r="629" spans="2:18" x14ac:dyDescent="0.25"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</row>
    <row r="630" spans="2:18" x14ac:dyDescent="0.25"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</row>
    <row r="631" spans="2:18" x14ac:dyDescent="0.25"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</row>
    <row r="632" spans="2:18" x14ac:dyDescent="0.25"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</row>
    <row r="633" spans="2:18" x14ac:dyDescent="0.25"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</row>
    <row r="634" spans="2:18" x14ac:dyDescent="0.25"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</row>
    <row r="635" spans="2:18" x14ac:dyDescent="0.25"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</row>
    <row r="636" spans="2:18" x14ac:dyDescent="0.25"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</row>
    <row r="637" spans="2:18" x14ac:dyDescent="0.25"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</row>
    <row r="638" spans="2:18" x14ac:dyDescent="0.25"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</row>
    <row r="639" spans="2:18" x14ac:dyDescent="0.25"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</row>
    <row r="640" spans="2:18" x14ac:dyDescent="0.25"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</row>
    <row r="641" spans="2:18" x14ac:dyDescent="0.25"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</row>
    <row r="642" spans="2:18" x14ac:dyDescent="0.25"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</row>
    <row r="643" spans="2:18" x14ac:dyDescent="0.25"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</row>
    <row r="644" spans="2:18" x14ac:dyDescent="0.25"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</row>
    <row r="645" spans="2:18" x14ac:dyDescent="0.25"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</row>
    <row r="646" spans="2:18" x14ac:dyDescent="0.25"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</row>
    <row r="647" spans="2:18" x14ac:dyDescent="0.25"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</row>
  </sheetData>
  <mergeCells count="13">
    <mergeCell ref="L5:L6"/>
    <mergeCell ref="M5:P5"/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W488"/>
  <sheetViews>
    <sheetView zoomScale="80" zoomScaleNormal="80" workbookViewId="0">
      <selection activeCell="C6" sqref="C6:P31"/>
    </sheetView>
  </sheetViews>
  <sheetFormatPr baseColWidth="10" defaultColWidth="11.42578125" defaultRowHeight="15" x14ac:dyDescent="0.25"/>
  <cols>
    <col min="1" max="1" width="2.7109375" style="81" customWidth="1"/>
    <col min="2" max="16" width="15.7109375" style="63" customWidth="1"/>
    <col min="17" max="16384" width="11.42578125" style="81"/>
  </cols>
  <sheetData>
    <row r="1" spans="2:16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2:16" ht="24.95" customHeight="1" thickTop="1" thickBot="1" x14ac:dyDescent="0.3">
      <c r="B2" s="269" t="s">
        <v>289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1"/>
    </row>
    <row r="3" spans="2:16" ht="24.95" customHeight="1" thickTop="1" thickBot="1" x14ac:dyDescent="0.3">
      <c r="B3" s="272" t="s">
        <v>216</v>
      </c>
      <c r="C3" s="288" t="s">
        <v>197</v>
      </c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93"/>
      <c r="O3" s="284" t="s">
        <v>31</v>
      </c>
      <c r="P3" s="285"/>
    </row>
    <row r="4" spans="2:16" ht="24.95" customHeight="1" thickTop="1" thickBot="1" x14ac:dyDescent="0.3">
      <c r="B4" s="308"/>
      <c r="C4" s="288" t="s">
        <v>198</v>
      </c>
      <c r="D4" s="289"/>
      <c r="E4" s="290" t="s">
        <v>199</v>
      </c>
      <c r="F4" s="289"/>
      <c r="G4" s="290" t="s">
        <v>200</v>
      </c>
      <c r="H4" s="289"/>
      <c r="I4" s="290" t="s">
        <v>201</v>
      </c>
      <c r="J4" s="289"/>
      <c r="K4" s="290" t="s">
        <v>202</v>
      </c>
      <c r="L4" s="289"/>
      <c r="M4" s="283" t="s">
        <v>203</v>
      </c>
      <c r="N4" s="283"/>
      <c r="O4" s="286"/>
      <c r="P4" s="287"/>
    </row>
    <row r="5" spans="2:16" ht="24.95" customHeight="1" thickTop="1" thickBot="1" x14ac:dyDescent="0.3">
      <c r="B5" s="309"/>
      <c r="C5" s="84" t="s">
        <v>4</v>
      </c>
      <c r="D5" s="168" t="s">
        <v>5</v>
      </c>
      <c r="E5" s="86" t="s">
        <v>4</v>
      </c>
      <c r="F5" s="168" t="s">
        <v>5</v>
      </c>
      <c r="G5" s="86" t="s">
        <v>4</v>
      </c>
      <c r="H5" s="168" t="s">
        <v>5</v>
      </c>
      <c r="I5" s="86" t="s">
        <v>4</v>
      </c>
      <c r="J5" s="168" t="s">
        <v>5</v>
      </c>
      <c r="K5" s="86" t="s">
        <v>4</v>
      </c>
      <c r="L5" s="168" t="s">
        <v>5</v>
      </c>
      <c r="M5" s="86" t="s">
        <v>4</v>
      </c>
      <c r="N5" s="144" t="s">
        <v>5</v>
      </c>
      <c r="O5" s="84" t="s">
        <v>4</v>
      </c>
      <c r="P5" s="145" t="s">
        <v>5</v>
      </c>
    </row>
    <row r="6" spans="2:16" ht="21.95" customHeight="1" thickTop="1" x14ac:dyDescent="0.25">
      <c r="B6" s="88" t="s">
        <v>6</v>
      </c>
      <c r="C6" s="89">
        <v>95</v>
      </c>
      <c r="D6" s="90">
        <v>4.7476261869065464E-2</v>
      </c>
      <c r="E6" s="91">
        <v>159</v>
      </c>
      <c r="F6" s="90">
        <v>8.6080883547182078E-3</v>
      </c>
      <c r="G6" s="91">
        <v>12</v>
      </c>
      <c r="H6" s="90">
        <v>1.9946808510638296E-3</v>
      </c>
      <c r="I6" s="91">
        <v>25</v>
      </c>
      <c r="J6" s="90">
        <v>4.1680560186728912E-3</v>
      </c>
      <c r="K6" s="91">
        <v>0</v>
      </c>
      <c r="L6" s="90">
        <v>0</v>
      </c>
      <c r="M6" s="91">
        <v>3</v>
      </c>
      <c r="N6" s="92">
        <v>6.6964285714285715E-4</v>
      </c>
      <c r="O6" s="113">
        <v>294</v>
      </c>
      <c r="P6" s="114">
        <v>7.9332955557354489E-3</v>
      </c>
    </row>
    <row r="7" spans="2:16" ht="21.95" customHeight="1" x14ac:dyDescent="0.25">
      <c r="B7" s="88" t="s">
        <v>7</v>
      </c>
      <c r="C7" s="89">
        <v>32</v>
      </c>
      <c r="D7" s="90">
        <v>1.5992003998000999E-2</v>
      </c>
      <c r="E7" s="91">
        <v>166</v>
      </c>
      <c r="F7" s="90">
        <v>8.9870607980076875E-3</v>
      </c>
      <c r="G7" s="91">
        <v>13</v>
      </c>
      <c r="H7" s="90">
        <v>2.160904255319149E-3</v>
      </c>
      <c r="I7" s="91">
        <v>28</v>
      </c>
      <c r="J7" s="90">
        <v>4.6682227409136383E-3</v>
      </c>
      <c r="K7" s="91">
        <v>0</v>
      </c>
      <c r="L7" s="90">
        <v>0</v>
      </c>
      <c r="M7" s="91">
        <v>7</v>
      </c>
      <c r="N7" s="92">
        <v>1.5625000000000001E-3</v>
      </c>
      <c r="O7" s="113">
        <v>246</v>
      </c>
      <c r="P7" s="114">
        <v>6.6380636282684369E-3</v>
      </c>
    </row>
    <row r="8" spans="2:16" ht="21.95" customHeight="1" x14ac:dyDescent="0.25">
      <c r="B8" s="88" t="s">
        <v>8</v>
      </c>
      <c r="C8" s="89">
        <v>24</v>
      </c>
      <c r="D8" s="90">
        <v>1.1994002998500749E-2</v>
      </c>
      <c r="E8" s="91">
        <v>136</v>
      </c>
      <c r="F8" s="90">
        <v>7.362893183909913E-3</v>
      </c>
      <c r="G8" s="91">
        <v>11</v>
      </c>
      <c r="H8" s="90">
        <v>1.8284574468085107E-3</v>
      </c>
      <c r="I8" s="91">
        <v>24</v>
      </c>
      <c r="J8" s="90">
        <v>4.0013337779259755E-3</v>
      </c>
      <c r="K8" s="91">
        <v>0</v>
      </c>
      <c r="L8" s="90">
        <v>0</v>
      </c>
      <c r="M8" s="91">
        <v>1</v>
      </c>
      <c r="N8" s="92">
        <v>2.2321428571428571E-4</v>
      </c>
      <c r="O8" s="113">
        <v>196</v>
      </c>
      <c r="P8" s="114">
        <v>5.2888637038236326E-3</v>
      </c>
    </row>
    <row r="9" spans="2:16" ht="21.95" customHeight="1" x14ac:dyDescent="0.25">
      <c r="B9" s="88" t="s">
        <v>9</v>
      </c>
      <c r="C9" s="89">
        <v>19</v>
      </c>
      <c r="D9" s="90">
        <v>9.4952523738130942E-3</v>
      </c>
      <c r="E9" s="91">
        <v>100</v>
      </c>
      <c r="F9" s="90">
        <v>5.4138920469925826E-3</v>
      </c>
      <c r="G9" s="91">
        <v>5</v>
      </c>
      <c r="H9" s="90">
        <v>8.3111702127659575E-4</v>
      </c>
      <c r="I9" s="91">
        <v>27</v>
      </c>
      <c r="J9" s="90">
        <v>4.5015005001667226E-3</v>
      </c>
      <c r="K9" s="91">
        <v>0</v>
      </c>
      <c r="L9" s="90">
        <v>0</v>
      </c>
      <c r="M9" s="91">
        <v>2</v>
      </c>
      <c r="N9" s="92">
        <v>4.4642857142857141E-4</v>
      </c>
      <c r="O9" s="113">
        <v>153</v>
      </c>
      <c r="P9" s="114">
        <v>4.1285517688011012E-3</v>
      </c>
    </row>
    <row r="10" spans="2:16" ht="21.95" customHeight="1" x14ac:dyDescent="0.25">
      <c r="B10" s="88" t="s">
        <v>10</v>
      </c>
      <c r="C10" s="89">
        <v>32</v>
      </c>
      <c r="D10" s="90">
        <v>1.5992003998000999E-2</v>
      </c>
      <c r="E10" s="91">
        <v>104</v>
      </c>
      <c r="F10" s="90">
        <v>5.6304477288722865E-3</v>
      </c>
      <c r="G10" s="91">
        <v>7</v>
      </c>
      <c r="H10" s="90">
        <v>1.163563829787234E-3</v>
      </c>
      <c r="I10" s="91">
        <v>29</v>
      </c>
      <c r="J10" s="90">
        <v>4.8349449816605539E-3</v>
      </c>
      <c r="K10" s="91">
        <v>0</v>
      </c>
      <c r="L10" s="90">
        <v>0</v>
      </c>
      <c r="M10" s="91">
        <v>2</v>
      </c>
      <c r="N10" s="92">
        <v>4.4642857142857141E-4</v>
      </c>
      <c r="O10" s="113">
        <v>174</v>
      </c>
      <c r="P10" s="114">
        <v>4.6952157370679188E-3</v>
      </c>
    </row>
    <row r="11" spans="2:16" ht="21.95" customHeight="1" x14ac:dyDescent="0.25">
      <c r="B11" s="88" t="s">
        <v>11</v>
      </c>
      <c r="C11" s="89">
        <v>25</v>
      </c>
      <c r="D11" s="90">
        <v>1.249375312343828E-2</v>
      </c>
      <c r="E11" s="91">
        <v>153</v>
      </c>
      <c r="F11" s="90">
        <v>8.2832548318986527E-3</v>
      </c>
      <c r="G11" s="91">
        <v>34</v>
      </c>
      <c r="H11" s="90">
        <v>5.6515957446808514E-3</v>
      </c>
      <c r="I11" s="91">
        <v>30</v>
      </c>
      <c r="J11" s="90">
        <v>5.0016672224074687E-3</v>
      </c>
      <c r="K11" s="91">
        <v>0</v>
      </c>
      <c r="L11" s="90">
        <v>0</v>
      </c>
      <c r="M11" s="91">
        <v>9</v>
      </c>
      <c r="N11" s="92">
        <v>2.0089285714285712E-3</v>
      </c>
      <c r="O11" s="113">
        <v>251</v>
      </c>
      <c r="P11" s="114">
        <v>6.7729836207129175E-3</v>
      </c>
    </row>
    <row r="12" spans="2:16" ht="21.95" customHeight="1" x14ac:dyDescent="0.25">
      <c r="B12" s="88" t="s">
        <v>12</v>
      </c>
      <c r="C12" s="89">
        <v>67</v>
      </c>
      <c r="D12" s="90">
        <v>3.3483258370814596E-2</v>
      </c>
      <c r="E12" s="91">
        <v>200</v>
      </c>
      <c r="F12" s="90">
        <v>1.0827784093985165E-2</v>
      </c>
      <c r="G12" s="91">
        <v>134</v>
      </c>
      <c r="H12" s="90">
        <v>2.2273936170212765E-2</v>
      </c>
      <c r="I12" s="91">
        <v>83</v>
      </c>
      <c r="J12" s="90">
        <v>1.3837945981993997E-2</v>
      </c>
      <c r="K12" s="91">
        <v>1</v>
      </c>
      <c r="L12" s="90">
        <v>1.0752688172043012E-2</v>
      </c>
      <c r="M12" s="91">
        <v>49</v>
      </c>
      <c r="N12" s="92">
        <v>1.0937499999999999E-2</v>
      </c>
      <c r="O12" s="113">
        <v>534</v>
      </c>
      <c r="P12" s="114">
        <v>1.4409455193070509E-2</v>
      </c>
    </row>
    <row r="13" spans="2:16" ht="21.95" customHeight="1" x14ac:dyDescent="0.25">
      <c r="B13" s="88" t="s">
        <v>13</v>
      </c>
      <c r="C13" s="89">
        <v>97</v>
      </c>
      <c r="D13" s="90">
        <v>4.847576211894053E-2</v>
      </c>
      <c r="E13" s="91">
        <v>561</v>
      </c>
      <c r="F13" s="90">
        <v>3.0371934383628389E-2</v>
      </c>
      <c r="G13" s="91">
        <v>264</v>
      </c>
      <c r="H13" s="90">
        <v>4.3882978723404256E-2</v>
      </c>
      <c r="I13" s="91">
        <v>206</v>
      </c>
      <c r="J13" s="90">
        <v>3.4344781593864622E-2</v>
      </c>
      <c r="K13" s="91">
        <v>3</v>
      </c>
      <c r="L13" s="90">
        <v>3.2258064516129031E-2</v>
      </c>
      <c r="M13" s="91">
        <v>142</v>
      </c>
      <c r="N13" s="92">
        <v>3.169642857142857E-2</v>
      </c>
      <c r="O13" s="113">
        <v>1273</v>
      </c>
      <c r="P13" s="114">
        <v>3.4350630076364713E-2</v>
      </c>
    </row>
    <row r="14" spans="2:16" ht="21.95" customHeight="1" x14ac:dyDescent="0.25">
      <c r="B14" s="88" t="s">
        <v>14</v>
      </c>
      <c r="C14" s="89">
        <v>122</v>
      </c>
      <c r="D14" s="90">
        <v>6.0969515242378813E-2</v>
      </c>
      <c r="E14" s="91">
        <v>1404</v>
      </c>
      <c r="F14" s="90">
        <v>7.601104433977586E-2</v>
      </c>
      <c r="G14" s="91">
        <v>540</v>
      </c>
      <c r="H14" s="90">
        <v>8.9760638297872342E-2</v>
      </c>
      <c r="I14" s="91">
        <v>490</v>
      </c>
      <c r="J14" s="90">
        <v>8.1693897965988665E-2</v>
      </c>
      <c r="K14" s="91">
        <v>4</v>
      </c>
      <c r="L14" s="90">
        <v>4.3010752688172046E-2</v>
      </c>
      <c r="M14" s="91">
        <v>324</v>
      </c>
      <c r="N14" s="92">
        <v>7.2321428571428578E-2</v>
      </c>
      <c r="O14" s="113">
        <v>2884</v>
      </c>
      <c r="P14" s="114">
        <v>7.7821851641976303E-2</v>
      </c>
    </row>
    <row r="15" spans="2:16" ht="21.95" customHeight="1" x14ac:dyDescent="0.25">
      <c r="B15" s="88" t="s">
        <v>15</v>
      </c>
      <c r="C15" s="89">
        <v>153</v>
      </c>
      <c r="D15" s="90">
        <v>7.646176911544228E-2</v>
      </c>
      <c r="E15" s="91">
        <v>1737</v>
      </c>
      <c r="F15" s="90">
        <v>9.4039304856261163E-2</v>
      </c>
      <c r="G15" s="91">
        <v>769</v>
      </c>
      <c r="H15" s="90">
        <v>0.12782579787234041</v>
      </c>
      <c r="I15" s="91">
        <v>563</v>
      </c>
      <c r="J15" s="90">
        <v>9.3864621540513504E-2</v>
      </c>
      <c r="K15" s="91">
        <v>9</v>
      </c>
      <c r="L15" s="90">
        <v>9.6774193548387094E-2</v>
      </c>
      <c r="M15" s="91">
        <v>471</v>
      </c>
      <c r="N15" s="92">
        <v>0.10513392857142857</v>
      </c>
      <c r="O15" s="113">
        <v>3702</v>
      </c>
      <c r="P15" s="114">
        <v>9.9894762405893303E-2</v>
      </c>
    </row>
    <row r="16" spans="2:16" ht="21.95" customHeight="1" x14ac:dyDescent="0.25">
      <c r="B16" s="88" t="s">
        <v>16</v>
      </c>
      <c r="C16" s="89">
        <v>197</v>
      </c>
      <c r="D16" s="90">
        <v>9.8450774612693651E-2</v>
      </c>
      <c r="E16" s="91">
        <v>2413</v>
      </c>
      <c r="F16" s="90">
        <v>0.13063721509393103</v>
      </c>
      <c r="G16" s="91">
        <v>915</v>
      </c>
      <c r="H16" s="90">
        <v>0.15209441489361702</v>
      </c>
      <c r="I16" s="91">
        <v>696</v>
      </c>
      <c r="J16" s="90">
        <v>0.11603867955985328</v>
      </c>
      <c r="K16" s="91">
        <v>12</v>
      </c>
      <c r="L16" s="90">
        <v>0.12903225806451613</v>
      </c>
      <c r="M16" s="91">
        <v>699</v>
      </c>
      <c r="N16" s="92">
        <v>0.15602678571428572</v>
      </c>
      <c r="O16" s="113">
        <v>4932</v>
      </c>
      <c r="P16" s="114">
        <v>0.1330850805472355</v>
      </c>
    </row>
    <row r="17" spans="2:16" ht="21.95" customHeight="1" x14ac:dyDescent="0.25">
      <c r="B17" s="88" t="s">
        <v>17</v>
      </c>
      <c r="C17" s="89">
        <v>174</v>
      </c>
      <c r="D17" s="90">
        <v>8.6956521739130432E-2</v>
      </c>
      <c r="E17" s="91">
        <v>2250</v>
      </c>
      <c r="F17" s="90">
        <v>0.12181257105733312</v>
      </c>
      <c r="G17" s="91">
        <v>804</v>
      </c>
      <c r="H17" s="90">
        <v>0.13364361702127658</v>
      </c>
      <c r="I17" s="91">
        <v>681</v>
      </c>
      <c r="J17" s="90">
        <v>0.11353784594864955</v>
      </c>
      <c r="K17" s="91">
        <v>10</v>
      </c>
      <c r="L17" s="90">
        <v>0.10752688172043011</v>
      </c>
      <c r="M17" s="91">
        <v>647</v>
      </c>
      <c r="N17" s="92">
        <v>0.14441964285714284</v>
      </c>
      <c r="O17" s="113">
        <v>4566</v>
      </c>
      <c r="P17" s="114">
        <v>0.12320893710029952</v>
      </c>
    </row>
    <row r="18" spans="2:16" ht="21.95" customHeight="1" x14ac:dyDescent="0.25">
      <c r="B18" s="88" t="s">
        <v>18</v>
      </c>
      <c r="C18" s="89">
        <v>98</v>
      </c>
      <c r="D18" s="90">
        <v>4.8975512243878062E-2</v>
      </c>
      <c r="E18" s="91">
        <v>1216</v>
      </c>
      <c r="F18" s="90">
        <v>6.583292729142981E-2</v>
      </c>
      <c r="G18" s="91">
        <v>298</v>
      </c>
      <c r="H18" s="90">
        <v>4.9534574468085103E-2</v>
      </c>
      <c r="I18" s="91">
        <v>491</v>
      </c>
      <c r="J18" s="90">
        <v>8.1860620206735582E-2</v>
      </c>
      <c r="K18" s="91">
        <v>5</v>
      </c>
      <c r="L18" s="90">
        <v>5.3763440860215055E-2</v>
      </c>
      <c r="M18" s="91">
        <v>300</v>
      </c>
      <c r="N18" s="92">
        <v>6.6964285714285712E-2</v>
      </c>
      <c r="O18" s="113">
        <v>2408</v>
      </c>
      <c r="P18" s="114">
        <v>6.4977468361261767E-2</v>
      </c>
    </row>
    <row r="19" spans="2:16" ht="21.95" customHeight="1" x14ac:dyDescent="0.25">
      <c r="B19" s="88" t="s">
        <v>19</v>
      </c>
      <c r="C19" s="89">
        <v>130</v>
      </c>
      <c r="D19" s="90">
        <v>6.4967516241879061E-2</v>
      </c>
      <c r="E19" s="91">
        <v>1317</v>
      </c>
      <c r="F19" s="90">
        <v>7.1300958258892322E-2</v>
      </c>
      <c r="G19" s="91">
        <v>460</v>
      </c>
      <c r="H19" s="90">
        <v>7.6462765957446804E-2</v>
      </c>
      <c r="I19" s="91">
        <v>426</v>
      </c>
      <c r="J19" s="90">
        <v>7.1023674558186062E-2</v>
      </c>
      <c r="K19" s="91">
        <v>7</v>
      </c>
      <c r="L19" s="90">
        <v>7.5268817204301078E-2</v>
      </c>
      <c r="M19" s="91">
        <v>392</v>
      </c>
      <c r="N19" s="92">
        <v>8.7499999999999994E-2</v>
      </c>
      <c r="O19" s="113">
        <v>2732</v>
      </c>
      <c r="P19" s="114">
        <v>7.37202838716641E-2</v>
      </c>
    </row>
    <row r="20" spans="2:16" ht="21.95" customHeight="1" x14ac:dyDescent="0.25">
      <c r="B20" s="88" t="s">
        <v>20</v>
      </c>
      <c r="C20" s="89">
        <v>141</v>
      </c>
      <c r="D20" s="90">
        <v>7.0464767616191901E-2</v>
      </c>
      <c r="E20" s="91">
        <v>1577</v>
      </c>
      <c r="F20" s="90">
        <v>8.5377077581073033E-2</v>
      </c>
      <c r="G20" s="91">
        <v>576</v>
      </c>
      <c r="H20" s="90">
        <v>9.5744680851063829E-2</v>
      </c>
      <c r="I20" s="91">
        <v>451</v>
      </c>
      <c r="J20" s="90">
        <v>7.5191730576858948E-2</v>
      </c>
      <c r="K20" s="91">
        <v>7</v>
      </c>
      <c r="L20" s="90">
        <v>7.5268817204301078E-2</v>
      </c>
      <c r="M20" s="91">
        <v>483</v>
      </c>
      <c r="N20" s="92">
        <v>0.10781250000000001</v>
      </c>
      <c r="O20" s="113">
        <v>3235</v>
      </c>
      <c r="P20" s="114">
        <v>8.729323511157884E-2</v>
      </c>
    </row>
    <row r="21" spans="2:16" ht="21.95" customHeight="1" x14ac:dyDescent="0.25">
      <c r="B21" s="88" t="s">
        <v>21</v>
      </c>
      <c r="C21" s="89">
        <v>103</v>
      </c>
      <c r="D21" s="90">
        <v>5.1474262868565719E-2</v>
      </c>
      <c r="E21" s="91">
        <v>1447</v>
      </c>
      <c r="F21" s="90">
        <v>7.833901791998267E-2</v>
      </c>
      <c r="G21" s="91">
        <v>478</v>
      </c>
      <c r="H21" s="90">
        <v>7.9454787234042548E-2</v>
      </c>
      <c r="I21" s="91">
        <v>462</v>
      </c>
      <c r="J21" s="90">
        <v>7.702567522507503E-2</v>
      </c>
      <c r="K21" s="91">
        <v>13</v>
      </c>
      <c r="L21" s="90">
        <v>0.13978494623655913</v>
      </c>
      <c r="M21" s="91">
        <v>419</v>
      </c>
      <c r="N21" s="92">
        <v>9.3526785714285715E-2</v>
      </c>
      <c r="O21" s="113">
        <v>2922</v>
      </c>
      <c r="P21" s="114">
        <v>7.8847243584554361E-2</v>
      </c>
    </row>
    <row r="22" spans="2:16" ht="21.95" customHeight="1" x14ac:dyDescent="0.25">
      <c r="B22" s="88" t="s">
        <v>22</v>
      </c>
      <c r="C22" s="89">
        <v>74</v>
      </c>
      <c r="D22" s="90">
        <v>3.6981509245377311E-2</v>
      </c>
      <c r="E22" s="91">
        <v>816</v>
      </c>
      <c r="F22" s="90">
        <v>4.4177359103459476E-2</v>
      </c>
      <c r="G22" s="91">
        <v>251</v>
      </c>
      <c r="H22" s="90">
        <v>4.1722074468085103E-2</v>
      </c>
      <c r="I22" s="91">
        <v>386</v>
      </c>
      <c r="J22" s="90">
        <v>6.4354784928309441E-2</v>
      </c>
      <c r="K22" s="91">
        <v>9</v>
      </c>
      <c r="L22" s="90">
        <v>9.6774193548387094E-2</v>
      </c>
      <c r="M22" s="91">
        <v>195</v>
      </c>
      <c r="N22" s="92">
        <v>4.3526785714285712E-2</v>
      </c>
      <c r="O22" s="113">
        <v>1731</v>
      </c>
      <c r="P22" s="114">
        <v>4.6709301384279124E-2</v>
      </c>
    </row>
    <row r="23" spans="2:16" ht="21.95" customHeight="1" x14ac:dyDescent="0.25">
      <c r="B23" s="88" t="s">
        <v>23</v>
      </c>
      <c r="C23" s="89">
        <v>68</v>
      </c>
      <c r="D23" s="90">
        <v>3.3983008495752122E-2</v>
      </c>
      <c r="E23" s="91">
        <v>505</v>
      </c>
      <c r="F23" s="90">
        <v>2.7340154837312544E-2</v>
      </c>
      <c r="G23" s="91">
        <v>132</v>
      </c>
      <c r="H23" s="90">
        <v>2.1941489361702128E-2</v>
      </c>
      <c r="I23" s="91">
        <v>255</v>
      </c>
      <c r="J23" s="90">
        <v>4.2514171390463484E-2</v>
      </c>
      <c r="K23" s="91">
        <v>1</v>
      </c>
      <c r="L23" s="90">
        <v>1.0752688172043012E-2</v>
      </c>
      <c r="M23" s="91">
        <v>95</v>
      </c>
      <c r="N23" s="92">
        <v>2.1205357142857144E-2</v>
      </c>
      <c r="O23" s="113">
        <v>1056</v>
      </c>
      <c r="P23" s="114">
        <v>2.8495102404274265E-2</v>
      </c>
    </row>
    <row r="24" spans="2:16" ht="21.95" customHeight="1" x14ac:dyDescent="0.25">
      <c r="B24" s="88" t="s">
        <v>24</v>
      </c>
      <c r="C24" s="89">
        <v>82</v>
      </c>
      <c r="D24" s="90">
        <v>4.0979510244877559E-2</v>
      </c>
      <c r="E24" s="91">
        <v>357</v>
      </c>
      <c r="F24" s="90">
        <v>1.932759460776352E-2</v>
      </c>
      <c r="G24" s="91">
        <v>94</v>
      </c>
      <c r="H24" s="90">
        <v>1.5625E-2</v>
      </c>
      <c r="I24" s="91">
        <v>165</v>
      </c>
      <c r="J24" s="90">
        <v>2.7509169723241082E-2</v>
      </c>
      <c r="K24" s="91">
        <v>3</v>
      </c>
      <c r="L24" s="90">
        <v>3.2258064516129031E-2</v>
      </c>
      <c r="M24" s="91">
        <v>65</v>
      </c>
      <c r="N24" s="92">
        <v>1.4508928571428572E-2</v>
      </c>
      <c r="O24" s="113">
        <v>766</v>
      </c>
      <c r="P24" s="114">
        <v>2.0669742842494402E-2</v>
      </c>
    </row>
    <row r="25" spans="2:16" ht="21.95" customHeight="1" x14ac:dyDescent="0.25">
      <c r="B25" s="88" t="s">
        <v>25</v>
      </c>
      <c r="C25" s="89">
        <v>64</v>
      </c>
      <c r="D25" s="90">
        <v>3.1984007996001998E-2</v>
      </c>
      <c r="E25" s="91">
        <v>337</v>
      </c>
      <c r="F25" s="90">
        <v>1.8244816198365005E-2</v>
      </c>
      <c r="G25" s="91">
        <v>87</v>
      </c>
      <c r="H25" s="90">
        <v>1.4461436170212765E-2</v>
      </c>
      <c r="I25" s="91">
        <v>126</v>
      </c>
      <c r="J25" s="90">
        <v>2.1007002334111371E-2</v>
      </c>
      <c r="K25" s="91">
        <v>1</v>
      </c>
      <c r="L25" s="90">
        <v>1.0752688172043012E-2</v>
      </c>
      <c r="M25" s="91">
        <v>42</v>
      </c>
      <c r="N25" s="92">
        <v>9.3749999999999997E-3</v>
      </c>
      <c r="O25" s="113">
        <v>657</v>
      </c>
      <c r="P25" s="114">
        <v>1.7728487007204728E-2</v>
      </c>
    </row>
    <row r="26" spans="2:16" ht="21.95" customHeight="1" x14ac:dyDescent="0.25">
      <c r="B26" s="88" t="s">
        <v>26</v>
      </c>
      <c r="C26" s="89">
        <v>71</v>
      </c>
      <c r="D26" s="90">
        <v>3.548225887056472E-2</v>
      </c>
      <c r="E26" s="91">
        <v>364</v>
      </c>
      <c r="F26" s="90">
        <v>1.9706567051053003E-2</v>
      </c>
      <c r="G26" s="91">
        <v>49</v>
      </c>
      <c r="H26" s="90">
        <v>8.1449468085106388E-3</v>
      </c>
      <c r="I26" s="91">
        <v>140</v>
      </c>
      <c r="J26" s="90">
        <v>2.3341113704568189E-2</v>
      </c>
      <c r="K26" s="91">
        <v>2</v>
      </c>
      <c r="L26" s="90">
        <v>2.1505376344086023E-2</v>
      </c>
      <c r="M26" s="91">
        <v>24</v>
      </c>
      <c r="N26" s="92">
        <v>5.3571428571428572E-3</v>
      </c>
      <c r="O26" s="113">
        <v>650</v>
      </c>
      <c r="P26" s="114">
        <v>1.7539599017782456E-2</v>
      </c>
    </row>
    <row r="27" spans="2:16" ht="21.95" customHeight="1" x14ac:dyDescent="0.25">
      <c r="B27" s="88" t="s">
        <v>27</v>
      </c>
      <c r="C27" s="89">
        <v>40</v>
      </c>
      <c r="D27" s="90">
        <v>1.999000499750125E-2</v>
      </c>
      <c r="E27" s="91">
        <v>293</v>
      </c>
      <c r="F27" s="90">
        <v>1.5862703697688267E-2</v>
      </c>
      <c r="G27" s="91">
        <v>30</v>
      </c>
      <c r="H27" s="90">
        <v>4.9867021276595747E-3</v>
      </c>
      <c r="I27" s="91">
        <v>86</v>
      </c>
      <c r="J27" s="90">
        <v>1.4338112704234745E-2</v>
      </c>
      <c r="K27" s="91">
        <v>4</v>
      </c>
      <c r="L27" s="90">
        <v>4.3010752688172046E-2</v>
      </c>
      <c r="M27" s="91">
        <v>26</v>
      </c>
      <c r="N27" s="92">
        <v>5.8035714285714288E-3</v>
      </c>
      <c r="O27" s="113">
        <v>479</v>
      </c>
      <c r="P27" s="114">
        <v>1.2925335276181225E-2</v>
      </c>
    </row>
    <row r="28" spans="2:16" ht="21.95" customHeight="1" x14ac:dyDescent="0.25">
      <c r="B28" s="88" t="s">
        <v>28</v>
      </c>
      <c r="C28" s="89">
        <v>41</v>
      </c>
      <c r="D28" s="90">
        <v>2.048975512243878E-2</v>
      </c>
      <c r="E28" s="91">
        <v>242</v>
      </c>
      <c r="F28" s="90">
        <v>1.3101618753722051E-2</v>
      </c>
      <c r="G28" s="91">
        <v>23</v>
      </c>
      <c r="H28" s="90">
        <v>3.8231382978723403E-3</v>
      </c>
      <c r="I28" s="91">
        <v>60</v>
      </c>
      <c r="J28" s="90">
        <v>1.0003334444814937E-2</v>
      </c>
      <c r="K28" s="91">
        <v>1</v>
      </c>
      <c r="L28" s="90">
        <v>1.0752688172043012E-2</v>
      </c>
      <c r="M28" s="91">
        <v>21</v>
      </c>
      <c r="N28" s="92">
        <v>4.6874999999999998E-3</v>
      </c>
      <c r="O28" s="113">
        <v>388</v>
      </c>
      <c r="P28" s="114">
        <v>1.0469791413691681E-2</v>
      </c>
    </row>
    <row r="29" spans="2:16" ht="21.95" customHeight="1" x14ac:dyDescent="0.25">
      <c r="B29" s="88" t="s">
        <v>29</v>
      </c>
      <c r="C29" s="89">
        <v>52</v>
      </c>
      <c r="D29" s="90">
        <v>2.5987006496751622E-2</v>
      </c>
      <c r="E29" s="91">
        <v>233</v>
      </c>
      <c r="F29" s="90">
        <v>1.2614368469492718E-2</v>
      </c>
      <c r="G29" s="91">
        <v>24</v>
      </c>
      <c r="H29" s="90">
        <v>3.9893617021276593E-3</v>
      </c>
      <c r="I29" s="91">
        <v>47</v>
      </c>
      <c r="J29" s="90">
        <v>7.8359453151050345E-3</v>
      </c>
      <c r="K29" s="91">
        <v>0</v>
      </c>
      <c r="L29" s="90">
        <v>0</v>
      </c>
      <c r="M29" s="91">
        <v>7</v>
      </c>
      <c r="N29" s="92">
        <v>1.5625000000000001E-3</v>
      </c>
      <c r="O29" s="113">
        <v>363</v>
      </c>
      <c r="P29" s="114">
        <v>9.7951914514692786E-3</v>
      </c>
    </row>
    <row r="30" spans="2:16" ht="21.95" customHeight="1" thickBot="1" x14ac:dyDescent="0.3">
      <c r="B30" s="88" t="s">
        <v>30</v>
      </c>
      <c r="C30" s="89">
        <v>0</v>
      </c>
      <c r="D30" s="90">
        <v>0</v>
      </c>
      <c r="E30" s="91">
        <v>384</v>
      </c>
      <c r="F30" s="90">
        <v>2.0789345460451518E-2</v>
      </c>
      <c r="G30" s="91">
        <v>6</v>
      </c>
      <c r="H30" s="90">
        <v>9.9734042553191482E-4</v>
      </c>
      <c r="I30" s="91">
        <v>21</v>
      </c>
      <c r="J30" s="90">
        <v>3.5011670556852285E-3</v>
      </c>
      <c r="K30" s="91">
        <v>1</v>
      </c>
      <c r="L30" s="90">
        <v>1.0752688172043012E-2</v>
      </c>
      <c r="M30" s="91">
        <v>55</v>
      </c>
      <c r="N30" s="92">
        <v>1.2276785714285714E-2</v>
      </c>
      <c r="O30" s="113">
        <v>467</v>
      </c>
      <c r="P30" s="114">
        <v>1.2601527294314472E-2</v>
      </c>
    </row>
    <row r="31" spans="2:16" ht="21.95" customHeight="1" thickTop="1" thickBot="1" x14ac:dyDescent="0.3">
      <c r="B31" s="99" t="s">
        <v>31</v>
      </c>
      <c r="C31" s="100">
        <v>2001</v>
      </c>
      <c r="D31" s="101">
        <v>0.99999999999999989</v>
      </c>
      <c r="E31" s="102">
        <v>18471</v>
      </c>
      <c r="F31" s="101">
        <v>1.0000000000000002</v>
      </c>
      <c r="G31" s="102">
        <v>6016</v>
      </c>
      <c r="H31" s="101">
        <v>0.99999999999999989</v>
      </c>
      <c r="I31" s="102">
        <v>5998</v>
      </c>
      <c r="J31" s="101">
        <v>1</v>
      </c>
      <c r="K31" s="102">
        <v>93</v>
      </c>
      <c r="L31" s="101">
        <v>1</v>
      </c>
      <c r="M31" s="102">
        <v>4480</v>
      </c>
      <c r="N31" s="103">
        <v>1</v>
      </c>
      <c r="O31" s="100">
        <v>37059</v>
      </c>
      <c r="P31" s="115">
        <v>0.99999999999999989</v>
      </c>
    </row>
    <row r="32" spans="2:16" ht="21.95" customHeight="1" thickTop="1" thickBot="1" x14ac:dyDescent="0.3">
      <c r="B32" s="116"/>
      <c r="C32" s="117"/>
      <c r="D32" s="118"/>
      <c r="E32" s="117"/>
      <c r="F32" s="118"/>
      <c r="G32" s="117"/>
      <c r="H32" s="118"/>
      <c r="I32" s="117"/>
      <c r="J32" s="118"/>
      <c r="K32" s="117"/>
      <c r="L32" s="118"/>
      <c r="M32" s="117"/>
      <c r="N32" s="118"/>
      <c r="O32" s="117"/>
      <c r="P32" s="118"/>
    </row>
    <row r="33" spans="2:23" ht="21.95" customHeight="1" thickTop="1" x14ac:dyDescent="0.25">
      <c r="B33" s="119" t="s">
        <v>217</v>
      </c>
      <c r="C33" s="120"/>
      <c r="D33" s="120"/>
      <c r="E33" s="121"/>
      <c r="F33" s="122"/>
      <c r="G33" s="122"/>
      <c r="H33" s="122"/>
      <c r="I33" s="122"/>
      <c r="J33" s="122"/>
      <c r="K33" s="123"/>
      <c r="L33" s="122"/>
      <c r="M33" s="122"/>
      <c r="N33" s="122"/>
      <c r="O33" s="122"/>
      <c r="P33" s="122"/>
      <c r="Q33" s="122"/>
      <c r="R33" s="122"/>
      <c r="S33" s="122"/>
      <c r="T33" s="123"/>
      <c r="U33" s="122"/>
      <c r="V33" s="122"/>
      <c r="W33" s="122"/>
    </row>
    <row r="34" spans="2:23" ht="21.95" customHeight="1" thickBot="1" x14ac:dyDescent="0.3">
      <c r="B34" s="124" t="s">
        <v>220</v>
      </c>
      <c r="C34" s="125"/>
      <c r="D34" s="125"/>
      <c r="E34" s="126"/>
      <c r="F34" s="122"/>
      <c r="G34" s="122"/>
      <c r="H34" s="122"/>
      <c r="I34" s="122"/>
      <c r="J34" s="122"/>
      <c r="K34" s="123"/>
      <c r="L34" s="122"/>
      <c r="M34" s="122"/>
      <c r="N34" s="122"/>
      <c r="O34" s="122"/>
      <c r="P34" s="122"/>
      <c r="Q34" s="122"/>
      <c r="R34" s="122"/>
      <c r="S34" s="122"/>
      <c r="T34" s="123"/>
      <c r="U34" s="122"/>
      <c r="V34" s="122"/>
      <c r="W34" s="122"/>
    </row>
    <row r="35" spans="2:23" ht="15.75" thickTop="1" x14ac:dyDescent="0.25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</row>
    <row r="36" spans="2:23" x14ac:dyDescent="0.25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</row>
    <row r="37" spans="2:23" x14ac:dyDescent="0.25"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</row>
    <row r="38" spans="2:23" x14ac:dyDescent="0.2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</row>
    <row r="39" spans="2:23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2:23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</row>
    <row r="41" spans="2:23" x14ac:dyDescent="0.2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</row>
    <row r="42" spans="2:23" x14ac:dyDescent="0.2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</row>
    <row r="43" spans="2:23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2:23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2:23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2:23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2:23" x14ac:dyDescent="0.2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2:23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2:16" x14ac:dyDescent="0.2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2:16" x14ac:dyDescent="0.2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2:16" x14ac:dyDescent="0.2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2:16" x14ac:dyDescent="0.2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2:16" x14ac:dyDescent="0.2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2:16" x14ac:dyDescent="0.2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2:16" x14ac:dyDescent="0.2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2:16" x14ac:dyDescent="0.2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2:16" x14ac:dyDescent="0.2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2:16" x14ac:dyDescent="0.2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</row>
    <row r="59" spans="2:16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</row>
    <row r="60" spans="2:16" x14ac:dyDescent="0.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</row>
    <row r="61" spans="2:16" x14ac:dyDescent="0.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</row>
    <row r="62" spans="2:16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2:16" x14ac:dyDescent="0.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2:16" x14ac:dyDescent="0.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2:16" x14ac:dyDescent="0.2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  <row r="66" spans="2:16" x14ac:dyDescent="0.2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2:16" x14ac:dyDescent="0.2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</row>
    <row r="68" spans="2:16" x14ac:dyDescent="0.2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6" x14ac:dyDescent="0.2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2:16" x14ac:dyDescent="0.2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</row>
    <row r="71" spans="2:16" x14ac:dyDescent="0.2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</row>
    <row r="72" spans="2:16" x14ac:dyDescent="0.2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2:16" x14ac:dyDescent="0.2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2:16" x14ac:dyDescent="0.2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2:16" x14ac:dyDescent="0.2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</row>
    <row r="76" spans="2:16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</row>
    <row r="77" spans="2:16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</row>
    <row r="78" spans="2:16" x14ac:dyDescent="0.2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</row>
    <row r="79" spans="2:16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</row>
    <row r="80" spans="2:16" x14ac:dyDescent="0.2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</row>
    <row r="81" spans="2:16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</row>
    <row r="82" spans="2:16" x14ac:dyDescent="0.2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2:16" x14ac:dyDescent="0.2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2:16" x14ac:dyDescent="0.2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</row>
    <row r="85" spans="2:16" x14ac:dyDescent="0.2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</row>
    <row r="86" spans="2:16" x14ac:dyDescent="0.2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</row>
    <row r="87" spans="2:16" x14ac:dyDescent="0.2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2:16" x14ac:dyDescent="0.2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2:16" x14ac:dyDescent="0.2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2:16" x14ac:dyDescent="0.2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</row>
    <row r="91" spans="2:16" x14ac:dyDescent="0.2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</row>
    <row r="92" spans="2:16" x14ac:dyDescent="0.2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</row>
    <row r="93" spans="2:16" x14ac:dyDescent="0.2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2:16" x14ac:dyDescent="0.2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2:16" x14ac:dyDescent="0.2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2:16" x14ac:dyDescent="0.2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2:16" x14ac:dyDescent="0.2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spans="2:16" x14ac:dyDescent="0.2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spans="2:16" x14ac:dyDescent="0.2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spans="2:16" x14ac:dyDescent="0.2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spans="2:16" x14ac:dyDescent="0.2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2:16" x14ac:dyDescent="0.2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2:16" x14ac:dyDescent="0.2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spans="2:16" x14ac:dyDescent="0.2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2:16" x14ac:dyDescent="0.2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2:16" x14ac:dyDescent="0.2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</row>
    <row r="107" spans="2:16" x14ac:dyDescent="0.2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</row>
    <row r="108" spans="2:16" x14ac:dyDescent="0.2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2:16" x14ac:dyDescent="0.2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2:16" x14ac:dyDescent="0.2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</row>
    <row r="111" spans="2:16" x14ac:dyDescent="0.2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</row>
    <row r="112" spans="2:16" x14ac:dyDescent="0.2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</row>
    <row r="113" spans="2:16" x14ac:dyDescent="0.2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</row>
    <row r="114" spans="2:16" x14ac:dyDescent="0.2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</row>
    <row r="115" spans="2:16" x14ac:dyDescent="0.2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</row>
    <row r="116" spans="2:16" x14ac:dyDescent="0.2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</row>
    <row r="117" spans="2:16" x14ac:dyDescent="0.2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</row>
    <row r="118" spans="2:16" x14ac:dyDescent="0.2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</row>
    <row r="119" spans="2:16" x14ac:dyDescent="0.25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</row>
    <row r="120" spans="2:16" x14ac:dyDescent="0.25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</row>
    <row r="121" spans="2:16" x14ac:dyDescent="0.25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</row>
    <row r="122" spans="2:16" x14ac:dyDescent="0.2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</row>
    <row r="123" spans="2:16" x14ac:dyDescent="0.2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</row>
    <row r="124" spans="2:16" x14ac:dyDescent="0.25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</row>
    <row r="125" spans="2:16" x14ac:dyDescent="0.25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</row>
    <row r="126" spans="2:16" x14ac:dyDescent="0.25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</row>
    <row r="127" spans="2:16" x14ac:dyDescent="0.25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</row>
    <row r="128" spans="2:16" x14ac:dyDescent="0.25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</row>
    <row r="129" spans="2:16" x14ac:dyDescent="0.25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</row>
    <row r="130" spans="2:16" x14ac:dyDescent="0.25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</row>
    <row r="131" spans="2:16" x14ac:dyDescent="0.25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</row>
    <row r="132" spans="2:16" x14ac:dyDescent="0.25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</row>
    <row r="133" spans="2:16" x14ac:dyDescent="0.25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</row>
    <row r="134" spans="2:16" x14ac:dyDescent="0.25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</row>
    <row r="135" spans="2:16" x14ac:dyDescent="0.25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</row>
    <row r="136" spans="2:16" x14ac:dyDescent="0.25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</row>
    <row r="137" spans="2:16" x14ac:dyDescent="0.25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</row>
    <row r="138" spans="2:16" x14ac:dyDescent="0.25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</row>
    <row r="139" spans="2:16" x14ac:dyDescent="0.25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</row>
    <row r="140" spans="2:16" x14ac:dyDescent="0.25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</row>
    <row r="141" spans="2:16" x14ac:dyDescent="0.25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</row>
    <row r="142" spans="2:16" x14ac:dyDescent="0.25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</row>
    <row r="143" spans="2:16" x14ac:dyDescent="0.25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</row>
    <row r="144" spans="2:16" x14ac:dyDescent="0.25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</row>
    <row r="145" spans="2:16" x14ac:dyDescent="0.25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</row>
    <row r="146" spans="2:16" x14ac:dyDescent="0.25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</row>
    <row r="147" spans="2:16" x14ac:dyDescent="0.25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</row>
    <row r="148" spans="2:16" x14ac:dyDescent="0.25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</row>
    <row r="149" spans="2:16" x14ac:dyDescent="0.25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</row>
    <row r="150" spans="2:16" x14ac:dyDescent="0.25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</row>
    <row r="151" spans="2:16" x14ac:dyDescent="0.25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</row>
    <row r="152" spans="2:16" x14ac:dyDescent="0.25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</row>
    <row r="153" spans="2:16" x14ac:dyDescent="0.25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</row>
    <row r="154" spans="2:16" x14ac:dyDescent="0.25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</row>
    <row r="155" spans="2:16" x14ac:dyDescent="0.25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</row>
    <row r="156" spans="2:16" x14ac:dyDescent="0.25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</row>
    <row r="157" spans="2:16" x14ac:dyDescent="0.25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</row>
    <row r="158" spans="2:16" x14ac:dyDescent="0.25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</row>
    <row r="159" spans="2:16" x14ac:dyDescent="0.25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</row>
    <row r="160" spans="2:16" x14ac:dyDescent="0.25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</row>
    <row r="161" spans="2:16" x14ac:dyDescent="0.25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</row>
    <row r="162" spans="2:16" x14ac:dyDescent="0.25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</row>
    <row r="163" spans="2:16" x14ac:dyDescent="0.25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</row>
    <row r="164" spans="2:16" x14ac:dyDescent="0.25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</row>
    <row r="165" spans="2:16" x14ac:dyDescent="0.25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</row>
    <row r="166" spans="2:16" x14ac:dyDescent="0.25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</row>
    <row r="167" spans="2:16" x14ac:dyDescent="0.25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</row>
    <row r="168" spans="2:16" x14ac:dyDescent="0.25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</row>
    <row r="169" spans="2:16" x14ac:dyDescent="0.25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</row>
    <row r="170" spans="2:16" x14ac:dyDescent="0.25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</row>
    <row r="171" spans="2:16" x14ac:dyDescent="0.25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</row>
    <row r="172" spans="2:16" x14ac:dyDescent="0.25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</row>
    <row r="173" spans="2:16" x14ac:dyDescent="0.25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</row>
    <row r="174" spans="2:16" x14ac:dyDescent="0.25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</row>
    <row r="175" spans="2:16" x14ac:dyDescent="0.25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</row>
    <row r="176" spans="2:16" x14ac:dyDescent="0.25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</row>
    <row r="177" spans="2:16" x14ac:dyDescent="0.25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</row>
    <row r="178" spans="2:16" x14ac:dyDescent="0.25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</row>
    <row r="179" spans="2:16" x14ac:dyDescent="0.25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</row>
    <row r="180" spans="2:16" x14ac:dyDescent="0.25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</row>
    <row r="181" spans="2:16" x14ac:dyDescent="0.25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</row>
    <row r="182" spans="2:16" x14ac:dyDescent="0.25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</row>
    <row r="183" spans="2:16" x14ac:dyDescent="0.25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</row>
    <row r="184" spans="2:16" x14ac:dyDescent="0.25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</row>
    <row r="185" spans="2:16" x14ac:dyDescent="0.25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</row>
    <row r="186" spans="2:16" x14ac:dyDescent="0.25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</row>
    <row r="187" spans="2:16" x14ac:dyDescent="0.25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</row>
    <row r="188" spans="2:16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</row>
    <row r="189" spans="2:16" x14ac:dyDescent="0.25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</row>
    <row r="190" spans="2:16" x14ac:dyDescent="0.25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</row>
    <row r="191" spans="2:16" x14ac:dyDescent="0.25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</row>
    <row r="192" spans="2:16" x14ac:dyDescent="0.25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</row>
    <row r="193" spans="2:16" x14ac:dyDescent="0.25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</row>
    <row r="194" spans="2:16" x14ac:dyDescent="0.25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</row>
    <row r="195" spans="2:16" x14ac:dyDescent="0.25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</row>
    <row r="196" spans="2:16" x14ac:dyDescent="0.25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</row>
    <row r="197" spans="2:16" x14ac:dyDescent="0.25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</row>
    <row r="198" spans="2:16" x14ac:dyDescent="0.25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</row>
    <row r="199" spans="2:16" x14ac:dyDescent="0.25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</row>
    <row r="200" spans="2:16" x14ac:dyDescent="0.25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</row>
    <row r="201" spans="2:16" x14ac:dyDescent="0.25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</row>
    <row r="202" spans="2:16" x14ac:dyDescent="0.25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</row>
    <row r="203" spans="2:16" x14ac:dyDescent="0.25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</row>
    <row r="204" spans="2:16" x14ac:dyDescent="0.25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</row>
    <row r="205" spans="2:16" x14ac:dyDescent="0.25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</row>
    <row r="206" spans="2:16" x14ac:dyDescent="0.25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</row>
    <row r="207" spans="2:16" x14ac:dyDescent="0.25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</row>
    <row r="208" spans="2:16" x14ac:dyDescent="0.25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</row>
    <row r="209" spans="2:16" x14ac:dyDescent="0.25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</row>
    <row r="210" spans="2:16" x14ac:dyDescent="0.25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</row>
    <row r="211" spans="2:16" x14ac:dyDescent="0.25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</row>
    <row r="212" spans="2:16" x14ac:dyDescent="0.25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</row>
    <row r="213" spans="2:16" x14ac:dyDescent="0.25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</row>
    <row r="214" spans="2:16" x14ac:dyDescent="0.25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</row>
    <row r="215" spans="2:16" x14ac:dyDescent="0.25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</row>
    <row r="216" spans="2:16" x14ac:dyDescent="0.25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</row>
    <row r="217" spans="2:16" x14ac:dyDescent="0.25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</row>
    <row r="218" spans="2:16" x14ac:dyDescent="0.25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</row>
    <row r="219" spans="2:16" x14ac:dyDescent="0.25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</row>
    <row r="220" spans="2:16" x14ac:dyDescent="0.25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</row>
    <row r="221" spans="2:16" x14ac:dyDescent="0.25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</row>
    <row r="222" spans="2:16" x14ac:dyDescent="0.25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</row>
    <row r="223" spans="2:16" x14ac:dyDescent="0.25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</row>
    <row r="224" spans="2:16" x14ac:dyDescent="0.25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</row>
    <row r="225" spans="2:16" x14ac:dyDescent="0.25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</row>
    <row r="226" spans="2:16" x14ac:dyDescent="0.25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</row>
    <row r="227" spans="2:16" x14ac:dyDescent="0.25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</row>
    <row r="228" spans="2:16" x14ac:dyDescent="0.25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</row>
    <row r="229" spans="2:16" x14ac:dyDescent="0.25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</row>
    <row r="230" spans="2:16" x14ac:dyDescent="0.25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</row>
    <row r="231" spans="2:16" x14ac:dyDescent="0.25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</row>
    <row r="232" spans="2:16" x14ac:dyDescent="0.25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</row>
    <row r="233" spans="2:16" x14ac:dyDescent="0.25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</row>
    <row r="234" spans="2:16" x14ac:dyDescent="0.25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</row>
    <row r="235" spans="2:16" x14ac:dyDescent="0.25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</row>
    <row r="236" spans="2:16" x14ac:dyDescent="0.25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</row>
    <row r="237" spans="2:16" x14ac:dyDescent="0.25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</row>
    <row r="238" spans="2:16" x14ac:dyDescent="0.25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</row>
    <row r="239" spans="2:16" x14ac:dyDescent="0.25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</row>
    <row r="240" spans="2:16" x14ac:dyDescent="0.25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</row>
    <row r="241" spans="2:16" x14ac:dyDescent="0.25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</row>
    <row r="242" spans="2:16" x14ac:dyDescent="0.25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</row>
    <row r="243" spans="2:16" x14ac:dyDescent="0.25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</row>
    <row r="244" spans="2:16" x14ac:dyDescent="0.25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</row>
    <row r="245" spans="2:16" x14ac:dyDescent="0.25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</row>
    <row r="246" spans="2:16" x14ac:dyDescent="0.25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</row>
    <row r="247" spans="2:16" x14ac:dyDescent="0.25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</row>
    <row r="248" spans="2:16" x14ac:dyDescent="0.25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</row>
    <row r="249" spans="2:16" x14ac:dyDescent="0.25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</row>
    <row r="250" spans="2:16" x14ac:dyDescent="0.25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</row>
    <row r="251" spans="2:16" x14ac:dyDescent="0.25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</row>
    <row r="252" spans="2:16" x14ac:dyDescent="0.25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</row>
    <row r="253" spans="2:16" x14ac:dyDescent="0.25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</row>
    <row r="254" spans="2:16" x14ac:dyDescent="0.25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</row>
    <row r="255" spans="2:16" x14ac:dyDescent="0.25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</row>
    <row r="256" spans="2:16" x14ac:dyDescent="0.25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</row>
    <row r="257" spans="2:16" x14ac:dyDescent="0.25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</row>
    <row r="258" spans="2:16" x14ac:dyDescent="0.25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</row>
    <row r="259" spans="2:16" x14ac:dyDescent="0.25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</row>
    <row r="260" spans="2:16" x14ac:dyDescent="0.25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</row>
    <row r="261" spans="2:16" x14ac:dyDescent="0.25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</row>
    <row r="262" spans="2:16" x14ac:dyDescent="0.25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</row>
    <row r="263" spans="2:16" x14ac:dyDescent="0.25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</row>
    <row r="264" spans="2:16" x14ac:dyDescent="0.25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</row>
    <row r="265" spans="2:16" x14ac:dyDescent="0.25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</row>
    <row r="266" spans="2:16" x14ac:dyDescent="0.25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</row>
    <row r="267" spans="2:16" x14ac:dyDescent="0.25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</row>
    <row r="268" spans="2:16" x14ac:dyDescent="0.25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</row>
    <row r="269" spans="2:16" x14ac:dyDescent="0.25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</row>
    <row r="270" spans="2:16" x14ac:dyDescent="0.25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</row>
    <row r="271" spans="2:16" x14ac:dyDescent="0.25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</row>
    <row r="272" spans="2:16" x14ac:dyDescent="0.25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</row>
    <row r="273" spans="2:16" x14ac:dyDescent="0.25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</row>
    <row r="274" spans="2:16" x14ac:dyDescent="0.25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</row>
    <row r="275" spans="2:16" x14ac:dyDescent="0.25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</row>
    <row r="276" spans="2:16" x14ac:dyDescent="0.25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</row>
    <row r="277" spans="2:16" x14ac:dyDescent="0.25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</row>
    <row r="278" spans="2:16" x14ac:dyDescent="0.25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</row>
    <row r="279" spans="2:16" x14ac:dyDescent="0.25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</row>
    <row r="280" spans="2:16" x14ac:dyDescent="0.25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</row>
    <row r="281" spans="2:16" x14ac:dyDescent="0.25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</row>
    <row r="282" spans="2:16" x14ac:dyDescent="0.25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</row>
    <row r="283" spans="2:16" x14ac:dyDescent="0.25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</row>
    <row r="284" spans="2:16" x14ac:dyDescent="0.25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</row>
    <row r="285" spans="2:16" x14ac:dyDescent="0.25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</row>
    <row r="286" spans="2:16" x14ac:dyDescent="0.25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</row>
    <row r="287" spans="2:16" x14ac:dyDescent="0.25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</row>
    <row r="288" spans="2:16" x14ac:dyDescent="0.25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</row>
    <row r="289" spans="2:16" x14ac:dyDescent="0.25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</row>
    <row r="290" spans="2:16" x14ac:dyDescent="0.25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</row>
    <row r="291" spans="2:16" x14ac:dyDescent="0.25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</row>
    <row r="292" spans="2:16" x14ac:dyDescent="0.25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</row>
    <row r="293" spans="2:16" x14ac:dyDescent="0.25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</row>
    <row r="294" spans="2:16" x14ac:dyDescent="0.25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</row>
    <row r="295" spans="2:16" x14ac:dyDescent="0.25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</row>
    <row r="296" spans="2:16" x14ac:dyDescent="0.25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</row>
    <row r="297" spans="2:16" x14ac:dyDescent="0.25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</row>
    <row r="298" spans="2:16" x14ac:dyDescent="0.25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</row>
    <row r="299" spans="2:16" x14ac:dyDescent="0.25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</row>
    <row r="300" spans="2:16" x14ac:dyDescent="0.25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</row>
    <row r="301" spans="2:16" x14ac:dyDescent="0.25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</row>
    <row r="302" spans="2:16" x14ac:dyDescent="0.25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</row>
    <row r="303" spans="2:16" x14ac:dyDescent="0.25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</row>
    <row r="304" spans="2:16" x14ac:dyDescent="0.25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</row>
    <row r="305" spans="2:16" x14ac:dyDescent="0.25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</row>
    <row r="306" spans="2:16" x14ac:dyDescent="0.25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</row>
    <row r="307" spans="2:16" x14ac:dyDescent="0.25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</row>
    <row r="308" spans="2:16" x14ac:dyDescent="0.25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</row>
    <row r="309" spans="2:16" x14ac:dyDescent="0.25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</row>
    <row r="310" spans="2:16" x14ac:dyDescent="0.25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</row>
    <row r="311" spans="2:16" x14ac:dyDescent="0.25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</row>
    <row r="312" spans="2:16" x14ac:dyDescent="0.25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</row>
    <row r="313" spans="2:16" x14ac:dyDescent="0.25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</row>
    <row r="314" spans="2:16" x14ac:dyDescent="0.25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</row>
    <row r="315" spans="2:16" x14ac:dyDescent="0.25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</row>
    <row r="316" spans="2:16" x14ac:dyDescent="0.25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</row>
    <row r="317" spans="2:16" x14ac:dyDescent="0.25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</row>
    <row r="318" spans="2:16" x14ac:dyDescent="0.25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</row>
    <row r="319" spans="2:16" x14ac:dyDescent="0.25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</row>
    <row r="320" spans="2:16" x14ac:dyDescent="0.25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</row>
    <row r="321" spans="2:16" x14ac:dyDescent="0.25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</row>
    <row r="322" spans="2:16" x14ac:dyDescent="0.25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</row>
    <row r="323" spans="2:16" x14ac:dyDescent="0.25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</row>
    <row r="324" spans="2:16" x14ac:dyDescent="0.25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</row>
    <row r="325" spans="2:16" x14ac:dyDescent="0.25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</row>
    <row r="326" spans="2:16" x14ac:dyDescent="0.25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</row>
    <row r="327" spans="2:16" x14ac:dyDescent="0.25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</row>
    <row r="328" spans="2:16" x14ac:dyDescent="0.25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</row>
    <row r="329" spans="2:16" x14ac:dyDescent="0.25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</row>
    <row r="330" spans="2:16" x14ac:dyDescent="0.25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</row>
    <row r="331" spans="2:16" x14ac:dyDescent="0.25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</row>
    <row r="332" spans="2:16" x14ac:dyDescent="0.25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</row>
    <row r="333" spans="2:16" x14ac:dyDescent="0.25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</row>
    <row r="334" spans="2:16" x14ac:dyDescent="0.25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</row>
    <row r="335" spans="2:16" x14ac:dyDescent="0.25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</row>
    <row r="336" spans="2:16" x14ac:dyDescent="0.25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</row>
    <row r="337" spans="2:16" x14ac:dyDescent="0.25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</row>
    <row r="338" spans="2:16" x14ac:dyDescent="0.25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</row>
    <row r="339" spans="2:16" x14ac:dyDescent="0.25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</row>
    <row r="340" spans="2:16" x14ac:dyDescent="0.25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</row>
    <row r="341" spans="2:16" x14ac:dyDescent="0.25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</row>
    <row r="342" spans="2:16" x14ac:dyDescent="0.25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</row>
    <row r="343" spans="2:16" x14ac:dyDescent="0.25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</row>
    <row r="344" spans="2:16" x14ac:dyDescent="0.25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</row>
    <row r="345" spans="2:16" x14ac:dyDescent="0.25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</row>
    <row r="346" spans="2:16" x14ac:dyDescent="0.25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</row>
    <row r="347" spans="2:16" x14ac:dyDescent="0.25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</row>
    <row r="348" spans="2:16" x14ac:dyDescent="0.25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</row>
    <row r="349" spans="2:16" x14ac:dyDescent="0.25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</row>
    <row r="350" spans="2:16" x14ac:dyDescent="0.25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</row>
    <row r="351" spans="2:16" x14ac:dyDescent="0.25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</row>
    <row r="352" spans="2:16" x14ac:dyDescent="0.25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</row>
    <row r="353" spans="2:16" x14ac:dyDescent="0.25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</row>
    <row r="354" spans="2:16" x14ac:dyDescent="0.25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</row>
    <row r="355" spans="2:16" x14ac:dyDescent="0.25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</row>
    <row r="356" spans="2:16" x14ac:dyDescent="0.25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</row>
    <row r="357" spans="2:16" x14ac:dyDescent="0.25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</row>
    <row r="358" spans="2:16" x14ac:dyDescent="0.25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</row>
    <row r="359" spans="2:16" x14ac:dyDescent="0.25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</row>
    <row r="360" spans="2:16" x14ac:dyDescent="0.25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</row>
    <row r="361" spans="2:16" x14ac:dyDescent="0.25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</row>
    <row r="362" spans="2:16" x14ac:dyDescent="0.25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</row>
    <row r="363" spans="2:16" x14ac:dyDescent="0.25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</row>
    <row r="364" spans="2:16" x14ac:dyDescent="0.25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</row>
    <row r="365" spans="2:16" x14ac:dyDescent="0.25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</row>
    <row r="366" spans="2:16" x14ac:dyDescent="0.25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</row>
    <row r="367" spans="2:16" x14ac:dyDescent="0.25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</row>
    <row r="368" spans="2:16" x14ac:dyDescent="0.25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</row>
    <row r="369" spans="2:16" x14ac:dyDescent="0.25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</row>
    <row r="370" spans="2:16" x14ac:dyDescent="0.25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</row>
    <row r="371" spans="2:16" x14ac:dyDescent="0.25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</row>
    <row r="372" spans="2:16" x14ac:dyDescent="0.25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</row>
    <row r="373" spans="2:16" x14ac:dyDescent="0.25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</row>
    <row r="374" spans="2:16" x14ac:dyDescent="0.25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</row>
    <row r="375" spans="2:16" x14ac:dyDescent="0.25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</row>
    <row r="376" spans="2:16" x14ac:dyDescent="0.25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</row>
    <row r="377" spans="2:16" x14ac:dyDescent="0.25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</row>
    <row r="378" spans="2:16" x14ac:dyDescent="0.25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</row>
    <row r="379" spans="2:16" x14ac:dyDescent="0.25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</row>
    <row r="380" spans="2:16" x14ac:dyDescent="0.25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</row>
    <row r="381" spans="2:16" x14ac:dyDescent="0.25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</row>
    <row r="382" spans="2:16" x14ac:dyDescent="0.25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</row>
    <row r="383" spans="2:16" x14ac:dyDescent="0.25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</row>
    <row r="384" spans="2:16" x14ac:dyDescent="0.25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</row>
    <row r="385" spans="2:16" x14ac:dyDescent="0.25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</row>
    <row r="386" spans="2:16" x14ac:dyDescent="0.25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</row>
    <row r="387" spans="2:16" x14ac:dyDescent="0.25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</row>
    <row r="388" spans="2:16" x14ac:dyDescent="0.25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</row>
    <row r="389" spans="2:16" x14ac:dyDescent="0.25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</row>
    <row r="390" spans="2:16" x14ac:dyDescent="0.25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</row>
    <row r="391" spans="2:16" x14ac:dyDescent="0.25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</row>
    <row r="392" spans="2:16" x14ac:dyDescent="0.25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</row>
    <row r="393" spans="2:16" x14ac:dyDescent="0.25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</row>
    <row r="394" spans="2:16" x14ac:dyDescent="0.25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</row>
    <row r="395" spans="2:16" x14ac:dyDescent="0.25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</row>
    <row r="396" spans="2:16" x14ac:dyDescent="0.25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</row>
    <row r="397" spans="2:16" x14ac:dyDescent="0.25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</row>
    <row r="398" spans="2:16" x14ac:dyDescent="0.25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</row>
    <row r="399" spans="2:16" x14ac:dyDescent="0.25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</row>
    <row r="400" spans="2:16" x14ac:dyDescent="0.25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</row>
    <row r="401" spans="2:16" x14ac:dyDescent="0.25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</row>
    <row r="402" spans="2:16" x14ac:dyDescent="0.25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</row>
    <row r="403" spans="2:16" x14ac:dyDescent="0.25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</row>
    <row r="404" spans="2:16" x14ac:dyDescent="0.25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</row>
    <row r="405" spans="2:16" x14ac:dyDescent="0.25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</row>
    <row r="406" spans="2:16" x14ac:dyDescent="0.25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</row>
    <row r="407" spans="2:16" x14ac:dyDescent="0.25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</row>
    <row r="408" spans="2:16" x14ac:dyDescent="0.25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</row>
    <row r="409" spans="2:16" x14ac:dyDescent="0.25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</row>
    <row r="410" spans="2:16" x14ac:dyDescent="0.25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</row>
    <row r="411" spans="2:16" x14ac:dyDescent="0.25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</row>
    <row r="412" spans="2:16" x14ac:dyDescent="0.25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</row>
    <row r="413" spans="2:16" x14ac:dyDescent="0.25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</row>
    <row r="414" spans="2:16" x14ac:dyDescent="0.25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</row>
    <row r="415" spans="2:16" x14ac:dyDescent="0.25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</row>
    <row r="416" spans="2:16" x14ac:dyDescent="0.25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</row>
    <row r="417" spans="2:16" x14ac:dyDescent="0.25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</row>
    <row r="418" spans="2:16" x14ac:dyDescent="0.25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</row>
    <row r="419" spans="2:16" x14ac:dyDescent="0.25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</row>
    <row r="420" spans="2:16" x14ac:dyDescent="0.25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</row>
    <row r="421" spans="2:16" x14ac:dyDescent="0.25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</row>
    <row r="422" spans="2:16" x14ac:dyDescent="0.25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</row>
    <row r="423" spans="2:16" x14ac:dyDescent="0.25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</row>
    <row r="424" spans="2:16" x14ac:dyDescent="0.25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</row>
    <row r="425" spans="2:16" x14ac:dyDescent="0.25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</row>
    <row r="426" spans="2:16" x14ac:dyDescent="0.25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</row>
    <row r="427" spans="2:16" x14ac:dyDescent="0.25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</row>
    <row r="428" spans="2:16" x14ac:dyDescent="0.25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</row>
    <row r="429" spans="2:16" x14ac:dyDescent="0.25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</row>
    <row r="430" spans="2:16" x14ac:dyDescent="0.25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</row>
    <row r="431" spans="2:16" x14ac:dyDescent="0.25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</row>
    <row r="432" spans="2:16" x14ac:dyDescent="0.25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</row>
    <row r="433" spans="2:16" x14ac:dyDescent="0.25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</row>
    <row r="434" spans="2:16" x14ac:dyDescent="0.25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</row>
    <row r="435" spans="2:16" x14ac:dyDescent="0.25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</row>
    <row r="436" spans="2:16" x14ac:dyDescent="0.25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</row>
    <row r="437" spans="2:16" x14ac:dyDescent="0.25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</row>
    <row r="438" spans="2:16" x14ac:dyDescent="0.25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</row>
    <row r="439" spans="2:16" x14ac:dyDescent="0.25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</row>
    <row r="440" spans="2:16" x14ac:dyDescent="0.25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</row>
    <row r="441" spans="2:16" x14ac:dyDescent="0.25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</row>
    <row r="442" spans="2:16" x14ac:dyDescent="0.25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</row>
    <row r="443" spans="2:16" x14ac:dyDescent="0.25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</row>
    <row r="444" spans="2:16" x14ac:dyDescent="0.25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</row>
    <row r="445" spans="2:16" x14ac:dyDescent="0.25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</row>
    <row r="446" spans="2:16" x14ac:dyDescent="0.25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</row>
    <row r="447" spans="2:16" x14ac:dyDescent="0.25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</row>
    <row r="448" spans="2:16" x14ac:dyDescent="0.25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</row>
    <row r="449" spans="2:16" x14ac:dyDescent="0.25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</row>
    <row r="450" spans="2:16" x14ac:dyDescent="0.25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</row>
    <row r="451" spans="2:16" x14ac:dyDescent="0.25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</row>
    <row r="452" spans="2:16" x14ac:dyDescent="0.25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</row>
    <row r="453" spans="2:16" x14ac:dyDescent="0.25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</row>
    <row r="454" spans="2:16" x14ac:dyDescent="0.25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</row>
    <row r="455" spans="2:16" x14ac:dyDescent="0.25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</row>
    <row r="456" spans="2:16" x14ac:dyDescent="0.25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</row>
    <row r="457" spans="2:16" x14ac:dyDescent="0.25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</row>
    <row r="458" spans="2:16" x14ac:dyDescent="0.25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</row>
    <row r="459" spans="2:16" x14ac:dyDescent="0.25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</row>
    <row r="460" spans="2:16" x14ac:dyDescent="0.25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</row>
    <row r="461" spans="2:16" x14ac:dyDescent="0.25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</row>
    <row r="462" spans="2:16" x14ac:dyDescent="0.25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</row>
    <row r="463" spans="2:16" x14ac:dyDescent="0.25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</row>
    <row r="464" spans="2:16" x14ac:dyDescent="0.25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</row>
    <row r="465" spans="2:16" x14ac:dyDescent="0.25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</row>
    <row r="466" spans="2:16" x14ac:dyDescent="0.25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</row>
    <row r="467" spans="2:16" x14ac:dyDescent="0.25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</row>
    <row r="468" spans="2:16" x14ac:dyDescent="0.25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</row>
    <row r="469" spans="2:16" x14ac:dyDescent="0.25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</row>
    <row r="470" spans="2:16" x14ac:dyDescent="0.25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</row>
    <row r="471" spans="2:16" x14ac:dyDescent="0.25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</row>
    <row r="472" spans="2:16" x14ac:dyDescent="0.25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</row>
    <row r="473" spans="2:16" x14ac:dyDescent="0.25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</row>
    <row r="474" spans="2:16" x14ac:dyDescent="0.25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</row>
    <row r="475" spans="2:16" x14ac:dyDescent="0.25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</row>
    <row r="476" spans="2:16" x14ac:dyDescent="0.25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</row>
    <row r="477" spans="2:16" x14ac:dyDescent="0.25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</row>
    <row r="478" spans="2:16" x14ac:dyDescent="0.25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</row>
    <row r="479" spans="2:16" x14ac:dyDescent="0.25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</row>
    <row r="480" spans="2:16" x14ac:dyDescent="0.25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</row>
    <row r="481" spans="2:16" x14ac:dyDescent="0.25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</row>
    <row r="482" spans="2:16" x14ac:dyDescent="0.25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</row>
    <row r="483" spans="2:16" x14ac:dyDescent="0.25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</row>
    <row r="484" spans="2:16" x14ac:dyDescent="0.25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</row>
    <row r="485" spans="2:16" x14ac:dyDescent="0.25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</row>
    <row r="486" spans="2:16" x14ac:dyDescent="0.25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</row>
    <row r="487" spans="2:16" x14ac:dyDescent="0.25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</row>
    <row r="488" spans="2:16" x14ac:dyDescent="0.25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</row>
  </sheetData>
  <mergeCells count="10">
    <mergeCell ref="C3:N3"/>
    <mergeCell ref="O3:P4"/>
    <mergeCell ref="B2:P2"/>
    <mergeCell ref="B3:B5"/>
    <mergeCell ref="C4:D4"/>
    <mergeCell ref="E4:F4"/>
    <mergeCell ref="G4:H4"/>
    <mergeCell ref="I4:J4"/>
    <mergeCell ref="K4:L4"/>
    <mergeCell ref="M4:N4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T333"/>
  <sheetViews>
    <sheetView zoomScale="80" zoomScaleNormal="80" workbookViewId="0">
      <selection activeCell="V3" sqref="V3"/>
    </sheetView>
  </sheetViews>
  <sheetFormatPr baseColWidth="10" defaultColWidth="11.42578125" defaultRowHeight="15" x14ac:dyDescent="0.25"/>
  <cols>
    <col min="1" max="1" width="2.7109375" style="81" customWidth="1"/>
    <col min="2" max="20" width="15.7109375" style="63" customWidth="1"/>
    <col min="21" max="16384" width="11.42578125" style="81"/>
  </cols>
  <sheetData>
    <row r="1" spans="2:20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2:20" ht="24.95" customHeight="1" thickTop="1" thickBot="1" x14ac:dyDescent="0.3">
      <c r="B2" s="269" t="s">
        <v>290</v>
      </c>
      <c r="C2" s="270"/>
      <c r="D2" s="270"/>
      <c r="E2" s="270"/>
      <c r="F2" s="270"/>
      <c r="G2" s="270"/>
      <c r="H2" s="270"/>
      <c r="I2" s="270"/>
      <c r="J2" s="270"/>
      <c r="K2" s="270"/>
      <c r="L2" s="281"/>
      <c r="M2" s="312"/>
      <c r="N2" s="312"/>
      <c r="O2" s="312"/>
      <c r="P2" s="312"/>
      <c r="Q2" s="312"/>
      <c r="R2" s="312"/>
      <c r="S2" s="312"/>
      <c r="T2" s="313"/>
    </row>
    <row r="3" spans="2:20" ht="24.95" customHeight="1" thickTop="1" thickBot="1" x14ac:dyDescent="0.3">
      <c r="B3" s="272" t="s">
        <v>216</v>
      </c>
      <c r="C3" s="288" t="s">
        <v>43</v>
      </c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4" t="s">
        <v>31</v>
      </c>
      <c r="T3" s="285"/>
    </row>
    <row r="4" spans="2:20" ht="24.95" customHeight="1" thickTop="1" thickBot="1" x14ac:dyDescent="0.3">
      <c r="B4" s="308"/>
      <c r="C4" s="288" t="s">
        <v>44</v>
      </c>
      <c r="D4" s="289"/>
      <c r="E4" s="290" t="s">
        <v>45</v>
      </c>
      <c r="F4" s="289"/>
      <c r="G4" s="290" t="s">
        <v>46</v>
      </c>
      <c r="H4" s="289"/>
      <c r="I4" s="290" t="s">
        <v>47</v>
      </c>
      <c r="J4" s="289"/>
      <c r="K4" s="290" t="s">
        <v>48</v>
      </c>
      <c r="L4" s="289"/>
      <c r="M4" s="290" t="s">
        <v>49</v>
      </c>
      <c r="N4" s="289"/>
      <c r="O4" s="290" t="s">
        <v>50</v>
      </c>
      <c r="P4" s="289"/>
      <c r="Q4" s="283" t="s">
        <v>51</v>
      </c>
      <c r="R4" s="283"/>
      <c r="S4" s="286"/>
      <c r="T4" s="287"/>
    </row>
    <row r="5" spans="2:20" ht="24.95" customHeight="1" thickTop="1" thickBot="1" x14ac:dyDescent="0.3">
      <c r="B5" s="309"/>
      <c r="C5" s="108" t="s">
        <v>4</v>
      </c>
      <c r="D5" s="109" t="s">
        <v>5</v>
      </c>
      <c r="E5" s="110" t="s">
        <v>4</v>
      </c>
      <c r="F5" s="109" t="s">
        <v>5</v>
      </c>
      <c r="G5" s="110" t="s">
        <v>4</v>
      </c>
      <c r="H5" s="109" t="s">
        <v>5</v>
      </c>
      <c r="I5" s="110" t="s">
        <v>4</v>
      </c>
      <c r="J5" s="109" t="s">
        <v>5</v>
      </c>
      <c r="K5" s="110" t="s">
        <v>4</v>
      </c>
      <c r="L5" s="109" t="s">
        <v>5</v>
      </c>
      <c r="M5" s="110" t="s">
        <v>4</v>
      </c>
      <c r="N5" s="109" t="s">
        <v>5</v>
      </c>
      <c r="O5" s="110" t="s">
        <v>4</v>
      </c>
      <c r="P5" s="109" t="s">
        <v>5</v>
      </c>
      <c r="Q5" s="110" t="s">
        <v>4</v>
      </c>
      <c r="R5" s="112" t="s">
        <v>5</v>
      </c>
      <c r="S5" s="108" t="s">
        <v>4</v>
      </c>
      <c r="T5" s="112" t="s">
        <v>5</v>
      </c>
    </row>
    <row r="6" spans="2:20" ht="21.95" customHeight="1" thickTop="1" x14ac:dyDescent="0.25">
      <c r="B6" s="88" t="s">
        <v>6</v>
      </c>
      <c r="C6" s="147">
        <v>176</v>
      </c>
      <c r="D6" s="90">
        <v>1.1927351585795609E-2</v>
      </c>
      <c r="E6" s="148">
        <v>32</v>
      </c>
      <c r="F6" s="90">
        <v>7.2644721906923952E-3</v>
      </c>
      <c r="G6" s="148">
        <v>29</v>
      </c>
      <c r="H6" s="90">
        <v>6.9096974029068383E-3</v>
      </c>
      <c r="I6" s="148">
        <v>16</v>
      </c>
      <c r="J6" s="90">
        <v>3.4654537578514186E-3</v>
      </c>
      <c r="K6" s="148">
        <v>15</v>
      </c>
      <c r="L6" s="90">
        <v>5.1617343427391603E-3</v>
      </c>
      <c r="M6" s="148">
        <v>13</v>
      </c>
      <c r="N6" s="90">
        <v>3.6383991043940668E-3</v>
      </c>
      <c r="O6" s="148">
        <v>11</v>
      </c>
      <c r="P6" s="90">
        <v>8.3144368858654571E-3</v>
      </c>
      <c r="Q6" s="148">
        <v>2</v>
      </c>
      <c r="R6" s="92">
        <v>1.5600624024960999E-3</v>
      </c>
      <c r="S6" s="147">
        <v>294</v>
      </c>
      <c r="T6" s="114">
        <v>7.9332955557354489E-3</v>
      </c>
    </row>
    <row r="7" spans="2:20" ht="21.95" customHeight="1" x14ac:dyDescent="0.25">
      <c r="B7" s="88" t="s">
        <v>7</v>
      </c>
      <c r="C7" s="147">
        <v>102</v>
      </c>
      <c r="D7" s="90">
        <v>6.9124423963133645E-3</v>
      </c>
      <c r="E7" s="148">
        <v>25</v>
      </c>
      <c r="F7" s="90">
        <v>5.6753688989784334E-3</v>
      </c>
      <c r="G7" s="148">
        <v>32</v>
      </c>
      <c r="H7" s="90">
        <v>7.6244936859661662E-3</v>
      </c>
      <c r="I7" s="148">
        <v>36</v>
      </c>
      <c r="J7" s="90">
        <v>7.7972709551656916E-3</v>
      </c>
      <c r="K7" s="148">
        <v>20</v>
      </c>
      <c r="L7" s="90">
        <v>6.8823124569855473E-3</v>
      </c>
      <c r="M7" s="148">
        <v>16</v>
      </c>
      <c r="N7" s="90">
        <v>4.4780296669465437E-3</v>
      </c>
      <c r="O7" s="148">
        <v>8</v>
      </c>
      <c r="P7" s="90">
        <v>6.0468631897203327E-3</v>
      </c>
      <c r="Q7" s="148">
        <v>7</v>
      </c>
      <c r="R7" s="92">
        <v>5.4602184087363496E-3</v>
      </c>
      <c r="S7" s="147">
        <v>246</v>
      </c>
      <c r="T7" s="114">
        <v>6.6380636282684369E-3</v>
      </c>
    </row>
    <row r="8" spans="2:20" ht="21.95" customHeight="1" x14ac:dyDescent="0.25">
      <c r="B8" s="88" t="s">
        <v>8</v>
      </c>
      <c r="C8" s="147">
        <v>89</v>
      </c>
      <c r="D8" s="90">
        <v>6.0314448359989154E-3</v>
      </c>
      <c r="E8" s="148">
        <v>16</v>
      </c>
      <c r="F8" s="90">
        <v>3.6322360953461976E-3</v>
      </c>
      <c r="G8" s="148">
        <v>34</v>
      </c>
      <c r="H8" s="90">
        <v>8.1010245413390518E-3</v>
      </c>
      <c r="I8" s="148">
        <v>20</v>
      </c>
      <c r="J8" s="90">
        <v>4.3318171973142734E-3</v>
      </c>
      <c r="K8" s="148">
        <v>10</v>
      </c>
      <c r="L8" s="90">
        <v>3.4411562284927736E-3</v>
      </c>
      <c r="M8" s="148">
        <v>17</v>
      </c>
      <c r="N8" s="90">
        <v>4.7579065211307021E-3</v>
      </c>
      <c r="O8" s="148">
        <v>5</v>
      </c>
      <c r="P8" s="90">
        <v>3.779289493575208E-3</v>
      </c>
      <c r="Q8" s="148">
        <v>5</v>
      </c>
      <c r="R8" s="92">
        <v>3.9001560062402497E-3</v>
      </c>
      <c r="S8" s="147">
        <v>196</v>
      </c>
      <c r="T8" s="114">
        <v>5.2888637038236326E-3</v>
      </c>
    </row>
    <row r="9" spans="2:20" ht="21.95" customHeight="1" x14ac:dyDescent="0.25">
      <c r="B9" s="88" t="s">
        <v>9</v>
      </c>
      <c r="C9" s="147">
        <v>72</v>
      </c>
      <c r="D9" s="90">
        <v>4.8793711032800221E-3</v>
      </c>
      <c r="E9" s="148">
        <v>9</v>
      </c>
      <c r="F9" s="90">
        <v>2.0431328036322363E-3</v>
      </c>
      <c r="G9" s="148">
        <v>23</v>
      </c>
      <c r="H9" s="90">
        <v>5.4801048367881817E-3</v>
      </c>
      <c r="I9" s="148">
        <v>15</v>
      </c>
      <c r="J9" s="90">
        <v>3.2488628979857048E-3</v>
      </c>
      <c r="K9" s="148">
        <v>10</v>
      </c>
      <c r="L9" s="90">
        <v>3.4411562284927736E-3</v>
      </c>
      <c r="M9" s="148">
        <v>15</v>
      </c>
      <c r="N9" s="90">
        <v>4.1981528127623844E-3</v>
      </c>
      <c r="O9" s="148">
        <v>6</v>
      </c>
      <c r="P9" s="90">
        <v>4.5351473922902496E-3</v>
      </c>
      <c r="Q9" s="148">
        <v>3</v>
      </c>
      <c r="R9" s="92">
        <v>2.3400936037441498E-3</v>
      </c>
      <c r="S9" s="147">
        <v>153</v>
      </c>
      <c r="T9" s="114">
        <v>4.1285517688011012E-3</v>
      </c>
    </row>
    <row r="10" spans="2:20" ht="21.95" customHeight="1" x14ac:dyDescent="0.25">
      <c r="B10" s="88" t="s">
        <v>10</v>
      </c>
      <c r="C10" s="147">
        <v>86</v>
      </c>
      <c r="D10" s="90">
        <v>5.8281377066955811E-3</v>
      </c>
      <c r="E10" s="148">
        <v>16</v>
      </c>
      <c r="F10" s="90">
        <v>3.6322360953461976E-3</v>
      </c>
      <c r="G10" s="148">
        <v>24</v>
      </c>
      <c r="H10" s="90">
        <v>5.7183702644746249E-3</v>
      </c>
      <c r="I10" s="148">
        <v>20</v>
      </c>
      <c r="J10" s="90">
        <v>4.3318171973142734E-3</v>
      </c>
      <c r="K10" s="148">
        <v>8</v>
      </c>
      <c r="L10" s="90">
        <v>2.7529249827942187E-3</v>
      </c>
      <c r="M10" s="148">
        <v>7</v>
      </c>
      <c r="N10" s="90">
        <v>1.9591379792891126E-3</v>
      </c>
      <c r="O10" s="148">
        <v>8</v>
      </c>
      <c r="P10" s="90">
        <v>6.0468631897203327E-3</v>
      </c>
      <c r="Q10" s="148">
        <v>5</v>
      </c>
      <c r="R10" s="92">
        <v>3.9001560062402497E-3</v>
      </c>
      <c r="S10" s="147">
        <v>174</v>
      </c>
      <c r="T10" s="114">
        <v>4.6952157370679188E-3</v>
      </c>
    </row>
    <row r="11" spans="2:20" ht="21.95" customHeight="1" x14ac:dyDescent="0.25">
      <c r="B11" s="88" t="s">
        <v>11</v>
      </c>
      <c r="C11" s="147">
        <v>99</v>
      </c>
      <c r="D11" s="90">
        <v>6.7091352670100302E-3</v>
      </c>
      <c r="E11" s="148">
        <v>30</v>
      </c>
      <c r="F11" s="90">
        <v>6.8104426787741201E-3</v>
      </c>
      <c r="G11" s="148">
        <v>38</v>
      </c>
      <c r="H11" s="90">
        <v>9.0540862520848229E-3</v>
      </c>
      <c r="I11" s="148">
        <v>25</v>
      </c>
      <c r="J11" s="90">
        <v>5.4147714966428419E-3</v>
      </c>
      <c r="K11" s="148">
        <v>21</v>
      </c>
      <c r="L11" s="90">
        <v>7.2264280798348245E-3</v>
      </c>
      <c r="M11" s="148">
        <v>22</v>
      </c>
      <c r="N11" s="90">
        <v>6.1572907920514975E-3</v>
      </c>
      <c r="O11" s="148">
        <v>11</v>
      </c>
      <c r="P11" s="90">
        <v>8.3144368858654571E-3</v>
      </c>
      <c r="Q11" s="148">
        <v>5</v>
      </c>
      <c r="R11" s="92">
        <v>3.9001560062402497E-3</v>
      </c>
      <c r="S11" s="147">
        <v>251</v>
      </c>
      <c r="T11" s="114">
        <v>6.7729836207129175E-3</v>
      </c>
    </row>
    <row r="12" spans="2:20" ht="21.95" customHeight="1" x14ac:dyDescent="0.25">
      <c r="B12" s="88" t="s">
        <v>12</v>
      </c>
      <c r="C12" s="147">
        <v>209</v>
      </c>
      <c r="D12" s="90">
        <v>1.4163730008132286E-2</v>
      </c>
      <c r="E12" s="148">
        <v>60</v>
      </c>
      <c r="F12" s="90">
        <v>1.362088535754824E-2</v>
      </c>
      <c r="G12" s="148">
        <v>61</v>
      </c>
      <c r="H12" s="90">
        <v>1.4534191088873005E-2</v>
      </c>
      <c r="I12" s="148">
        <v>64</v>
      </c>
      <c r="J12" s="90">
        <v>1.3861815031405674E-2</v>
      </c>
      <c r="K12" s="148">
        <v>39</v>
      </c>
      <c r="L12" s="90">
        <v>1.3420509291121816E-2</v>
      </c>
      <c r="M12" s="148">
        <v>56</v>
      </c>
      <c r="N12" s="90">
        <v>1.5673103834312901E-2</v>
      </c>
      <c r="O12" s="148">
        <v>25</v>
      </c>
      <c r="P12" s="90">
        <v>1.889644746787604E-2</v>
      </c>
      <c r="Q12" s="148">
        <v>20</v>
      </c>
      <c r="R12" s="92">
        <v>1.5600624024960999E-2</v>
      </c>
      <c r="S12" s="147">
        <v>534</v>
      </c>
      <c r="T12" s="114">
        <v>1.4409455193070509E-2</v>
      </c>
    </row>
    <row r="13" spans="2:20" ht="21.95" customHeight="1" x14ac:dyDescent="0.25">
      <c r="B13" s="88" t="s">
        <v>13</v>
      </c>
      <c r="C13" s="147">
        <v>452</v>
      </c>
      <c r="D13" s="90">
        <v>3.0631607481702357E-2</v>
      </c>
      <c r="E13" s="148">
        <v>154</v>
      </c>
      <c r="F13" s="90">
        <v>3.4960272417707154E-2</v>
      </c>
      <c r="G13" s="148">
        <v>156</v>
      </c>
      <c r="H13" s="90">
        <v>3.7169406719085057E-2</v>
      </c>
      <c r="I13" s="148">
        <v>174</v>
      </c>
      <c r="J13" s="90">
        <v>3.7686809616634176E-2</v>
      </c>
      <c r="K13" s="148">
        <v>98</v>
      </c>
      <c r="L13" s="90">
        <v>3.3723331039229178E-2</v>
      </c>
      <c r="M13" s="148">
        <v>141</v>
      </c>
      <c r="N13" s="90">
        <v>3.9462636439966413E-2</v>
      </c>
      <c r="O13" s="148">
        <v>63</v>
      </c>
      <c r="P13" s="90">
        <v>4.7619047619047616E-2</v>
      </c>
      <c r="Q13" s="148">
        <v>35</v>
      </c>
      <c r="R13" s="92">
        <v>2.7301092043681748E-2</v>
      </c>
      <c r="S13" s="147">
        <v>1273</v>
      </c>
      <c r="T13" s="114">
        <v>3.4350630076364713E-2</v>
      </c>
    </row>
    <row r="14" spans="2:20" ht="21.95" customHeight="1" x14ac:dyDescent="0.25">
      <c r="B14" s="88" t="s">
        <v>14</v>
      </c>
      <c r="C14" s="147">
        <v>1054</v>
      </c>
      <c r="D14" s="90">
        <v>7.1428571428571425E-2</v>
      </c>
      <c r="E14" s="148">
        <v>384</v>
      </c>
      <c r="F14" s="90">
        <v>8.7173666288308735E-2</v>
      </c>
      <c r="G14" s="148">
        <v>327</v>
      </c>
      <c r="H14" s="90">
        <v>7.7912794853466763E-2</v>
      </c>
      <c r="I14" s="148">
        <v>398</v>
      </c>
      <c r="J14" s="90">
        <v>8.6203162226554039E-2</v>
      </c>
      <c r="K14" s="148">
        <v>243</v>
      </c>
      <c r="L14" s="90">
        <v>8.3620096352374398E-2</v>
      </c>
      <c r="M14" s="148">
        <v>296</v>
      </c>
      <c r="N14" s="90">
        <v>8.2843548838511055E-2</v>
      </c>
      <c r="O14" s="148">
        <v>93</v>
      </c>
      <c r="P14" s="90">
        <v>7.029478458049887E-2</v>
      </c>
      <c r="Q14" s="148">
        <v>89</v>
      </c>
      <c r="R14" s="92">
        <v>6.9422776911076442E-2</v>
      </c>
      <c r="S14" s="147">
        <v>2884</v>
      </c>
      <c r="T14" s="114">
        <v>7.7821851641976303E-2</v>
      </c>
    </row>
    <row r="15" spans="2:20" ht="21.95" customHeight="1" x14ac:dyDescent="0.25">
      <c r="B15" s="88" t="s">
        <v>15</v>
      </c>
      <c r="C15" s="147">
        <v>1374</v>
      </c>
      <c r="D15" s="90">
        <v>9.3114665220927081E-2</v>
      </c>
      <c r="E15" s="148">
        <v>483</v>
      </c>
      <c r="F15" s="90">
        <v>0.10964812712826334</v>
      </c>
      <c r="G15" s="148">
        <v>429</v>
      </c>
      <c r="H15" s="90">
        <v>0.10221586847748391</v>
      </c>
      <c r="I15" s="148">
        <v>504</v>
      </c>
      <c r="J15" s="90">
        <v>0.10916179337231968</v>
      </c>
      <c r="K15" s="148">
        <v>292</v>
      </c>
      <c r="L15" s="90">
        <v>0.10048176187198898</v>
      </c>
      <c r="M15" s="148">
        <v>367</v>
      </c>
      <c r="N15" s="90">
        <v>0.10271480548558634</v>
      </c>
      <c r="O15" s="148">
        <v>122</v>
      </c>
      <c r="P15" s="90">
        <v>9.2214663643235079E-2</v>
      </c>
      <c r="Q15" s="148">
        <v>131</v>
      </c>
      <c r="R15" s="92">
        <v>0.10218408736349453</v>
      </c>
      <c r="S15" s="147">
        <v>3702</v>
      </c>
      <c r="T15" s="114">
        <v>9.9894762405893303E-2</v>
      </c>
    </row>
    <row r="16" spans="2:20" ht="21.95" customHeight="1" x14ac:dyDescent="0.25">
      <c r="B16" s="88" t="s">
        <v>16</v>
      </c>
      <c r="C16" s="147">
        <v>1924</v>
      </c>
      <c r="D16" s="90">
        <v>0.13038763892653835</v>
      </c>
      <c r="E16" s="148">
        <v>594</v>
      </c>
      <c r="F16" s="90">
        <v>0.13484676503972759</v>
      </c>
      <c r="G16" s="148">
        <v>543</v>
      </c>
      <c r="H16" s="90">
        <v>0.12937812723373837</v>
      </c>
      <c r="I16" s="148">
        <v>644</v>
      </c>
      <c r="J16" s="90">
        <v>0.13948451375351961</v>
      </c>
      <c r="K16" s="148">
        <v>438</v>
      </c>
      <c r="L16" s="90">
        <v>0.15072264280798348</v>
      </c>
      <c r="M16" s="148">
        <v>463</v>
      </c>
      <c r="N16" s="90">
        <v>0.1295829834872656</v>
      </c>
      <c r="O16" s="148">
        <v>149</v>
      </c>
      <c r="P16" s="90">
        <v>0.1126228269085412</v>
      </c>
      <c r="Q16" s="148">
        <v>177</v>
      </c>
      <c r="R16" s="92">
        <v>0.13806552262090482</v>
      </c>
      <c r="S16" s="147">
        <v>4932</v>
      </c>
      <c r="T16" s="114">
        <v>0.1330850805472355</v>
      </c>
    </row>
    <row r="17" spans="2:20" ht="21.95" customHeight="1" x14ac:dyDescent="0.25">
      <c r="B17" s="88" t="s">
        <v>17</v>
      </c>
      <c r="C17" s="147">
        <v>1746</v>
      </c>
      <c r="D17" s="90">
        <v>0.11832474925454052</v>
      </c>
      <c r="E17" s="148">
        <v>574</v>
      </c>
      <c r="F17" s="90">
        <v>0.13030646992054484</v>
      </c>
      <c r="G17" s="148">
        <v>529</v>
      </c>
      <c r="H17" s="90">
        <v>0.12604241124612819</v>
      </c>
      <c r="I17" s="148">
        <v>574</v>
      </c>
      <c r="J17" s="90">
        <v>0.12432315356291965</v>
      </c>
      <c r="K17" s="148">
        <v>362</v>
      </c>
      <c r="L17" s="90">
        <v>0.12456985547143841</v>
      </c>
      <c r="M17" s="148">
        <v>447</v>
      </c>
      <c r="N17" s="90">
        <v>0.12510495382031905</v>
      </c>
      <c r="O17" s="148">
        <v>168</v>
      </c>
      <c r="P17" s="90">
        <v>0.12698412698412698</v>
      </c>
      <c r="Q17" s="148">
        <v>166</v>
      </c>
      <c r="R17" s="92">
        <v>0.1294851794071763</v>
      </c>
      <c r="S17" s="147">
        <v>4566</v>
      </c>
      <c r="T17" s="114">
        <v>0.12320893710029952</v>
      </c>
    </row>
    <row r="18" spans="2:20" ht="21.95" customHeight="1" x14ac:dyDescent="0.25">
      <c r="B18" s="88" t="s">
        <v>18</v>
      </c>
      <c r="C18" s="147">
        <v>998</v>
      </c>
      <c r="D18" s="90">
        <v>6.7633505014909195E-2</v>
      </c>
      <c r="E18" s="148">
        <v>285</v>
      </c>
      <c r="F18" s="90">
        <v>6.4699205448354141E-2</v>
      </c>
      <c r="G18" s="148">
        <v>252</v>
      </c>
      <c r="H18" s="90">
        <v>6.0042887776983557E-2</v>
      </c>
      <c r="I18" s="148">
        <v>283</v>
      </c>
      <c r="J18" s="90">
        <v>6.1295213341996967E-2</v>
      </c>
      <c r="K18" s="148">
        <v>181</v>
      </c>
      <c r="L18" s="90">
        <v>6.2284927735719205E-2</v>
      </c>
      <c r="M18" s="148">
        <v>228</v>
      </c>
      <c r="N18" s="90">
        <v>6.381192275398824E-2</v>
      </c>
      <c r="O18" s="148">
        <v>83</v>
      </c>
      <c r="P18" s="90">
        <v>6.2736205593348457E-2</v>
      </c>
      <c r="Q18" s="148">
        <v>98</v>
      </c>
      <c r="R18" s="92">
        <v>7.6443057722308888E-2</v>
      </c>
      <c r="S18" s="147">
        <v>2408</v>
      </c>
      <c r="T18" s="114">
        <v>6.4977468361261767E-2</v>
      </c>
    </row>
    <row r="19" spans="2:20" ht="21.95" customHeight="1" x14ac:dyDescent="0.25">
      <c r="B19" s="88" t="s">
        <v>19</v>
      </c>
      <c r="C19" s="147">
        <v>1061</v>
      </c>
      <c r="D19" s="90">
        <v>7.1902954730279203E-2</v>
      </c>
      <c r="E19" s="148">
        <v>354</v>
      </c>
      <c r="F19" s="90">
        <v>8.0363223609534615E-2</v>
      </c>
      <c r="G19" s="148">
        <v>313</v>
      </c>
      <c r="H19" s="90">
        <v>7.4577078865856558E-2</v>
      </c>
      <c r="I19" s="148">
        <v>341</v>
      </c>
      <c r="J19" s="90">
        <v>7.3857483214208361E-2</v>
      </c>
      <c r="K19" s="148">
        <v>194</v>
      </c>
      <c r="L19" s="90">
        <v>6.6758430832759813E-2</v>
      </c>
      <c r="M19" s="148">
        <v>276</v>
      </c>
      <c r="N19" s="90">
        <v>7.724601175482787E-2</v>
      </c>
      <c r="O19" s="148">
        <v>97</v>
      </c>
      <c r="P19" s="90">
        <v>7.3318216175359038E-2</v>
      </c>
      <c r="Q19" s="148">
        <v>96</v>
      </c>
      <c r="R19" s="92">
        <v>7.4882995319812795E-2</v>
      </c>
      <c r="S19" s="147">
        <v>2732</v>
      </c>
      <c r="T19" s="114">
        <v>7.37202838716641E-2</v>
      </c>
    </row>
    <row r="20" spans="2:20" ht="21.95" customHeight="1" x14ac:dyDescent="0.25">
      <c r="B20" s="88" t="s">
        <v>20</v>
      </c>
      <c r="C20" s="147">
        <v>1299</v>
      </c>
      <c r="D20" s="90">
        <v>8.8031986988343719E-2</v>
      </c>
      <c r="E20" s="148">
        <v>380</v>
      </c>
      <c r="F20" s="90">
        <v>8.6265607264472188E-2</v>
      </c>
      <c r="G20" s="148">
        <v>380</v>
      </c>
      <c r="H20" s="90">
        <v>9.0540862520848225E-2</v>
      </c>
      <c r="I20" s="148">
        <v>389</v>
      </c>
      <c r="J20" s="90">
        <v>8.4253844487762616E-2</v>
      </c>
      <c r="K20" s="148">
        <v>247</v>
      </c>
      <c r="L20" s="90">
        <v>8.4996558843771511E-2</v>
      </c>
      <c r="M20" s="148">
        <v>308</v>
      </c>
      <c r="N20" s="90">
        <v>8.6202071088720966E-2</v>
      </c>
      <c r="O20" s="148">
        <v>116</v>
      </c>
      <c r="P20" s="90">
        <v>8.7679516250944819E-2</v>
      </c>
      <c r="Q20" s="148">
        <v>116</v>
      </c>
      <c r="R20" s="92">
        <v>9.0483619344773794E-2</v>
      </c>
      <c r="S20" s="147">
        <v>3235</v>
      </c>
      <c r="T20" s="114">
        <v>8.729323511157884E-2</v>
      </c>
    </row>
    <row r="21" spans="2:20" ht="21.95" customHeight="1" x14ac:dyDescent="0.25">
      <c r="B21" s="88" t="s">
        <v>21</v>
      </c>
      <c r="C21" s="147">
        <v>1158</v>
      </c>
      <c r="D21" s="90">
        <v>7.8476551911087017E-2</v>
      </c>
      <c r="E21" s="148">
        <v>334</v>
      </c>
      <c r="F21" s="90">
        <v>7.5822928490351868E-2</v>
      </c>
      <c r="G21" s="148">
        <v>307</v>
      </c>
      <c r="H21" s="90">
        <v>7.3147486299737913E-2</v>
      </c>
      <c r="I21" s="148">
        <v>349</v>
      </c>
      <c r="J21" s="90">
        <v>7.5590210093134075E-2</v>
      </c>
      <c r="K21" s="148">
        <v>225</v>
      </c>
      <c r="L21" s="90">
        <v>7.7426015141087406E-2</v>
      </c>
      <c r="M21" s="148">
        <v>325</v>
      </c>
      <c r="N21" s="90">
        <v>9.0959977609851667E-2</v>
      </c>
      <c r="O21" s="148">
        <v>116</v>
      </c>
      <c r="P21" s="90">
        <v>8.7679516250944819E-2</v>
      </c>
      <c r="Q21" s="148">
        <v>108</v>
      </c>
      <c r="R21" s="92">
        <v>8.4243369734789394E-2</v>
      </c>
      <c r="S21" s="147">
        <v>2922</v>
      </c>
      <c r="T21" s="114">
        <v>7.8847243584554361E-2</v>
      </c>
    </row>
    <row r="22" spans="2:20" ht="21.95" customHeight="1" x14ac:dyDescent="0.25">
      <c r="B22" s="88" t="s">
        <v>22</v>
      </c>
      <c r="C22" s="147">
        <v>739</v>
      </c>
      <c r="D22" s="90">
        <v>5.0081322851721337E-2</v>
      </c>
      <c r="E22" s="148">
        <v>192</v>
      </c>
      <c r="F22" s="90">
        <v>4.3586833144154367E-2</v>
      </c>
      <c r="G22" s="148">
        <v>183</v>
      </c>
      <c r="H22" s="90">
        <v>4.360257326661901E-2</v>
      </c>
      <c r="I22" s="148">
        <v>221</v>
      </c>
      <c r="J22" s="90">
        <v>4.7866580030322722E-2</v>
      </c>
      <c r="K22" s="148">
        <v>137</v>
      </c>
      <c r="L22" s="90">
        <v>4.7143840330350996E-2</v>
      </c>
      <c r="M22" s="148">
        <v>147</v>
      </c>
      <c r="N22" s="90">
        <v>4.1141897565071368E-2</v>
      </c>
      <c r="O22" s="148">
        <v>62</v>
      </c>
      <c r="P22" s="90">
        <v>4.6863189720332578E-2</v>
      </c>
      <c r="Q22" s="148">
        <v>50</v>
      </c>
      <c r="R22" s="92">
        <v>3.9001560062402497E-2</v>
      </c>
      <c r="S22" s="147">
        <v>1731</v>
      </c>
      <c r="T22" s="114">
        <v>4.6709301384279124E-2</v>
      </c>
    </row>
    <row r="23" spans="2:20" ht="21.95" customHeight="1" x14ac:dyDescent="0.25">
      <c r="B23" s="88" t="s">
        <v>23</v>
      </c>
      <c r="C23" s="147">
        <v>443</v>
      </c>
      <c r="D23" s="90">
        <v>3.0021686093792355E-2</v>
      </c>
      <c r="E23" s="148">
        <v>105</v>
      </c>
      <c r="F23" s="90">
        <v>2.383654937570942E-2</v>
      </c>
      <c r="G23" s="148">
        <v>113</v>
      </c>
      <c r="H23" s="90">
        <v>2.6923993328568024E-2</v>
      </c>
      <c r="I23" s="148">
        <v>125</v>
      </c>
      <c r="J23" s="90">
        <v>2.7073857483214208E-2</v>
      </c>
      <c r="K23" s="148">
        <v>87</v>
      </c>
      <c r="L23" s="90">
        <v>2.9938059187887129E-2</v>
      </c>
      <c r="M23" s="148">
        <v>101</v>
      </c>
      <c r="N23" s="90">
        <v>2.8267562272600057E-2</v>
      </c>
      <c r="O23" s="148">
        <v>45</v>
      </c>
      <c r="P23" s="90">
        <v>3.4013605442176874E-2</v>
      </c>
      <c r="Q23" s="148">
        <v>37</v>
      </c>
      <c r="R23" s="92">
        <v>2.8861154446177848E-2</v>
      </c>
      <c r="S23" s="147">
        <v>1056</v>
      </c>
      <c r="T23" s="114">
        <v>2.8495102404274265E-2</v>
      </c>
    </row>
    <row r="24" spans="2:20" ht="21.95" customHeight="1" x14ac:dyDescent="0.25">
      <c r="B24" s="88" t="s">
        <v>24</v>
      </c>
      <c r="C24" s="147">
        <v>337</v>
      </c>
      <c r="D24" s="90">
        <v>2.2838167525074546E-2</v>
      </c>
      <c r="E24" s="148">
        <v>80</v>
      </c>
      <c r="F24" s="90">
        <v>1.8161180476730987E-2</v>
      </c>
      <c r="G24" s="148">
        <v>88</v>
      </c>
      <c r="H24" s="90">
        <v>2.0967357636406957E-2</v>
      </c>
      <c r="I24" s="148">
        <v>89</v>
      </c>
      <c r="J24" s="90">
        <v>1.9276586528048516E-2</v>
      </c>
      <c r="K24" s="148">
        <v>56</v>
      </c>
      <c r="L24" s="90">
        <v>1.9270474879559532E-2</v>
      </c>
      <c r="M24" s="148">
        <v>68</v>
      </c>
      <c r="N24" s="90">
        <v>1.9031626084522808E-2</v>
      </c>
      <c r="O24" s="148">
        <v>24</v>
      </c>
      <c r="P24" s="90">
        <v>1.8140589569160998E-2</v>
      </c>
      <c r="Q24" s="148">
        <v>24</v>
      </c>
      <c r="R24" s="92">
        <v>1.8720748829953199E-2</v>
      </c>
      <c r="S24" s="147">
        <v>766</v>
      </c>
      <c r="T24" s="114">
        <v>2.0669742842494402E-2</v>
      </c>
    </row>
    <row r="25" spans="2:20" ht="21.95" customHeight="1" x14ac:dyDescent="0.25">
      <c r="B25" s="88" t="s">
        <v>25</v>
      </c>
      <c r="C25" s="147">
        <v>285</v>
      </c>
      <c r="D25" s="90">
        <v>1.9314177283816753E-2</v>
      </c>
      <c r="E25" s="148">
        <v>55</v>
      </c>
      <c r="F25" s="90">
        <v>1.2485811577752554E-2</v>
      </c>
      <c r="G25" s="148">
        <v>85</v>
      </c>
      <c r="H25" s="90">
        <v>2.0252561353347628E-2</v>
      </c>
      <c r="I25" s="148">
        <v>76</v>
      </c>
      <c r="J25" s="90">
        <v>1.646090534979424E-2</v>
      </c>
      <c r="K25" s="148">
        <v>62</v>
      </c>
      <c r="L25" s="90">
        <v>2.1335168616655197E-2</v>
      </c>
      <c r="M25" s="148">
        <v>53</v>
      </c>
      <c r="N25" s="90">
        <v>1.4833473271760425E-2</v>
      </c>
      <c r="O25" s="148">
        <v>24</v>
      </c>
      <c r="P25" s="90">
        <v>1.8140589569160998E-2</v>
      </c>
      <c r="Q25" s="148">
        <v>17</v>
      </c>
      <c r="R25" s="92">
        <v>1.3260530421216849E-2</v>
      </c>
      <c r="S25" s="147">
        <v>657</v>
      </c>
      <c r="T25" s="114">
        <v>1.7728487007204728E-2</v>
      </c>
    </row>
    <row r="26" spans="2:20" ht="21.95" customHeight="1" x14ac:dyDescent="0.25">
      <c r="B26" s="88" t="s">
        <v>26</v>
      </c>
      <c r="C26" s="147">
        <v>299</v>
      </c>
      <c r="D26" s="90">
        <v>2.0262943887232314E-2</v>
      </c>
      <c r="E26" s="148">
        <v>71</v>
      </c>
      <c r="F26" s="90">
        <v>1.611804767309875E-2</v>
      </c>
      <c r="G26" s="148">
        <v>71</v>
      </c>
      <c r="H26" s="90">
        <v>1.6916845365737433E-2</v>
      </c>
      <c r="I26" s="148">
        <v>74</v>
      </c>
      <c r="J26" s="90">
        <v>1.6027723630062812E-2</v>
      </c>
      <c r="K26" s="148">
        <v>47</v>
      </c>
      <c r="L26" s="90">
        <v>1.6173434273916036E-2</v>
      </c>
      <c r="M26" s="148">
        <v>44</v>
      </c>
      <c r="N26" s="90">
        <v>1.2314581584102995E-2</v>
      </c>
      <c r="O26" s="148">
        <v>20</v>
      </c>
      <c r="P26" s="90">
        <v>1.5117157974300832E-2</v>
      </c>
      <c r="Q26" s="148">
        <v>24</v>
      </c>
      <c r="R26" s="92">
        <v>1.8720748829953199E-2</v>
      </c>
      <c r="S26" s="147">
        <v>650</v>
      </c>
      <c r="T26" s="114">
        <v>1.7539599017782456E-2</v>
      </c>
    </row>
    <row r="27" spans="2:20" ht="21.95" customHeight="1" x14ac:dyDescent="0.25">
      <c r="B27" s="88" t="s">
        <v>27</v>
      </c>
      <c r="C27" s="147">
        <v>224</v>
      </c>
      <c r="D27" s="90">
        <v>1.5180265654648957E-2</v>
      </c>
      <c r="E27" s="148">
        <v>53</v>
      </c>
      <c r="F27" s="90">
        <v>1.2031782065834279E-2</v>
      </c>
      <c r="G27" s="148">
        <v>43</v>
      </c>
      <c r="H27" s="90">
        <v>1.0245413390517035E-2</v>
      </c>
      <c r="I27" s="148">
        <v>53</v>
      </c>
      <c r="J27" s="90">
        <v>1.1479315572882825E-2</v>
      </c>
      <c r="K27" s="148">
        <v>34</v>
      </c>
      <c r="L27" s="90">
        <v>1.1699931176875429E-2</v>
      </c>
      <c r="M27" s="148">
        <v>45</v>
      </c>
      <c r="N27" s="90">
        <v>1.2594458438287154E-2</v>
      </c>
      <c r="O27" s="148">
        <v>11</v>
      </c>
      <c r="P27" s="90">
        <v>8.3144368858654571E-3</v>
      </c>
      <c r="Q27" s="148">
        <v>16</v>
      </c>
      <c r="R27" s="92">
        <v>1.2480499219968799E-2</v>
      </c>
      <c r="S27" s="147">
        <v>479</v>
      </c>
      <c r="T27" s="114">
        <v>1.2925335276181225E-2</v>
      </c>
    </row>
    <row r="28" spans="2:20" ht="21.95" customHeight="1" x14ac:dyDescent="0.25">
      <c r="B28" s="88" t="s">
        <v>28</v>
      </c>
      <c r="C28" s="147">
        <v>171</v>
      </c>
      <c r="D28" s="90">
        <v>1.1588506370290052E-2</v>
      </c>
      <c r="E28" s="148">
        <v>45</v>
      </c>
      <c r="F28" s="90">
        <v>1.021566401816118E-2</v>
      </c>
      <c r="G28" s="148">
        <v>51</v>
      </c>
      <c r="H28" s="90">
        <v>1.2151536812008578E-2</v>
      </c>
      <c r="I28" s="148">
        <v>37</v>
      </c>
      <c r="J28" s="90">
        <v>8.0138618150314058E-3</v>
      </c>
      <c r="K28" s="148">
        <v>19</v>
      </c>
      <c r="L28" s="90">
        <v>6.5381968341362701E-3</v>
      </c>
      <c r="M28" s="148">
        <v>40</v>
      </c>
      <c r="N28" s="90">
        <v>1.119507416736636E-2</v>
      </c>
      <c r="O28" s="148">
        <v>14</v>
      </c>
      <c r="P28" s="90">
        <v>1.0582010582010581E-2</v>
      </c>
      <c r="Q28" s="148">
        <v>11</v>
      </c>
      <c r="R28" s="92">
        <v>8.5803432137285494E-3</v>
      </c>
      <c r="S28" s="147">
        <v>388</v>
      </c>
      <c r="T28" s="114">
        <v>1.0469791413691681E-2</v>
      </c>
    </row>
    <row r="29" spans="2:20" ht="21.95" customHeight="1" x14ac:dyDescent="0.25">
      <c r="B29" s="88" t="s">
        <v>29</v>
      </c>
      <c r="C29" s="147">
        <v>168</v>
      </c>
      <c r="D29" s="90">
        <v>1.1385199240986717E-2</v>
      </c>
      <c r="E29" s="148">
        <v>32</v>
      </c>
      <c r="F29" s="90">
        <v>7.2644721906923952E-3</v>
      </c>
      <c r="G29" s="148">
        <v>34</v>
      </c>
      <c r="H29" s="90">
        <v>8.1010245413390518E-3</v>
      </c>
      <c r="I29" s="148">
        <v>49</v>
      </c>
      <c r="J29" s="90">
        <v>1.061295213341997E-2</v>
      </c>
      <c r="K29" s="148">
        <v>33</v>
      </c>
      <c r="L29" s="90">
        <v>1.1355815554026153E-2</v>
      </c>
      <c r="M29" s="148">
        <v>29</v>
      </c>
      <c r="N29" s="90">
        <v>8.1164287713406096E-3</v>
      </c>
      <c r="O29" s="148">
        <v>13</v>
      </c>
      <c r="P29" s="90">
        <v>9.8261526832955411E-3</v>
      </c>
      <c r="Q29" s="148">
        <v>5</v>
      </c>
      <c r="R29" s="92">
        <v>3.9001560062402497E-3</v>
      </c>
      <c r="S29" s="147">
        <v>363</v>
      </c>
      <c r="T29" s="114">
        <v>9.7951914514692786E-3</v>
      </c>
    </row>
    <row r="30" spans="2:20" ht="21.95" customHeight="1" thickBot="1" x14ac:dyDescent="0.3">
      <c r="B30" s="88" t="s">
        <v>30</v>
      </c>
      <c r="C30" s="147">
        <v>191</v>
      </c>
      <c r="D30" s="90">
        <v>1.294388723231228E-2</v>
      </c>
      <c r="E30" s="148">
        <v>42</v>
      </c>
      <c r="F30" s="90">
        <v>9.5346197502837685E-3</v>
      </c>
      <c r="G30" s="148">
        <v>52</v>
      </c>
      <c r="H30" s="90">
        <v>1.2389802239695021E-2</v>
      </c>
      <c r="I30" s="148">
        <v>41</v>
      </c>
      <c r="J30" s="90">
        <v>8.880225254494261E-3</v>
      </c>
      <c r="K30" s="148">
        <v>28</v>
      </c>
      <c r="L30" s="90">
        <v>9.635237439779766E-3</v>
      </c>
      <c r="M30" s="148">
        <v>49</v>
      </c>
      <c r="N30" s="90">
        <v>1.3713965855023789E-2</v>
      </c>
      <c r="O30" s="148">
        <v>29</v>
      </c>
      <c r="P30" s="90">
        <v>2.1919879062736205E-2</v>
      </c>
      <c r="Q30" s="148">
        <v>35</v>
      </c>
      <c r="R30" s="92">
        <v>2.7301092043681748E-2</v>
      </c>
      <c r="S30" s="147">
        <v>467</v>
      </c>
      <c r="T30" s="114">
        <v>1.2601527294314472E-2</v>
      </c>
    </row>
    <row r="31" spans="2:20" ht="21.95" customHeight="1" thickTop="1" thickBot="1" x14ac:dyDescent="0.3">
      <c r="B31" s="99" t="s">
        <v>31</v>
      </c>
      <c r="C31" s="154">
        <v>14756</v>
      </c>
      <c r="D31" s="101">
        <v>0.99999999999999978</v>
      </c>
      <c r="E31" s="155">
        <v>4405</v>
      </c>
      <c r="F31" s="101">
        <v>1</v>
      </c>
      <c r="G31" s="155">
        <v>4197</v>
      </c>
      <c r="H31" s="101">
        <v>0.99999999999999989</v>
      </c>
      <c r="I31" s="155">
        <v>4617</v>
      </c>
      <c r="J31" s="101">
        <v>1</v>
      </c>
      <c r="K31" s="155">
        <v>2906</v>
      </c>
      <c r="L31" s="101">
        <v>1.0000000000000002</v>
      </c>
      <c r="M31" s="155">
        <v>3573</v>
      </c>
      <c r="N31" s="101">
        <v>0.99999999999999989</v>
      </c>
      <c r="O31" s="155">
        <v>1323</v>
      </c>
      <c r="P31" s="101">
        <v>1</v>
      </c>
      <c r="Q31" s="155">
        <v>1282</v>
      </c>
      <c r="R31" s="103">
        <v>1</v>
      </c>
      <c r="S31" s="154">
        <v>37059</v>
      </c>
      <c r="T31" s="115">
        <v>0.99999999999999989</v>
      </c>
    </row>
    <row r="32" spans="2:20" ht="21.95" customHeight="1" thickTop="1" thickBot="1" x14ac:dyDescent="0.3"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</row>
    <row r="33" spans="2:20" ht="21.95" customHeight="1" thickTop="1" x14ac:dyDescent="0.25">
      <c r="B33" s="119" t="s">
        <v>217</v>
      </c>
      <c r="C33" s="169"/>
      <c r="D33" s="121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70"/>
      <c r="T33" s="122"/>
    </row>
    <row r="34" spans="2:20" ht="21.95" customHeight="1" thickBot="1" x14ac:dyDescent="0.3">
      <c r="B34" s="124" t="s">
        <v>53</v>
      </c>
      <c r="C34" s="171"/>
      <c r="D34" s="126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</row>
    <row r="35" spans="2:20" ht="15.75" thickTop="1" x14ac:dyDescent="0.25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</row>
    <row r="36" spans="2:20" x14ac:dyDescent="0.25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</row>
    <row r="37" spans="2:20" x14ac:dyDescent="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</row>
    <row r="38" spans="2:20" x14ac:dyDescent="0.2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</row>
    <row r="39" spans="2:20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</row>
    <row r="40" spans="2:20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</row>
    <row r="41" spans="2:20" x14ac:dyDescent="0.2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</row>
    <row r="42" spans="2:20" x14ac:dyDescent="0.2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</row>
    <row r="43" spans="2:20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</row>
    <row r="44" spans="2:20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</row>
    <row r="45" spans="2:20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</row>
    <row r="46" spans="2:20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</row>
    <row r="47" spans="2:20" x14ac:dyDescent="0.2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</row>
    <row r="48" spans="2:20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</row>
    <row r="49" spans="2:20" x14ac:dyDescent="0.2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</row>
    <row r="50" spans="2:20" x14ac:dyDescent="0.2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</row>
    <row r="51" spans="2:20" x14ac:dyDescent="0.2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</row>
    <row r="52" spans="2:20" x14ac:dyDescent="0.2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</row>
    <row r="53" spans="2:20" x14ac:dyDescent="0.2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</row>
    <row r="54" spans="2:20" x14ac:dyDescent="0.2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</row>
    <row r="55" spans="2:20" x14ac:dyDescent="0.2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</row>
    <row r="56" spans="2:20" x14ac:dyDescent="0.2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</row>
    <row r="57" spans="2:20" x14ac:dyDescent="0.2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</row>
    <row r="58" spans="2:20" x14ac:dyDescent="0.2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</row>
    <row r="59" spans="2:20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</row>
    <row r="60" spans="2:20" x14ac:dyDescent="0.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</row>
    <row r="61" spans="2:20" x14ac:dyDescent="0.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</row>
    <row r="62" spans="2:20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</row>
    <row r="63" spans="2:20" x14ac:dyDescent="0.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</row>
    <row r="64" spans="2:20" x14ac:dyDescent="0.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</row>
    <row r="65" spans="2:20" x14ac:dyDescent="0.2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</row>
    <row r="66" spans="2:20" x14ac:dyDescent="0.2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</row>
    <row r="67" spans="2:20" x14ac:dyDescent="0.2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</row>
    <row r="68" spans="2:20" x14ac:dyDescent="0.2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</row>
    <row r="69" spans="2:20" x14ac:dyDescent="0.2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</row>
    <row r="70" spans="2:20" x14ac:dyDescent="0.2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</row>
    <row r="71" spans="2:20" x14ac:dyDescent="0.2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</row>
    <row r="72" spans="2:20" x14ac:dyDescent="0.2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</row>
    <row r="73" spans="2:20" x14ac:dyDescent="0.2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</row>
    <row r="74" spans="2:20" x14ac:dyDescent="0.2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</row>
    <row r="75" spans="2:20" x14ac:dyDescent="0.2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</row>
    <row r="76" spans="2:20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</row>
    <row r="77" spans="2:20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</row>
    <row r="78" spans="2:20" x14ac:dyDescent="0.2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</row>
    <row r="79" spans="2:20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</row>
    <row r="80" spans="2:20" x14ac:dyDescent="0.2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</row>
    <row r="81" spans="2:20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</row>
    <row r="82" spans="2:20" x14ac:dyDescent="0.2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</row>
    <row r="83" spans="2:20" x14ac:dyDescent="0.2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</row>
    <row r="84" spans="2:20" x14ac:dyDescent="0.2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</row>
    <row r="85" spans="2:20" x14ac:dyDescent="0.2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</row>
    <row r="86" spans="2:20" x14ac:dyDescent="0.2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</row>
    <row r="87" spans="2:20" x14ac:dyDescent="0.2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</row>
    <row r="88" spans="2:20" x14ac:dyDescent="0.2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</row>
    <row r="89" spans="2:20" x14ac:dyDescent="0.2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</row>
    <row r="90" spans="2:20" x14ac:dyDescent="0.2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</row>
    <row r="91" spans="2:20" x14ac:dyDescent="0.2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</row>
    <row r="92" spans="2:20" x14ac:dyDescent="0.2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</row>
    <row r="93" spans="2:20" x14ac:dyDescent="0.2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</row>
    <row r="94" spans="2:20" x14ac:dyDescent="0.2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</row>
    <row r="95" spans="2:20" x14ac:dyDescent="0.2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</row>
    <row r="96" spans="2:20" x14ac:dyDescent="0.2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</row>
    <row r="97" spans="2:20" x14ac:dyDescent="0.2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</row>
    <row r="98" spans="2:20" x14ac:dyDescent="0.2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</row>
    <row r="99" spans="2:20" x14ac:dyDescent="0.2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</row>
    <row r="100" spans="2:20" x14ac:dyDescent="0.2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</row>
    <row r="101" spans="2:20" x14ac:dyDescent="0.2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</row>
    <row r="102" spans="2:20" x14ac:dyDescent="0.2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</row>
    <row r="103" spans="2:20" x14ac:dyDescent="0.2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</row>
    <row r="104" spans="2:20" x14ac:dyDescent="0.2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</row>
    <row r="105" spans="2:20" x14ac:dyDescent="0.2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</row>
    <row r="106" spans="2:20" x14ac:dyDescent="0.2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</row>
    <row r="107" spans="2:20" x14ac:dyDescent="0.2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</row>
    <row r="108" spans="2:20" x14ac:dyDescent="0.2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</row>
    <row r="109" spans="2:20" x14ac:dyDescent="0.2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</row>
    <row r="110" spans="2:20" x14ac:dyDescent="0.2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</row>
    <row r="111" spans="2:20" x14ac:dyDescent="0.2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</row>
    <row r="112" spans="2:20" x14ac:dyDescent="0.2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</row>
    <row r="113" spans="2:20" x14ac:dyDescent="0.2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</row>
    <row r="114" spans="2:20" x14ac:dyDescent="0.2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</row>
    <row r="115" spans="2:20" x14ac:dyDescent="0.2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</row>
    <row r="116" spans="2:20" x14ac:dyDescent="0.2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</row>
    <row r="117" spans="2:20" x14ac:dyDescent="0.2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</row>
    <row r="118" spans="2:20" x14ac:dyDescent="0.2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</row>
    <row r="119" spans="2:20" x14ac:dyDescent="0.25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</row>
    <row r="120" spans="2:20" x14ac:dyDescent="0.25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</row>
    <row r="121" spans="2:20" x14ac:dyDescent="0.25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</row>
    <row r="122" spans="2:20" x14ac:dyDescent="0.2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</row>
    <row r="123" spans="2:20" x14ac:dyDescent="0.2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</row>
    <row r="124" spans="2:20" x14ac:dyDescent="0.25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</row>
    <row r="125" spans="2:20" x14ac:dyDescent="0.25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</row>
    <row r="126" spans="2:20" x14ac:dyDescent="0.25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</row>
    <row r="127" spans="2:20" x14ac:dyDescent="0.25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</row>
    <row r="128" spans="2:20" x14ac:dyDescent="0.25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</row>
    <row r="129" spans="2:20" x14ac:dyDescent="0.25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</row>
    <row r="130" spans="2:20" x14ac:dyDescent="0.25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</row>
    <row r="131" spans="2:20" x14ac:dyDescent="0.25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</row>
    <row r="132" spans="2:20" x14ac:dyDescent="0.25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</row>
    <row r="133" spans="2:20" x14ac:dyDescent="0.25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</row>
    <row r="134" spans="2:20" x14ac:dyDescent="0.25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</row>
    <row r="135" spans="2:20" x14ac:dyDescent="0.25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</row>
    <row r="136" spans="2:20" x14ac:dyDescent="0.25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</row>
    <row r="137" spans="2:20" x14ac:dyDescent="0.25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</row>
    <row r="138" spans="2:20" x14ac:dyDescent="0.25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</row>
    <row r="139" spans="2:20" x14ac:dyDescent="0.25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</row>
    <row r="140" spans="2:20" x14ac:dyDescent="0.25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</row>
    <row r="141" spans="2:20" x14ac:dyDescent="0.25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</row>
    <row r="142" spans="2:20" x14ac:dyDescent="0.25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</row>
    <row r="143" spans="2:20" x14ac:dyDescent="0.25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</row>
    <row r="144" spans="2:20" x14ac:dyDescent="0.25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</row>
    <row r="145" spans="2:20" x14ac:dyDescent="0.25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</row>
    <row r="146" spans="2:20" x14ac:dyDescent="0.25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</row>
    <row r="147" spans="2:20" x14ac:dyDescent="0.25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</row>
    <row r="148" spans="2:20" x14ac:dyDescent="0.25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</row>
    <row r="149" spans="2:20" x14ac:dyDescent="0.25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</row>
    <row r="150" spans="2:20" x14ac:dyDescent="0.25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</row>
    <row r="151" spans="2:20" x14ac:dyDescent="0.25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</row>
    <row r="152" spans="2:20" x14ac:dyDescent="0.25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</row>
    <row r="153" spans="2:20" x14ac:dyDescent="0.25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</row>
    <row r="154" spans="2:20" x14ac:dyDescent="0.25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</row>
    <row r="155" spans="2:20" x14ac:dyDescent="0.25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</row>
    <row r="156" spans="2:20" x14ac:dyDescent="0.25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</row>
    <row r="157" spans="2:20" x14ac:dyDescent="0.25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</row>
    <row r="158" spans="2:20" x14ac:dyDescent="0.25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</row>
    <row r="159" spans="2:20" x14ac:dyDescent="0.25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</row>
    <row r="160" spans="2:20" x14ac:dyDescent="0.25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</row>
    <row r="161" spans="2:20" x14ac:dyDescent="0.25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</row>
    <row r="162" spans="2:20" x14ac:dyDescent="0.25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</row>
    <row r="163" spans="2:20" x14ac:dyDescent="0.25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</row>
    <row r="164" spans="2:20" x14ac:dyDescent="0.25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</row>
    <row r="165" spans="2:20" x14ac:dyDescent="0.25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</row>
    <row r="166" spans="2:20" x14ac:dyDescent="0.25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</row>
    <row r="167" spans="2:20" x14ac:dyDescent="0.25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</row>
    <row r="168" spans="2:20" x14ac:dyDescent="0.25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</row>
    <row r="169" spans="2:20" x14ac:dyDescent="0.25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</row>
    <row r="170" spans="2:20" x14ac:dyDescent="0.25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</row>
    <row r="171" spans="2:20" x14ac:dyDescent="0.25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</row>
    <row r="172" spans="2:20" x14ac:dyDescent="0.25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</row>
    <row r="173" spans="2:20" x14ac:dyDescent="0.25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</row>
    <row r="174" spans="2:20" x14ac:dyDescent="0.25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</row>
    <row r="175" spans="2:20" x14ac:dyDescent="0.25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</row>
    <row r="176" spans="2:20" x14ac:dyDescent="0.25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</row>
    <row r="177" spans="2:20" x14ac:dyDescent="0.25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</row>
    <row r="178" spans="2:20" x14ac:dyDescent="0.25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</row>
    <row r="179" spans="2:20" x14ac:dyDescent="0.25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</row>
    <row r="180" spans="2:20" x14ac:dyDescent="0.25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</row>
    <row r="181" spans="2:20" x14ac:dyDescent="0.25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</row>
    <row r="182" spans="2:20" x14ac:dyDescent="0.25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</row>
    <row r="183" spans="2:20" x14ac:dyDescent="0.25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</row>
    <row r="184" spans="2:20" x14ac:dyDescent="0.25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</row>
    <row r="185" spans="2:20" x14ac:dyDescent="0.25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</row>
    <row r="186" spans="2:20" x14ac:dyDescent="0.25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</row>
    <row r="187" spans="2:20" x14ac:dyDescent="0.25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</row>
    <row r="188" spans="2:20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</row>
    <row r="189" spans="2:20" x14ac:dyDescent="0.25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</row>
    <row r="190" spans="2:20" x14ac:dyDescent="0.25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</row>
    <row r="191" spans="2:20" x14ac:dyDescent="0.25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</row>
    <row r="192" spans="2:20" x14ac:dyDescent="0.25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</row>
    <row r="193" spans="2:20" x14ac:dyDescent="0.25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</row>
    <row r="194" spans="2:20" x14ac:dyDescent="0.25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</row>
    <row r="195" spans="2:20" x14ac:dyDescent="0.25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</row>
    <row r="196" spans="2:20" x14ac:dyDescent="0.25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</row>
    <row r="197" spans="2:20" x14ac:dyDescent="0.25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</row>
    <row r="198" spans="2:20" x14ac:dyDescent="0.25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</row>
    <row r="199" spans="2:20" x14ac:dyDescent="0.25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</row>
    <row r="200" spans="2:20" x14ac:dyDescent="0.25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</row>
    <row r="201" spans="2:20" x14ac:dyDescent="0.25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</row>
    <row r="202" spans="2:20" x14ac:dyDescent="0.25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</row>
    <row r="203" spans="2:20" x14ac:dyDescent="0.25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</row>
    <row r="204" spans="2:20" x14ac:dyDescent="0.25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</row>
    <row r="205" spans="2:20" x14ac:dyDescent="0.25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</row>
    <row r="206" spans="2:20" x14ac:dyDescent="0.25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</row>
    <row r="207" spans="2:20" x14ac:dyDescent="0.25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</row>
    <row r="208" spans="2:20" x14ac:dyDescent="0.25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</row>
    <row r="209" spans="2:20" x14ac:dyDescent="0.25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</row>
    <row r="210" spans="2:20" x14ac:dyDescent="0.25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</row>
    <row r="211" spans="2:20" x14ac:dyDescent="0.25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</row>
    <row r="212" spans="2:20" x14ac:dyDescent="0.25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</row>
    <row r="213" spans="2:20" x14ac:dyDescent="0.25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</row>
    <row r="214" spans="2:20" x14ac:dyDescent="0.25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</row>
    <row r="215" spans="2:20" x14ac:dyDescent="0.25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</row>
    <row r="216" spans="2:20" x14ac:dyDescent="0.25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</row>
    <row r="217" spans="2:20" x14ac:dyDescent="0.25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</row>
    <row r="218" spans="2:20" x14ac:dyDescent="0.25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</row>
    <row r="219" spans="2:20" x14ac:dyDescent="0.25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</row>
    <row r="220" spans="2:20" x14ac:dyDescent="0.25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</row>
    <row r="221" spans="2:20" x14ac:dyDescent="0.25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</row>
    <row r="222" spans="2:20" x14ac:dyDescent="0.25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</row>
    <row r="223" spans="2:20" x14ac:dyDescent="0.25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</row>
    <row r="224" spans="2:20" x14ac:dyDescent="0.25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</row>
    <row r="225" spans="2:20" x14ac:dyDescent="0.25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</row>
    <row r="226" spans="2:20" x14ac:dyDescent="0.25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</row>
    <row r="227" spans="2:20" x14ac:dyDescent="0.25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</row>
    <row r="228" spans="2:20" x14ac:dyDescent="0.25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</row>
    <row r="229" spans="2:20" x14ac:dyDescent="0.25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</row>
    <row r="230" spans="2:20" x14ac:dyDescent="0.25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</row>
    <row r="231" spans="2:20" x14ac:dyDescent="0.25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</row>
    <row r="232" spans="2:20" x14ac:dyDescent="0.25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</row>
    <row r="233" spans="2:20" x14ac:dyDescent="0.25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</row>
    <row r="234" spans="2:20" x14ac:dyDescent="0.25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</row>
    <row r="235" spans="2:20" x14ac:dyDescent="0.25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</row>
    <row r="236" spans="2:20" x14ac:dyDescent="0.25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</row>
    <row r="237" spans="2:20" x14ac:dyDescent="0.25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</row>
    <row r="238" spans="2:20" x14ac:dyDescent="0.25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</row>
    <row r="239" spans="2:20" x14ac:dyDescent="0.25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</row>
    <row r="240" spans="2:20" x14ac:dyDescent="0.25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</row>
    <row r="241" spans="2:20" x14ac:dyDescent="0.25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</row>
    <row r="242" spans="2:20" x14ac:dyDescent="0.25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</row>
    <row r="243" spans="2:20" x14ac:dyDescent="0.25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</row>
    <row r="244" spans="2:20" x14ac:dyDescent="0.25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</row>
    <row r="245" spans="2:20" x14ac:dyDescent="0.25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</row>
    <row r="246" spans="2:20" x14ac:dyDescent="0.25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</row>
    <row r="247" spans="2:20" x14ac:dyDescent="0.25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</row>
    <row r="248" spans="2:20" x14ac:dyDescent="0.25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</row>
    <row r="249" spans="2:20" x14ac:dyDescent="0.25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</row>
    <row r="250" spans="2:20" x14ac:dyDescent="0.25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</row>
    <row r="251" spans="2:20" x14ac:dyDescent="0.25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</row>
    <row r="252" spans="2:20" x14ac:dyDescent="0.25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</row>
    <row r="253" spans="2:20" x14ac:dyDescent="0.25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</row>
    <row r="254" spans="2:20" x14ac:dyDescent="0.25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</row>
    <row r="255" spans="2:20" x14ac:dyDescent="0.25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</row>
    <row r="256" spans="2:20" x14ac:dyDescent="0.25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</row>
    <row r="257" spans="2:20" x14ac:dyDescent="0.25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</row>
    <row r="258" spans="2:20" x14ac:dyDescent="0.25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</row>
    <row r="259" spans="2:20" x14ac:dyDescent="0.25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</row>
    <row r="260" spans="2:20" x14ac:dyDescent="0.25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</row>
    <row r="261" spans="2:20" x14ac:dyDescent="0.25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</row>
    <row r="262" spans="2:20" x14ac:dyDescent="0.25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</row>
    <row r="263" spans="2:20" x14ac:dyDescent="0.25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</row>
    <row r="264" spans="2:20" x14ac:dyDescent="0.25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</row>
    <row r="265" spans="2:20" x14ac:dyDescent="0.25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</row>
    <row r="266" spans="2:20" x14ac:dyDescent="0.25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</row>
    <row r="267" spans="2:20" x14ac:dyDescent="0.25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</row>
    <row r="268" spans="2:20" x14ac:dyDescent="0.25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</row>
    <row r="269" spans="2:20" x14ac:dyDescent="0.25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</row>
    <row r="270" spans="2:20" x14ac:dyDescent="0.25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</row>
    <row r="271" spans="2:20" x14ac:dyDescent="0.25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</row>
    <row r="272" spans="2:20" x14ac:dyDescent="0.25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</row>
    <row r="273" spans="2:20" x14ac:dyDescent="0.25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</row>
    <row r="274" spans="2:20" x14ac:dyDescent="0.25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</row>
    <row r="275" spans="2:20" x14ac:dyDescent="0.25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</row>
    <row r="276" spans="2:20" x14ac:dyDescent="0.25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</row>
    <row r="277" spans="2:20" x14ac:dyDescent="0.25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</row>
    <row r="278" spans="2:20" x14ac:dyDescent="0.25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</row>
    <row r="279" spans="2:20" x14ac:dyDescent="0.25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</row>
    <row r="280" spans="2:20" x14ac:dyDescent="0.25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</row>
    <row r="281" spans="2:20" x14ac:dyDescent="0.25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</row>
    <row r="282" spans="2:20" x14ac:dyDescent="0.25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</row>
    <row r="283" spans="2:20" x14ac:dyDescent="0.25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</row>
    <row r="284" spans="2:20" x14ac:dyDescent="0.25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</row>
    <row r="285" spans="2:20" x14ac:dyDescent="0.25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</row>
    <row r="286" spans="2:20" x14ac:dyDescent="0.25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</row>
    <row r="287" spans="2:20" x14ac:dyDescent="0.25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</row>
    <row r="288" spans="2:20" x14ac:dyDescent="0.25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</row>
    <row r="289" spans="2:20" x14ac:dyDescent="0.25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</row>
    <row r="290" spans="2:20" x14ac:dyDescent="0.25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</row>
    <row r="291" spans="2:20" x14ac:dyDescent="0.25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</row>
    <row r="292" spans="2:20" x14ac:dyDescent="0.25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</row>
    <row r="293" spans="2:20" x14ac:dyDescent="0.25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</row>
    <row r="294" spans="2:20" x14ac:dyDescent="0.25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</row>
    <row r="295" spans="2:20" x14ac:dyDescent="0.25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</row>
    <row r="296" spans="2:20" x14ac:dyDescent="0.25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</row>
    <row r="297" spans="2:20" x14ac:dyDescent="0.25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</row>
    <row r="298" spans="2:20" x14ac:dyDescent="0.25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</row>
    <row r="299" spans="2:20" x14ac:dyDescent="0.25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</row>
    <row r="300" spans="2:20" x14ac:dyDescent="0.25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</row>
    <row r="301" spans="2:20" x14ac:dyDescent="0.25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</row>
    <row r="302" spans="2:20" x14ac:dyDescent="0.25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</row>
    <row r="303" spans="2:20" x14ac:dyDescent="0.25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</row>
    <row r="304" spans="2:20" x14ac:dyDescent="0.25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</row>
    <row r="305" spans="2:20" x14ac:dyDescent="0.25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</row>
    <row r="306" spans="2:20" x14ac:dyDescent="0.25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</row>
    <row r="307" spans="2:20" x14ac:dyDescent="0.25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</row>
    <row r="308" spans="2:20" x14ac:dyDescent="0.25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</row>
    <row r="309" spans="2:20" x14ac:dyDescent="0.25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</row>
    <row r="310" spans="2:20" x14ac:dyDescent="0.25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</row>
    <row r="311" spans="2:20" x14ac:dyDescent="0.25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</row>
    <row r="312" spans="2:20" x14ac:dyDescent="0.25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</row>
    <row r="313" spans="2:20" x14ac:dyDescent="0.25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</row>
    <row r="314" spans="2:20" x14ac:dyDescent="0.25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</row>
    <row r="315" spans="2:20" x14ac:dyDescent="0.25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</row>
    <row r="316" spans="2:20" x14ac:dyDescent="0.25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</row>
    <row r="317" spans="2:20" x14ac:dyDescent="0.25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</row>
    <row r="318" spans="2:20" x14ac:dyDescent="0.25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</row>
    <row r="319" spans="2:20" x14ac:dyDescent="0.25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</row>
    <row r="320" spans="2:20" x14ac:dyDescent="0.25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</row>
    <row r="321" spans="2:20" x14ac:dyDescent="0.25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</row>
    <row r="322" spans="2:20" x14ac:dyDescent="0.25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</row>
    <row r="323" spans="2:20" x14ac:dyDescent="0.25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</row>
    <row r="324" spans="2:20" x14ac:dyDescent="0.25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</row>
    <row r="325" spans="2:20" x14ac:dyDescent="0.25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</row>
    <row r="326" spans="2:20" x14ac:dyDescent="0.25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</row>
    <row r="327" spans="2:20" x14ac:dyDescent="0.25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</row>
    <row r="328" spans="2:20" x14ac:dyDescent="0.25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</row>
    <row r="329" spans="2:20" x14ac:dyDescent="0.25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</row>
    <row r="330" spans="2:20" x14ac:dyDescent="0.25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</row>
    <row r="331" spans="2:20" x14ac:dyDescent="0.25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</row>
    <row r="332" spans="2:20" x14ac:dyDescent="0.25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</row>
    <row r="333" spans="2:20" x14ac:dyDescent="0.25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</row>
  </sheetData>
  <mergeCells count="12">
    <mergeCell ref="B2:T2"/>
    <mergeCell ref="B3:B5"/>
    <mergeCell ref="C4:D4"/>
    <mergeCell ref="E4:F4"/>
    <mergeCell ref="G4:H4"/>
    <mergeCell ref="I4:J4"/>
    <mergeCell ref="K4:L4"/>
    <mergeCell ref="C3:R3"/>
    <mergeCell ref="S3:T4"/>
    <mergeCell ref="M4:N4"/>
    <mergeCell ref="O4:P4"/>
    <mergeCell ref="Q4:R4"/>
  </mergeCells>
  <printOptions horizontalCentered="1"/>
  <pageMargins left="0.7" right="0.7" top="0.75" bottom="0.75" header="0.3" footer="0.3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31"/>
  <sheetViews>
    <sheetView topLeftCell="L1" workbookViewId="0">
      <selection activeCell="U5" activeCellId="9" sqref="C5 E5 G5 I5 K5 M5 O5 Q5 S5 U5"/>
    </sheetView>
  </sheetViews>
  <sheetFormatPr baseColWidth="10" defaultColWidth="11.42578125" defaultRowHeight="15" x14ac:dyDescent="0.25"/>
  <cols>
    <col min="1" max="1" width="10.7109375" style="63" customWidth="1"/>
    <col min="2" max="21" width="10.28515625" style="63" customWidth="1"/>
    <col min="22" max="16384" width="11.42578125" style="63"/>
  </cols>
  <sheetData>
    <row r="1" spans="1:22" ht="25.15" customHeight="1" thickTop="1" thickBot="1" x14ac:dyDescent="0.3">
      <c r="A1" s="316" t="s">
        <v>119</v>
      </c>
      <c r="B1" s="317"/>
      <c r="C1" s="317"/>
      <c r="D1" s="317"/>
      <c r="E1" s="317"/>
      <c r="F1" s="317"/>
      <c r="G1" s="317"/>
      <c r="H1" s="317"/>
      <c r="I1" s="317"/>
      <c r="J1" s="317"/>
      <c r="K1" s="318"/>
      <c r="L1" s="319"/>
      <c r="M1" s="319"/>
      <c r="N1" s="319"/>
      <c r="O1" s="319"/>
      <c r="P1" s="319"/>
      <c r="Q1" s="319"/>
      <c r="R1" s="319"/>
      <c r="S1" s="319"/>
      <c r="T1" s="319"/>
      <c r="U1" s="320"/>
    </row>
    <row r="2" spans="1:22" ht="25.15" customHeight="1" thickTop="1" thickBot="1" x14ac:dyDescent="0.3">
      <c r="A2" s="321" t="s">
        <v>3</v>
      </c>
      <c r="B2" s="324" t="s">
        <v>54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6"/>
    </row>
    <row r="3" spans="1:22" ht="25.15" customHeight="1" x14ac:dyDescent="0.25">
      <c r="A3" s="322"/>
      <c r="B3" s="327">
        <v>0</v>
      </c>
      <c r="C3" s="328"/>
      <c r="D3" s="314" t="s">
        <v>55</v>
      </c>
      <c r="E3" s="315"/>
      <c r="F3" s="329" t="s">
        <v>56</v>
      </c>
      <c r="G3" s="328"/>
      <c r="H3" s="314" t="s">
        <v>57</v>
      </c>
      <c r="I3" s="315"/>
      <c r="J3" s="329" t="s">
        <v>58</v>
      </c>
      <c r="K3" s="328"/>
      <c r="L3" s="314" t="s">
        <v>59</v>
      </c>
      <c r="M3" s="315"/>
      <c r="N3" s="329" t="s">
        <v>60</v>
      </c>
      <c r="O3" s="328"/>
      <c r="P3" s="314" t="s">
        <v>61</v>
      </c>
      <c r="Q3" s="315"/>
      <c r="R3" s="314" t="s">
        <v>34</v>
      </c>
      <c r="S3" s="315"/>
      <c r="T3" s="314" t="s">
        <v>52</v>
      </c>
      <c r="U3" s="315"/>
    </row>
    <row r="4" spans="1:22" ht="25.15" customHeight="1" thickBot="1" x14ac:dyDescent="0.3">
      <c r="A4" s="323"/>
      <c r="B4" s="9" t="s">
        <v>4</v>
      </c>
      <c r="C4" s="10" t="s">
        <v>5</v>
      </c>
      <c r="D4" s="9" t="s">
        <v>4</v>
      </c>
      <c r="E4" s="11" t="s">
        <v>5</v>
      </c>
      <c r="F4" s="12" t="s">
        <v>4</v>
      </c>
      <c r="G4" s="10" t="s">
        <v>5</v>
      </c>
      <c r="H4" s="9" t="s">
        <v>4</v>
      </c>
      <c r="I4" s="11" t="s">
        <v>5</v>
      </c>
      <c r="J4" s="12" t="s">
        <v>4</v>
      </c>
      <c r="K4" s="10" t="s">
        <v>5</v>
      </c>
      <c r="L4" s="9" t="s">
        <v>4</v>
      </c>
      <c r="M4" s="11" t="s">
        <v>5</v>
      </c>
      <c r="N4" s="12" t="s">
        <v>4</v>
      </c>
      <c r="O4" s="10" t="s">
        <v>5</v>
      </c>
      <c r="P4" s="9" t="s">
        <v>4</v>
      </c>
      <c r="Q4" s="11" t="s">
        <v>5</v>
      </c>
      <c r="R4" s="9" t="s">
        <v>4</v>
      </c>
      <c r="S4" s="11" t="s">
        <v>5</v>
      </c>
      <c r="T4" s="9" t="s">
        <v>4</v>
      </c>
      <c r="U4" s="11" t="s">
        <v>5</v>
      </c>
    </row>
    <row r="5" spans="1:22" x14ac:dyDescent="0.25">
      <c r="A5" s="13" t="s">
        <v>6</v>
      </c>
      <c r="B5" s="24">
        <f>VLOOKUP(V5,[1]Sheet1!$A$217:$U$242,2,FALSE)</f>
        <v>294</v>
      </c>
      <c r="C5" s="14">
        <f>VLOOKUP(V5,[1]Sheet1!$A$217:$U$242,3,FALSE)/100</f>
        <v>7.9332955557354489E-3</v>
      </c>
      <c r="D5" s="24">
        <f>VLOOKUP(V5,[1]Sheet1!$A$217:$U$242,4,FALSE)</f>
        <v>294</v>
      </c>
      <c r="E5" s="15">
        <f>VLOOKUP(V5,[1]Sheet1!$A$217:$U$242,5,FALSE)/100</f>
        <v>7.9332955557354489E-3</v>
      </c>
      <c r="F5" s="26">
        <f>VLOOKUP(V5,[1]Sheet1!$A$217:$U$242,6,FALSE)</f>
        <v>0</v>
      </c>
      <c r="G5" s="14">
        <f>VLOOKUP(V5,[1]Sheet1!$A$217:$U$242,7,FALSE)/100</f>
        <v>0</v>
      </c>
      <c r="H5" s="24">
        <f>VLOOKUP(V5,[1]Sheet1!$A$217:$U$242,8,FALSE)</f>
        <v>0</v>
      </c>
      <c r="I5" s="15">
        <f>VLOOKUP(V5,[1]Sheet1!$A$217:$U$242,9,FALSE)/100</f>
        <v>0</v>
      </c>
      <c r="J5" s="26">
        <f>VLOOKUP(V5,[1]Sheet1!$A$217:$U$242,10,FALSE)</f>
        <v>0</v>
      </c>
      <c r="K5" s="14">
        <f>VLOOKUP(V5,[1]Sheet1!$A$217:$U$242,11,FALSE)/100</f>
        <v>0</v>
      </c>
      <c r="L5" s="24">
        <f>VLOOKUP(V5,[1]Sheet1!$A$217:$U$242,12,FALSE)</f>
        <v>0</v>
      </c>
      <c r="M5" s="15">
        <f>VLOOKUP(V5,[1]Sheet1!$A$217:$U$242,13,FALSE)/100</f>
        <v>0</v>
      </c>
      <c r="N5" s="24">
        <f>VLOOKUP(V5,[1]Sheet1!$A$217:$U$242,14,FALSE)</f>
        <v>0</v>
      </c>
      <c r="O5" s="15">
        <f>VLOOKUP(V5,[1]Sheet1!$A$217:$U$242,15,FALSE)/100</f>
        <v>0</v>
      </c>
      <c r="P5" s="26">
        <f>VLOOKUP(V5,[1]Sheet1!$A$217:$U$242,16,FALSE)</f>
        <v>0</v>
      </c>
      <c r="Q5" s="15">
        <f>VLOOKUP(V5,[1]Sheet1!$A$217:$U$242,17,FALSE)/100</f>
        <v>0</v>
      </c>
      <c r="R5" s="26">
        <f>VLOOKUP(V5,[1]Sheet1!$A$217:$U$242,18,FALSE)</f>
        <v>0</v>
      </c>
      <c r="S5" s="15">
        <f>VLOOKUP(V5,[1]Sheet1!$A$217:$U$242,19,FALSE)/100</f>
        <v>0</v>
      </c>
      <c r="T5" s="26">
        <f>VLOOKUP(V5,[1]Sheet1!$A$217:$U$242,20,FALSE)</f>
        <v>0</v>
      </c>
      <c r="U5" s="15">
        <f>VLOOKUP(V5,[1]Sheet1!$A$217:$U$242,21,FALSE)/100</f>
        <v>0</v>
      </c>
      <c r="V5" s="67" t="s">
        <v>124</v>
      </c>
    </row>
    <row r="6" spans="1:22" x14ac:dyDescent="0.25">
      <c r="A6" s="16" t="s">
        <v>7</v>
      </c>
      <c r="B6" s="22">
        <f>VLOOKUP(V6,[1]Sheet1!$A$217:$U$242,2,FALSE)</f>
        <v>246</v>
      </c>
      <c r="C6" s="14">
        <f>VLOOKUP(V6,[1]Sheet1!$A$217:$U$242,3,FALSE)/100</f>
        <v>6.6380636282684369E-3</v>
      </c>
      <c r="D6" s="22">
        <f>VLOOKUP(V6,[1]Sheet1!$A$217:$U$242,4,FALSE)</f>
        <v>246</v>
      </c>
      <c r="E6" s="15">
        <f>VLOOKUP(V6,[1]Sheet1!$A$217:$U$242,5,FALSE)/100</f>
        <v>6.6380636282684369E-3</v>
      </c>
      <c r="F6" s="27">
        <f>VLOOKUP(V6,[1]Sheet1!$A$217:$U$242,6,FALSE)</f>
        <v>0</v>
      </c>
      <c r="G6" s="14">
        <f>VLOOKUP(V6,[1]Sheet1!$A$217:$U$242,7,FALSE)/100</f>
        <v>0</v>
      </c>
      <c r="H6" s="22">
        <f>VLOOKUP(V6,[1]Sheet1!$A$217:$U$242,8,FALSE)</f>
        <v>0</v>
      </c>
      <c r="I6" s="15">
        <f>VLOOKUP(V6,[1]Sheet1!$A$217:$U$242,9,FALSE)/100</f>
        <v>0</v>
      </c>
      <c r="J6" s="27">
        <f>VLOOKUP(V6,[1]Sheet1!$A$217:$U$242,10,FALSE)</f>
        <v>0</v>
      </c>
      <c r="K6" s="14">
        <f>VLOOKUP(V6,[1]Sheet1!$A$217:$U$242,11,FALSE)/100</f>
        <v>0</v>
      </c>
      <c r="L6" s="22">
        <f>VLOOKUP(V6,[1]Sheet1!$A$217:$U$242,12,FALSE)</f>
        <v>0</v>
      </c>
      <c r="M6" s="15">
        <f>VLOOKUP(V6,[1]Sheet1!$A$217:$U$242,13,FALSE)/100</f>
        <v>0</v>
      </c>
      <c r="N6" s="22">
        <f>VLOOKUP(V6,[1]Sheet1!$A$217:$U$242,14,FALSE)</f>
        <v>0</v>
      </c>
      <c r="O6" s="15">
        <f>VLOOKUP(V6,[1]Sheet1!$A$217:$U$242,15,FALSE)/100</f>
        <v>0</v>
      </c>
      <c r="P6" s="27">
        <f>VLOOKUP(V6,[1]Sheet1!$A$217:$U$242,16,FALSE)</f>
        <v>0</v>
      </c>
      <c r="Q6" s="15">
        <f>VLOOKUP(V6,[1]Sheet1!$A$217:$U$242,17,FALSE)/100</f>
        <v>0</v>
      </c>
      <c r="R6" s="27">
        <f>VLOOKUP(V6,[1]Sheet1!$A$217:$U$242,18,FALSE)</f>
        <v>0</v>
      </c>
      <c r="S6" s="15">
        <f>VLOOKUP(V6,[1]Sheet1!$A$217:$U$242,19,FALSE)/100</f>
        <v>0</v>
      </c>
      <c r="T6" s="27">
        <f>VLOOKUP(V6,[1]Sheet1!$A$217:$U$242,20,FALSE)</f>
        <v>0</v>
      </c>
      <c r="U6" s="15">
        <f>VLOOKUP(V6,[1]Sheet1!$A$217:$U$242,21,FALSE)/100</f>
        <v>0</v>
      </c>
      <c r="V6" s="67" t="s">
        <v>125</v>
      </c>
    </row>
    <row r="7" spans="1:22" x14ac:dyDescent="0.25">
      <c r="A7" s="16" t="s">
        <v>8</v>
      </c>
      <c r="B7" s="22">
        <f>VLOOKUP(V7,[1]Sheet1!$A$217:$U$242,2,FALSE)</f>
        <v>196</v>
      </c>
      <c r="C7" s="14">
        <f>VLOOKUP(V7,[1]Sheet1!$A$217:$U$242,3,FALSE)/100</f>
        <v>5.2888637038236326E-3</v>
      </c>
      <c r="D7" s="22">
        <f>VLOOKUP(V7,[1]Sheet1!$A$217:$U$242,4,FALSE)</f>
        <v>196</v>
      </c>
      <c r="E7" s="15">
        <f>VLOOKUP(V7,[1]Sheet1!$A$217:$U$242,5,FALSE)/100</f>
        <v>5.2888637038236326E-3</v>
      </c>
      <c r="F7" s="27">
        <f>VLOOKUP(V7,[1]Sheet1!$A$217:$U$242,6,FALSE)</f>
        <v>0</v>
      </c>
      <c r="G7" s="14">
        <f>VLOOKUP(V7,[1]Sheet1!$A$217:$U$242,7,FALSE)/100</f>
        <v>0</v>
      </c>
      <c r="H7" s="22">
        <f>VLOOKUP(V7,[1]Sheet1!$A$217:$U$242,8,FALSE)</f>
        <v>0</v>
      </c>
      <c r="I7" s="15">
        <f>VLOOKUP(V7,[1]Sheet1!$A$217:$U$242,9,FALSE)/100</f>
        <v>0</v>
      </c>
      <c r="J7" s="27">
        <f>VLOOKUP(V7,[1]Sheet1!$A$217:$U$242,10,FALSE)</f>
        <v>0</v>
      </c>
      <c r="K7" s="14">
        <f>VLOOKUP(V7,[1]Sheet1!$A$217:$U$242,11,FALSE)/100</f>
        <v>0</v>
      </c>
      <c r="L7" s="22">
        <f>VLOOKUP(V7,[1]Sheet1!$A$217:$U$242,12,FALSE)</f>
        <v>0</v>
      </c>
      <c r="M7" s="15">
        <f>VLOOKUP(V7,[1]Sheet1!$A$217:$U$242,13,FALSE)/100</f>
        <v>0</v>
      </c>
      <c r="N7" s="22">
        <f>VLOOKUP(V7,[1]Sheet1!$A$217:$U$242,14,FALSE)</f>
        <v>0</v>
      </c>
      <c r="O7" s="15">
        <f>VLOOKUP(V7,[1]Sheet1!$A$217:$U$242,15,FALSE)/100</f>
        <v>0</v>
      </c>
      <c r="P7" s="27">
        <f>VLOOKUP(V7,[1]Sheet1!$A$217:$U$242,16,FALSE)</f>
        <v>0</v>
      </c>
      <c r="Q7" s="15">
        <f>VLOOKUP(V7,[1]Sheet1!$A$217:$U$242,17,FALSE)/100</f>
        <v>0</v>
      </c>
      <c r="R7" s="27">
        <f>VLOOKUP(V7,[1]Sheet1!$A$217:$U$242,18,FALSE)</f>
        <v>0</v>
      </c>
      <c r="S7" s="15">
        <f>VLOOKUP(V7,[1]Sheet1!$A$217:$U$242,19,FALSE)/100</f>
        <v>0</v>
      </c>
      <c r="T7" s="27">
        <f>VLOOKUP(V7,[1]Sheet1!$A$217:$U$242,20,FALSE)</f>
        <v>0</v>
      </c>
      <c r="U7" s="15">
        <f>VLOOKUP(V7,[1]Sheet1!$A$217:$U$242,21,FALSE)/100</f>
        <v>0</v>
      </c>
      <c r="V7" s="67" t="s">
        <v>126</v>
      </c>
    </row>
    <row r="8" spans="1:22" x14ac:dyDescent="0.25">
      <c r="A8" s="16" t="s">
        <v>9</v>
      </c>
      <c r="B8" s="22">
        <f>VLOOKUP(V8,[1]Sheet1!$A$217:$U$242,2,FALSE)</f>
        <v>153</v>
      </c>
      <c r="C8" s="14">
        <f>VLOOKUP(V8,[1]Sheet1!$A$217:$U$242,3,FALSE)/100</f>
        <v>4.1285517688011012E-3</v>
      </c>
      <c r="D8" s="22">
        <f>VLOOKUP(V8,[1]Sheet1!$A$217:$U$242,4,FALSE)</f>
        <v>153</v>
      </c>
      <c r="E8" s="15">
        <f>VLOOKUP(V8,[1]Sheet1!$A$217:$U$242,5,FALSE)/100</f>
        <v>4.1285517688011012E-3</v>
      </c>
      <c r="F8" s="27">
        <f>VLOOKUP(V8,[1]Sheet1!$A$217:$U$242,6,FALSE)</f>
        <v>0</v>
      </c>
      <c r="G8" s="14">
        <f>VLOOKUP(V8,[1]Sheet1!$A$217:$U$242,7,FALSE)/100</f>
        <v>0</v>
      </c>
      <c r="H8" s="22">
        <f>VLOOKUP(V8,[1]Sheet1!$A$217:$U$242,8,FALSE)</f>
        <v>0</v>
      </c>
      <c r="I8" s="15">
        <f>VLOOKUP(V8,[1]Sheet1!$A$217:$U$242,9,FALSE)/100</f>
        <v>0</v>
      </c>
      <c r="J8" s="27">
        <f>VLOOKUP(V8,[1]Sheet1!$A$217:$U$242,10,FALSE)</f>
        <v>0</v>
      </c>
      <c r="K8" s="14">
        <f>VLOOKUP(V8,[1]Sheet1!$A$217:$U$242,11,FALSE)/100</f>
        <v>0</v>
      </c>
      <c r="L8" s="22">
        <f>VLOOKUP(V8,[1]Sheet1!$A$217:$U$242,12,FALSE)</f>
        <v>0</v>
      </c>
      <c r="M8" s="15">
        <f>VLOOKUP(V8,[1]Sheet1!$A$217:$U$242,13,FALSE)/100</f>
        <v>0</v>
      </c>
      <c r="N8" s="22">
        <f>VLOOKUP(V8,[1]Sheet1!$A$217:$U$242,14,FALSE)</f>
        <v>0</v>
      </c>
      <c r="O8" s="15">
        <f>VLOOKUP(V8,[1]Sheet1!$A$217:$U$242,15,FALSE)/100</f>
        <v>0</v>
      </c>
      <c r="P8" s="27">
        <f>VLOOKUP(V8,[1]Sheet1!$A$217:$U$242,16,FALSE)</f>
        <v>0</v>
      </c>
      <c r="Q8" s="15">
        <f>VLOOKUP(V8,[1]Sheet1!$A$217:$U$242,17,FALSE)/100</f>
        <v>0</v>
      </c>
      <c r="R8" s="27">
        <f>VLOOKUP(V8,[1]Sheet1!$A$217:$U$242,18,FALSE)</f>
        <v>0</v>
      </c>
      <c r="S8" s="15">
        <f>VLOOKUP(V8,[1]Sheet1!$A$217:$U$242,19,FALSE)/100</f>
        <v>0</v>
      </c>
      <c r="T8" s="27">
        <f>VLOOKUP(V8,[1]Sheet1!$A$217:$U$242,20,FALSE)</f>
        <v>0</v>
      </c>
      <c r="U8" s="15">
        <f>VLOOKUP(V8,[1]Sheet1!$A$217:$U$242,21,FALSE)/100</f>
        <v>0</v>
      </c>
      <c r="V8" s="67" t="s">
        <v>127</v>
      </c>
    </row>
    <row r="9" spans="1:22" x14ac:dyDescent="0.25">
      <c r="A9" s="16" t="s">
        <v>10</v>
      </c>
      <c r="B9" s="22">
        <f>VLOOKUP(V9,[1]Sheet1!$A$217:$U$242,2,FALSE)</f>
        <v>174</v>
      </c>
      <c r="C9" s="14">
        <f>VLOOKUP(V9,[1]Sheet1!$A$217:$U$242,3,FALSE)/100</f>
        <v>4.6952157370679188E-3</v>
      </c>
      <c r="D9" s="22">
        <f>VLOOKUP(V9,[1]Sheet1!$A$217:$U$242,4,FALSE)</f>
        <v>174</v>
      </c>
      <c r="E9" s="15">
        <f>VLOOKUP(V9,[1]Sheet1!$A$217:$U$242,5,FALSE)/100</f>
        <v>4.6952157370679188E-3</v>
      </c>
      <c r="F9" s="27">
        <f>VLOOKUP(V9,[1]Sheet1!$A$217:$U$242,6,FALSE)</f>
        <v>0</v>
      </c>
      <c r="G9" s="14">
        <f>VLOOKUP(V9,[1]Sheet1!$A$217:$U$242,7,FALSE)/100</f>
        <v>0</v>
      </c>
      <c r="H9" s="22">
        <f>VLOOKUP(V9,[1]Sheet1!$A$217:$U$242,8,FALSE)</f>
        <v>0</v>
      </c>
      <c r="I9" s="15">
        <f>VLOOKUP(V9,[1]Sheet1!$A$217:$U$242,9,FALSE)/100</f>
        <v>0</v>
      </c>
      <c r="J9" s="27">
        <f>VLOOKUP(V9,[1]Sheet1!$A$217:$U$242,10,FALSE)</f>
        <v>0</v>
      </c>
      <c r="K9" s="14">
        <f>VLOOKUP(V9,[1]Sheet1!$A$217:$U$242,11,FALSE)/100</f>
        <v>0</v>
      </c>
      <c r="L9" s="22">
        <f>VLOOKUP(V9,[1]Sheet1!$A$217:$U$242,12,FALSE)</f>
        <v>0</v>
      </c>
      <c r="M9" s="15">
        <f>VLOOKUP(V9,[1]Sheet1!$A$217:$U$242,13,FALSE)/100</f>
        <v>0</v>
      </c>
      <c r="N9" s="22">
        <f>VLOOKUP(V9,[1]Sheet1!$A$217:$U$242,14,FALSE)</f>
        <v>0</v>
      </c>
      <c r="O9" s="15">
        <f>VLOOKUP(V9,[1]Sheet1!$A$217:$U$242,15,FALSE)/100</f>
        <v>0</v>
      </c>
      <c r="P9" s="27">
        <f>VLOOKUP(V9,[1]Sheet1!$A$217:$U$242,16,FALSE)</f>
        <v>0</v>
      </c>
      <c r="Q9" s="15">
        <f>VLOOKUP(V9,[1]Sheet1!$A$217:$U$242,17,FALSE)/100</f>
        <v>0</v>
      </c>
      <c r="R9" s="27">
        <f>VLOOKUP(V9,[1]Sheet1!$A$217:$U$242,18,FALSE)</f>
        <v>0</v>
      </c>
      <c r="S9" s="15">
        <f>VLOOKUP(V9,[1]Sheet1!$A$217:$U$242,19,FALSE)/100</f>
        <v>0</v>
      </c>
      <c r="T9" s="27">
        <f>VLOOKUP(V9,[1]Sheet1!$A$217:$U$242,20,FALSE)</f>
        <v>0</v>
      </c>
      <c r="U9" s="15">
        <f>VLOOKUP(V9,[1]Sheet1!$A$217:$U$242,21,FALSE)/100</f>
        <v>0</v>
      </c>
      <c r="V9" s="67" t="s">
        <v>128</v>
      </c>
    </row>
    <row r="10" spans="1:22" x14ac:dyDescent="0.25">
      <c r="A10" s="16" t="s">
        <v>11</v>
      </c>
      <c r="B10" s="22">
        <f>VLOOKUP(V10,[1]Sheet1!$A$217:$U$242,2,FALSE)</f>
        <v>251</v>
      </c>
      <c r="C10" s="14">
        <f>VLOOKUP(V10,[1]Sheet1!$A$217:$U$242,3,FALSE)/100</f>
        <v>6.7729836207129183E-3</v>
      </c>
      <c r="D10" s="22">
        <f>VLOOKUP(V10,[1]Sheet1!$A$217:$U$242,4,FALSE)</f>
        <v>251</v>
      </c>
      <c r="E10" s="15">
        <f>VLOOKUP(V10,[1]Sheet1!$A$217:$U$242,5,FALSE)/100</f>
        <v>6.7729836207129183E-3</v>
      </c>
      <c r="F10" s="27">
        <f>VLOOKUP(V10,[1]Sheet1!$A$217:$U$242,6,FALSE)</f>
        <v>0</v>
      </c>
      <c r="G10" s="14">
        <f>VLOOKUP(V10,[1]Sheet1!$A$217:$U$242,7,FALSE)/100</f>
        <v>0</v>
      </c>
      <c r="H10" s="22">
        <f>VLOOKUP(V10,[1]Sheet1!$A$217:$U$242,8,FALSE)</f>
        <v>0</v>
      </c>
      <c r="I10" s="15">
        <f>VLOOKUP(V10,[1]Sheet1!$A$217:$U$242,9,FALSE)/100</f>
        <v>0</v>
      </c>
      <c r="J10" s="27">
        <f>VLOOKUP(V10,[1]Sheet1!$A$217:$U$242,10,FALSE)</f>
        <v>0</v>
      </c>
      <c r="K10" s="14">
        <f>VLOOKUP(V10,[1]Sheet1!$A$217:$U$242,11,FALSE)/100</f>
        <v>0</v>
      </c>
      <c r="L10" s="22">
        <f>VLOOKUP(V10,[1]Sheet1!$A$217:$U$242,12,FALSE)</f>
        <v>0</v>
      </c>
      <c r="M10" s="15">
        <f>VLOOKUP(V10,[1]Sheet1!$A$217:$U$242,13,FALSE)/100</f>
        <v>0</v>
      </c>
      <c r="N10" s="22">
        <f>VLOOKUP(V10,[1]Sheet1!$A$217:$U$242,14,FALSE)</f>
        <v>0</v>
      </c>
      <c r="O10" s="15">
        <f>VLOOKUP(V10,[1]Sheet1!$A$217:$U$242,15,FALSE)/100</f>
        <v>0</v>
      </c>
      <c r="P10" s="27">
        <f>VLOOKUP(V10,[1]Sheet1!$A$217:$U$242,16,FALSE)</f>
        <v>0</v>
      </c>
      <c r="Q10" s="15">
        <f>VLOOKUP(V10,[1]Sheet1!$A$217:$U$242,17,FALSE)/100</f>
        <v>0</v>
      </c>
      <c r="R10" s="27">
        <f>VLOOKUP(V10,[1]Sheet1!$A$217:$U$242,18,FALSE)</f>
        <v>0</v>
      </c>
      <c r="S10" s="15">
        <f>VLOOKUP(V10,[1]Sheet1!$A$217:$U$242,19,FALSE)/100</f>
        <v>0</v>
      </c>
      <c r="T10" s="27">
        <f>VLOOKUP(V10,[1]Sheet1!$A$217:$U$242,20,FALSE)</f>
        <v>0</v>
      </c>
      <c r="U10" s="15">
        <f>VLOOKUP(V10,[1]Sheet1!$A$217:$U$242,21,FALSE)/100</f>
        <v>0</v>
      </c>
      <c r="V10" s="67" t="s">
        <v>129</v>
      </c>
    </row>
    <row r="11" spans="1:22" x14ac:dyDescent="0.25">
      <c r="A11" s="16" t="s">
        <v>12</v>
      </c>
      <c r="B11" s="22">
        <f>VLOOKUP(V11,[1]Sheet1!$A$217:$U$242,2,FALSE)</f>
        <v>534</v>
      </c>
      <c r="C11" s="14">
        <f>VLOOKUP(V11,[1]Sheet1!$A$217:$U$242,3,FALSE)/100</f>
        <v>1.4409455193070509E-2</v>
      </c>
      <c r="D11" s="22">
        <f>VLOOKUP(V11,[1]Sheet1!$A$217:$U$242,4,FALSE)</f>
        <v>534</v>
      </c>
      <c r="E11" s="15">
        <f>VLOOKUP(V11,[1]Sheet1!$A$217:$U$242,5,FALSE)/100</f>
        <v>1.4409455193070509E-2</v>
      </c>
      <c r="F11" s="27">
        <f>VLOOKUP(V11,[1]Sheet1!$A$217:$U$242,6,FALSE)</f>
        <v>0</v>
      </c>
      <c r="G11" s="14">
        <f>VLOOKUP(V11,[1]Sheet1!$A$217:$U$242,7,FALSE)/100</f>
        <v>0</v>
      </c>
      <c r="H11" s="22">
        <f>VLOOKUP(V11,[1]Sheet1!$A$217:$U$242,8,FALSE)</f>
        <v>0</v>
      </c>
      <c r="I11" s="15">
        <f>VLOOKUP(V11,[1]Sheet1!$A$217:$U$242,9,FALSE)/100</f>
        <v>0</v>
      </c>
      <c r="J11" s="27">
        <f>VLOOKUP(V11,[1]Sheet1!$A$217:$U$242,10,FALSE)</f>
        <v>0</v>
      </c>
      <c r="K11" s="14">
        <f>VLOOKUP(V11,[1]Sheet1!$A$217:$U$242,11,FALSE)/100</f>
        <v>0</v>
      </c>
      <c r="L11" s="22">
        <f>VLOOKUP(V11,[1]Sheet1!$A$217:$U$242,12,FALSE)</f>
        <v>0</v>
      </c>
      <c r="M11" s="15">
        <f>VLOOKUP(V11,[1]Sheet1!$A$217:$U$242,13,FALSE)/100</f>
        <v>0</v>
      </c>
      <c r="N11" s="22">
        <f>VLOOKUP(V11,[1]Sheet1!$A$217:$U$242,14,FALSE)</f>
        <v>0</v>
      </c>
      <c r="O11" s="15">
        <f>VLOOKUP(V11,[1]Sheet1!$A$217:$U$242,15,FALSE)/100</f>
        <v>0</v>
      </c>
      <c r="P11" s="27">
        <f>VLOOKUP(V11,[1]Sheet1!$A$217:$U$242,16,FALSE)</f>
        <v>0</v>
      </c>
      <c r="Q11" s="15">
        <f>VLOOKUP(V11,[1]Sheet1!$A$217:$U$242,17,FALSE)/100</f>
        <v>0</v>
      </c>
      <c r="R11" s="27">
        <f>VLOOKUP(V11,[1]Sheet1!$A$217:$U$242,18,FALSE)</f>
        <v>0</v>
      </c>
      <c r="S11" s="15">
        <f>VLOOKUP(V11,[1]Sheet1!$A$217:$U$242,19,FALSE)/100</f>
        <v>0</v>
      </c>
      <c r="T11" s="27">
        <f>VLOOKUP(V11,[1]Sheet1!$A$217:$U$242,20,FALSE)</f>
        <v>0</v>
      </c>
      <c r="U11" s="15">
        <f>VLOOKUP(V11,[1]Sheet1!$A$217:$U$242,21,FALSE)/100</f>
        <v>0</v>
      </c>
      <c r="V11" s="67" t="s">
        <v>130</v>
      </c>
    </row>
    <row r="12" spans="1:22" x14ac:dyDescent="0.25">
      <c r="A12" s="16" t="s">
        <v>13</v>
      </c>
      <c r="B12" s="22">
        <f>VLOOKUP(V12,[1]Sheet1!$A$217:$U$242,2,FALSE)</f>
        <v>1273</v>
      </c>
      <c r="C12" s="14">
        <f>VLOOKUP(V12,[1]Sheet1!$A$217:$U$242,3,FALSE)/100</f>
        <v>3.4350630076364713E-2</v>
      </c>
      <c r="D12" s="22">
        <f>VLOOKUP(V12,[1]Sheet1!$A$217:$U$242,4,FALSE)</f>
        <v>1273</v>
      </c>
      <c r="E12" s="15">
        <f>VLOOKUP(V12,[1]Sheet1!$A$217:$U$242,5,FALSE)/100</f>
        <v>3.4350630076364713E-2</v>
      </c>
      <c r="F12" s="27">
        <f>VLOOKUP(V12,[1]Sheet1!$A$217:$U$242,6,FALSE)</f>
        <v>0</v>
      </c>
      <c r="G12" s="14">
        <f>VLOOKUP(V12,[1]Sheet1!$A$217:$U$242,7,FALSE)/100</f>
        <v>0</v>
      </c>
      <c r="H12" s="22">
        <f>VLOOKUP(V12,[1]Sheet1!$A$217:$U$242,8,FALSE)</f>
        <v>0</v>
      </c>
      <c r="I12" s="15">
        <f>VLOOKUP(V12,[1]Sheet1!$A$217:$U$242,9,FALSE)/100</f>
        <v>0</v>
      </c>
      <c r="J12" s="27">
        <f>VLOOKUP(V12,[1]Sheet1!$A$217:$U$242,10,FALSE)</f>
        <v>0</v>
      </c>
      <c r="K12" s="14">
        <f>VLOOKUP(V12,[1]Sheet1!$A$217:$U$242,11,FALSE)/100</f>
        <v>0</v>
      </c>
      <c r="L12" s="22">
        <f>VLOOKUP(V12,[1]Sheet1!$A$217:$U$242,12,FALSE)</f>
        <v>0</v>
      </c>
      <c r="M12" s="15">
        <f>VLOOKUP(V12,[1]Sheet1!$A$217:$U$242,13,FALSE)/100</f>
        <v>0</v>
      </c>
      <c r="N12" s="22">
        <f>VLOOKUP(V12,[1]Sheet1!$A$217:$U$242,14,FALSE)</f>
        <v>0</v>
      </c>
      <c r="O12" s="15">
        <f>VLOOKUP(V12,[1]Sheet1!$A$217:$U$242,15,FALSE)/100</f>
        <v>0</v>
      </c>
      <c r="P12" s="27">
        <f>VLOOKUP(V12,[1]Sheet1!$A$217:$U$242,16,FALSE)</f>
        <v>0</v>
      </c>
      <c r="Q12" s="15">
        <f>VLOOKUP(V12,[1]Sheet1!$A$217:$U$242,17,FALSE)/100</f>
        <v>0</v>
      </c>
      <c r="R12" s="27">
        <f>VLOOKUP(V12,[1]Sheet1!$A$217:$U$242,18,FALSE)</f>
        <v>0</v>
      </c>
      <c r="S12" s="15">
        <f>VLOOKUP(V12,[1]Sheet1!$A$217:$U$242,19,FALSE)/100</f>
        <v>0</v>
      </c>
      <c r="T12" s="27">
        <f>VLOOKUP(V12,[1]Sheet1!$A$217:$U$242,20,FALSE)</f>
        <v>0</v>
      </c>
      <c r="U12" s="15">
        <f>VLOOKUP(V12,[1]Sheet1!$A$217:$U$242,21,FALSE)/100</f>
        <v>0</v>
      </c>
      <c r="V12" s="67" t="s">
        <v>131</v>
      </c>
    </row>
    <row r="13" spans="1:22" x14ac:dyDescent="0.25">
      <c r="A13" s="16" t="s">
        <v>14</v>
      </c>
      <c r="B13" s="22">
        <f>VLOOKUP(V13,[1]Sheet1!$A$217:$U$242,2,FALSE)</f>
        <v>2884</v>
      </c>
      <c r="C13" s="14">
        <f>VLOOKUP(V13,[1]Sheet1!$A$217:$U$242,3,FALSE)/100</f>
        <v>7.7821851641976303E-2</v>
      </c>
      <c r="D13" s="22">
        <f>VLOOKUP(V13,[1]Sheet1!$A$217:$U$242,4,FALSE)</f>
        <v>2884</v>
      </c>
      <c r="E13" s="15">
        <f>VLOOKUP(V13,[1]Sheet1!$A$217:$U$242,5,FALSE)/100</f>
        <v>7.7821851641976303E-2</v>
      </c>
      <c r="F13" s="27">
        <f>VLOOKUP(V13,[1]Sheet1!$A$217:$U$242,6,FALSE)</f>
        <v>0</v>
      </c>
      <c r="G13" s="14">
        <f>VLOOKUP(V13,[1]Sheet1!$A$217:$U$242,7,FALSE)/100</f>
        <v>0</v>
      </c>
      <c r="H13" s="22">
        <f>VLOOKUP(V13,[1]Sheet1!$A$217:$U$242,8,FALSE)</f>
        <v>0</v>
      </c>
      <c r="I13" s="15">
        <f>VLOOKUP(V13,[1]Sheet1!$A$217:$U$242,9,FALSE)/100</f>
        <v>0</v>
      </c>
      <c r="J13" s="27">
        <f>VLOOKUP(V13,[1]Sheet1!$A$217:$U$242,10,FALSE)</f>
        <v>0</v>
      </c>
      <c r="K13" s="14">
        <f>VLOOKUP(V13,[1]Sheet1!$A$217:$U$242,11,FALSE)/100</f>
        <v>0</v>
      </c>
      <c r="L13" s="22">
        <f>VLOOKUP(V13,[1]Sheet1!$A$217:$U$242,12,FALSE)</f>
        <v>0</v>
      </c>
      <c r="M13" s="15">
        <f>VLOOKUP(V13,[1]Sheet1!$A$217:$U$242,13,FALSE)/100</f>
        <v>0</v>
      </c>
      <c r="N13" s="22">
        <f>VLOOKUP(V13,[1]Sheet1!$A$217:$U$242,14,FALSE)</f>
        <v>0</v>
      </c>
      <c r="O13" s="15">
        <f>VLOOKUP(V13,[1]Sheet1!$A$217:$U$242,15,FALSE)/100</f>
        <v>0</v>
      </c>
      <c r="P13" s="27">
        <f>VLOOKUP(V13,[1]Sheet1!$A$217:$U$242,16,FALSE)</f>
        <v>0</v>
      </c>
      <c r="Q13" s="15">
        <f>VLOOKUP(V13,[1]Sheet1!$A$217:$U$242,17,FALSE)/100</f>
        <v>0</v>
      </c>
      <c r="R13" s="27">
        <f>VLOOKUP(V13,[1]Sheet1!$A$217:$U$242,18,FALSE)</f>
        <v>0</v>
      </c>
      <c r="S13" s="15">
        <f>VLOOKUP(V13,[1]Sheet1!$A$217:$U$242,19,FALSE)/100</f>
        <v>0</v>
      </c>
      <c r="T13" s="27">
        <f>VLOOKUP(V13,[1]Sheet1!$A$217:$U$242,20,FALSE)</f>
        <v>0</v>
      </c>
      <c r="U13" s="15">
        <f>VLOOKUP(V13,[1]Sheet1!$A$217:$U$242,21,FALSE)/100</f>
        <v>0</v>
      </c>
      <c r="V13" s="67" t="s">
        <v>132</v>
      </c>
    </row>
    <row r="14" spans="1:22" x14ac:dyDescent="0.25">
      <c r="A14" s="16" t="s">
        <v>15</v>
      </c>
      <c r="B14" s="22">
        <f>VLOOKUP(V14,[1]Sheet1!$A$217:$U$242,2,FALSE)</f>
        <v>3702</v>
      </c>
      <c r="C14" s="14">
        <f>VLOOKUP(V14,[1]Sheet1!$A$217:$U$242,3,FALSE)/100</f>
        <v>9.9894762405893289E-2</v>
      </c>
      <c r="D14" s="22">
        <f>VLOOKUP(V14,[1]Sheet1!$A$217:$U$242,4,FALSE)</f>
        <v>3702</v>
      </c>
      <c r="E14" s="15">
        <f>VLOOKUP(V14,[1]Sheet1!$A$217:$U$242,5,FALSE)/100</f>
        <v>9.9894762405893289E-2</v>
      </c>
      <c r="F14" s="27">
        <f>VLOOKUP(V14,[1]Sheet1!$A$217:$U$242,6,FALSE)</f>
        <v>0</v>
      </c>
      <c r="G14" s="14">
        <f>VLOOKUP(V14,[1]Sheet1!$A$217:$U$242,7,FALSE)/100</f>
        <v>0</v>
      </c>
      <c r="H14" s="22">
        <f>VLOOKUP(V14,[1]Sheet1!$A$217:$U$242,8,FALSE)</f>
        <v>0</v>
      </c>
      <c r="I14" s="15">
        <f>VLOOKUP(V14,[1]Sheet1!$A$217:$U$242,9,FALSE)/100</f>
        <v>0</v>
      </c>
      <c r="J14" s="27">
        <f>VLOOKUP(V14,[1]Sheet1!$A$217:$U$242,10,FALSE)</f>
        <v>0</v>
      </c>
      <c r="K14" s="14">
        <f>VLOOKUP(V14,[1]Sheet1!$A$217:$U$242,11,FALSE)/100</f>
        <v>0</v>
      </c>
      <c r="L14" s="22">
        <f>VLOOKUP(V14,[1]Sheet1!$A$217:$U$242,12,FALSE)</f>
        <v>0</v>
      </c>
      <c r="M14" s="15">
        <f>VLOOKUP(V14,[1]Sheet1!$A$217:$U$242,13,FALSE)/100</f>
        <v>0</v>
      </c>
      <c r="N14" s="22">
        <f>VLOOKUP(V14,[1]Sheet1!$A$217:$U$242,14,FALSE)</f>
        <v>0</v>
      </c>
      <c r="O14" s="15">
        <f>VLOOKUP(V14,[1]Sheet1!$A$217:$U$242,15,FALSE)/100</f>
        <v>0</v>
      </c>
      <c r="P14" s="27">
        <f>VLOOKUP(V14,[1]Sheet1!$A$217:$U$242,16,FALSE)</f>
        <v>0</v>
      </c>
      <c r="Q14" s="15">
        <f>VLOOKUP(V14,[1]Sheet1!$A$217:$U$242,17,FALSE)/100</f>
        <v>0</v>
      </c>
      <c r="R14" s="27">
        <f>VLOOKUP(V14,[1]Sheet1!$A$217:$U$242,18,FALSE)</f>
        <v>0</v>
      </c>
      <c r="S14" s="15">
        <f>VLOOKUP(V14,[1]Sheet1!$A$217:$U$242,19,FALSE)/100</f>
        <v>0</v>
      </c>
      <c r="T14" s="27">
        <f>VLOOKUP(V14,[1]Sheet1!$A$217:$U$242,20,FALSE)</f>
        <v>0</v>
      </c>
      <c r="U14" s="15">
        <f>VLOOKUP(V14,[1]Sheet1!$A$217:$U$242,21,FALSE)/100</f>
        <v>0</v>
      </c>
      <c r="V14" s="67" t="s">
        <v>133</v>
      </c>
    </row>
    <row r="15" spans="1:22" x14ac:dyDescent="0.25">
      <c r="A15" s="16" t="s">
        <v>16</v>
      </c>
      <c r="B15" s="22">
        <f>VLOOKUP(V15,[1]Sheet1!$A$217:$U$242,2,FALSE)</f>
        <v>4932</v>
      </c>
      <c r="C15" s="14">
        <f>VLOOKUP(V15,[1]Sheet1!$A$217:$U$242,3,FALSE)/100</f>
        <v>0.1330850805472355</v>
      </c>
      <c r="D15" s="22">
        <f>VLOOKUP(V15,[1]Sheet1!$A$217:$U$242,4,FALSE)</f>
        <v>4932</v>
      </c>
      <c r="E15" s="15">
        <f>VLOOKUP(V15,[1]Sheet1!$A$217:$U$242,5,FALSE)/100</f>
        <v>0.1330850805472355</v>
      </c>
      <c r="F15" s="27">
        <f>VLOOKUP(V15,[1]Sheet1!$A$217:$U$242,6,FALSE)</f>
        <v>0</v>
      </c>
      <c r="G15" s="14">
        <f>VLOOKUP(V15,[1]Sheet1!$A$217:$U$242,7,FALSE)/100</f>
        <v>0</v>
      </c>
      <c r="H15" s="22">
        <f>VLOOKUP(V15,[1]Sheet1!$A$217:$U$242,8,FALSE)</f>
        <v>0</v>
      </c>
      <c r="I15" s="15">
        <f>VLOOKUP(V15,[1]Sheet1!$A$217:$U$242,9,FALSE)/100</f>
        <v>0</v>
      </c>
      <c r="J15" s="27">
        <f>VLOOKUP(V15,[1]Sheet1!$A$217:$U$242,10,FALSE)</f>
        <v>0</v>
      </c>
      <c r="K15" s="14">
        <f>VLOOKUP(V15,[1]Sheet1!$A$217:$U$242,11,FALSE)/100</f>
        <v>0</v>
      </c>
      <c r="L15" s="22">
        <f>VLOOKUP(V15,[1]Sheet1!$A$217:$U$242,12,FALSE)</f>
        <v>0</v>
      </c>
      <c r="M15" s="15">
        <f>VLOOKUP(V15,[1]Sheet1!$A$217:$U$242,13,FALSE)/100</f>
        <v>0</v>
      </c>
      <c r="N15" s="22">
        <f>VLOOKUP(V15,[1]Sheet1!$A$217:$U$242,14,FALSE)</f>
        <v>0</v>
      </c>
      <c r="O15" s="15">
        <f>VLOOKUP(V15,[1]Sheet1!$A$217:$U$242,15,FALSE)/100</f>
        <v>0</v>
      </c>
      <c r="P15" s="27">
        <f>VLOOKUP(V15,[1]Sheet1!$A$217:$U$242,16,FALSE)</f>
        <v>0</v>
      </c>
      <c r="Q15" s="15">
        <f>VLOOKUP(V15,[1]Sheet1!$A$217:$U$242,17,FALSE)/100</f>
        <v>0</v>
      </c>
      <c r="R15" s="27">
        <f>VLOOKUP(V15,[1]Sheet1!$A$217:$U$242,18,FALSE)</f>
        <v>0</v>
      </c>
      <c r="S15" s="15">
        <f>VLOOKUP(V15,[1]Sheet1!$A$217:$U$242,19,FALSE)/100</f>
        <v>0</v>
      </c>
      <c r="T15" s="27">
        <f>VLOOKUP(V15,[1]Sheet1!$A$217:$U$242,20,FALSE)</f>
        <v>0</v>
      </c>
      <c r="U15" s="15">
        <f>VLOOKUP(V15,[1]Sheet1!$A$217:$U$242,21,FALSE)/100</f>
        <v>0</v>
      </c>
      <c r="V15" s="67" t="s">
        <v>134</v>
      </c>
    </row>
    <row r="16" spans="1:22" x14ac:dyDescent="0.25">
      <c r="A16" s="16" t="s">
        <v>17</v>
      </c>
      <c r="B16" s="22">
        <f>VLOOKUP(V16,[1]Sheet1!$A$217:$U$242,2,FALSE)</f>
        <v>4566</v>
      </c>
      <c r="C16" s="14">
        <f>VLOOKUP(V16,[1]Sheet1!$A$217:$U$242,3,FALSE)/100</f>
        <v>0.12320893710029952</v>
      </c>
      <c r="D16" s="22">
        <f>VLOOKUP(V16,[1]Sheet1!$A$217:$U$242,4,FALSE)</f>
        <v>4566</v>
      </c>
      <c r="E16" s="15">
        <f>VLOOKUP(V16,[1]Sheet1!$A$217:$U$242,5,FALSE)/100</f>
        <v>0.12320893710029952</v>
      </c>
      <c r="F16" s="27">
        <f>VLOOKUP(V16,[1]Sheet1!$A$217:$U$242,6,FALSE)</f>
        <v>0</v>
      </c>
      <c r="G16" s="14">
        <f>VLOOKUP(V16,[1]Sheet1!$A$217:$U$242,7,FALSE)/100</f>
        <v>0</v>
      </c>
      <c r="H16" s="22">
        <f>VLOOKUP(V16,[1]Sheet1!$A$217:$U$242,8,FALSE)</f>
        <v>0</v>
      </c>
      <c r="I16" s="15">
        <f>VLOOKUP(V16,[1]Sheet1!$A$217:$U$242,9,FALSE)/100</f>
        <v>0</v>
      </c>
      <c r="J16" s="27">
        <f>VLOOKUP(V16,[1]Sheet1!$A$217:$U$242,10,FALSE)</f>
        <v>0</v>
      </c>
      <c r="K16" s="14">
        <f>VLOOKUP(V16,[1]Sheet1!$A$217:$U$242,11,FALSE)/100</f>
        <v>0</v>
      </c>
      <c r="L16" s="22">
        <f>VLOOKUP(V16,[1]Sheet1!$A$217:$U$242,12,FALSE)</f>
        <v>0</v>
      </c>
      <c r="M16" s="15">
        <f>VLOOKUP(V16,[1]Sheet1!$A$217:$U$242,13,FALSE)/100</f>
        <v>0</v>
      </c>
      <c r="N16" s="22">
        <f>VLOOKUP(V16,[1]Sheet1!$A$217:$U$242,14,FALSE)</f>
        <v>0</v>
      </c>
      <c r="O16" s="15">
        <f>VLOOKUP(V16,[1]Sheet1!$A$217:$U$242,15,FALSE)/100</f>
        <v>0</v>
      </c>
      <c r="P16" s="27">
        <f>VLOOKUP(V16,[1]Sheet1!$A$217:$U$242,16,FALSE)</f>
        <v>0</v>
      </c>
      <c r="Q16" s="15">
        <f>VLOOKUP(V16,[1]Sheet1!$A$217:$U$242,17,FALSE)/100</f>
        <v>0</v>
      </c>
      <c r="R16" s="27">
        <f>VLOOKUP(V16,[1]Sheet1!$A$217:$U$242,18,FALSE)</f>
        <v>0</v>
      </c>
      <c r="S16" s="15">
        <f>VLOOKUP(V16,[1]Sheet1!$A$217:$U$242,19,FALSE)/100</f>
        <v>0</v>
      </c>
      <c r="T16" s="27">
        <f>VLOOKUP(V16,[1]Sheet1!$A$217:$U$242,20,FALSE)</f>
        <v>0</v>
      </c>
      <c r="U16" s="15">
        <f>VLOOKUP(V16,[1]Sheet1!$A$217:$U$242,21,FALSE)/100</f>
        <v>0</v>
      </c>
      <c r="V16" s="67" t="s">
        <v>135</v>
      </c>
    </row>
    <row r="17" spans="1:22" x14ac:dyDescent="0.25">
      <c r="A17" s="16" t="s">
        <v>18</v>
      </c>
      <c r="B17" s="22">
        <f>VLOOKUP(V17,[1]Sheet1!$A$217:$U$242,2,FALSE)</f>
        <v>2408</v>
      </c>
      <c r="C17" s="14">
        <f>VLOOKUP(V17,[1]Sheet1!$A$217:$U$242,3,FALSE)/100</f>
        <v>6.4977468361261767E-2</v>
      </c>
      <c r="D17" s="22">
        <f>VLOOKUP(V17,[1]Sheet1!$A$217:$U$242,4,FALSE)</f>
        <v>2408</v>
      </c>
      <c r="E17" s="15">
        <f>VLOOKUP(V17,[1]Sheet1!$A$217:$U$242,5,FALSE)/100</f>
        <v>6.4977468361261767E-2</v>
      </c>
      <c r="F17" s="27">
        <f>VLOOKUP(V17,[1]Sheet1!$A$217:$U$242,6,FALSE)</f>
        <v>0</v>
      </c>
      <c r="G17" s="14">
        <f>VLOOKUP(V17,[1]Sheet1!$A$217:$U$242,7,FALSE)/100</f>
        <v>0</v>
      </c>
      <c r="H17" s="22">
        <f>VLOOKUP(V17,[1]Sheet1!$A$217:$U$242,8,FALSE)</f>
        <v>0</v>
      </c>
      <c r="I17" s="15">
        <f>VLOOKUP(V17,[1]Sheet1!$A$217:$U$242,9,FALSE)/100</f>
        <v>0</v>
      </c>
      <c r="J17" s="27">
        <f>VLOOKUP(V17,[1]Sheet1!$A$217:$U$242,10,FALSE)</f>
        <v>0</v>
      </c>
      <c r="K17" s="14">
        <f>VLOOKUP(V17,[1]Sheet1!$A$217:$U$242,11,FALSE)/100</f>
        <v>0</v>
      </c>
      <c r="L17" s="22">
        <f>VLOOKUP(V17,[1]Sheet1!$A$217:$U$242,12,FALSE)</f>
        <v>0</v>
      </c>
      <c r="M17" s="15">
        <f>VLOOKUP(V17,[1]Sheet1!$A$217:$U$242,13,FALSE)/100</f>
        <v>0</v>
      </c>
      <c r="N17" s="22">
        <f>VLOOKUP(V17,[1]Sheet1!$A$217:$U$242,14,FALSE)</f>
        <v>0</v>
      </c>
      <c r="O17" s="15">
        <f>VLOOKUP(V17,[1]Sheet1!$A$217:$U$242,15,FALSE)/100</f>
        <v>0</v>
      </c>
      <c r="P17" s="27">
        <f>VLOOKUP(V17,[1]Sheet1!$A$217:$U$242,16,FALSE)</f>
        <v>0</v>
      </c>
      <c r="Q17" s="15">
        <f>VLOOKUP(V17,[1]Sheet1!$A$217:$U$242,17,FALSE)/100</f>
        <v>0</v>
      </c>
      <c r="R17" s="27">
        <f>VLOOKUP(V17,[1]Sheet1!$A$217:$U$242,18,FALSE)</f>
        <v>0</v>
      </c>
      <c r="S17" s="15">
        <f>VLOOKUP(V17,[1]Sheet1!$A$217:$U$242,19,FALSE)/100</f>
        <v>0</v>
      </c>
      <c r="T17" s="27">
        <f>VLOOKUP(V17,[1]Sheet1!$A$217:$U$242,20,FALSE)</f>
        <v>0</v>
      </c>
      <c r="U17" s="15">
        <f>VLOOKUP(V17,[1]Sheet1!$A$217:$U$242,21,FALSE)/100</f>
        <v>0</v>
      </c>
      <c r="V17" s="67" t="s">
        <v>136</v>
      </c>
    </row>
    <row r="18" spans="1:22" x14ac:dyDescent="0.25">
      <c r="A18" s="16" t="s">
        <v>19</v>
      </c>
      <c r="B18" s="22">
        <f>VLOOKUP(V18,[1]Sheet1!$A$217:$U$242,2,FALSE)</f>
        <v>2732</v>
      </c>
      <c r="C18" s="14">
        <f>VLOOKUP(V18,[1]Sheet1!$A$217:$U$242,3,FALSE)/100</f>
        <v>7.37202838716641E-2</v>
      </c>
      <c r="D18" s="22">
        <f>VLOOKUP(V18,[1]Sheet1!$A$217:$U$242,4,FALSE)</f>
        <v>2732</v>
      </c>
      <c r="E18" s="15">
        <f>VLOOKUP(V18,[1]Sheet1!$A$217:$U$242,5,FALSE)/100</f>
        <v>7.37202838716641E-2</v>
      </c>
      <c r="F18" s="27">
        <f>VLOOKUP(V18,[1]Sheet1!$A$217:$U$242,6,FALSE)</f>
        <v>0</v>
      </c>
      <c r="G18" s="14">
        <f>VLOOKUP(V18,[1]Sheet1!$A$217:$U$242,7,FALSE)/100</f>
        <v>0</v>
      </c>
      <c r="H18" s="22">
        <f>VLOOKUP(V18,[1]Sheet1!$A$217:$U$242,8,FALSE)</f>
        <v>0</v>
      </c>
      <c r="I18" s="15">
        <f>VLOOKUP(V18,[1]Sheet1!$A$217:$U$242,9,FALSE)/100</f>
        <v>0</v>
      </c>
      <c r="J18" s="27">
        <f>VLOOKUP(V18,[1]Sheet1!$A$217:$U$242,10,FALSE)</f>
        <v>0</v>
      </c>
      <c r="K18" s="14">
        <f>VLOOKUP(V18,[1]Sheet1!$A$217:$U$242,11,FALSE)/100</f>
        <v>0</v>
      </c>
      <c r="L18" s="22">
        <f>VLOOKUP(V18,[1]Sheet1!$A$217:$U$242,12,FALSE)</f>
        <v>0</v>
      </c>
      <c r="M18" s="15">
        <f>VLOOKUP(V18,[1]Sheet1!$A$217:$U$242,13,FALSE)/100</f>
        <v>0</v>
      </c>
      <c r="N18" s="22">
        <f>VLOOKUP(V18,[1]Sheet1!$A$217:$U$242,14,FALSE)</f>
        <v>0</v>
      </c>
      <c r="O18" s="15">
        <f>VLOOKUP(V18,[1]Sheet1!$A$217:$U$242,15,FALSE)/100</f>
        <v>0</v>
      </c>
      <c r="P18" s="27">
        <f>VLOOKUP(V18,[1]Sheet1!$A$217:$U$242,16,FALSE)</f>
        <v>0</v>
      </c>
      <c r="Q18" s="15">
        <f>VLOOKUP(V18,[1]Sheet1!$A$217:$U$242,17,FALSE)/100</f>
        <v>0</v>
      </c>
      <c r="R18" s="27">
        <f>VLOOKUP(V18,[1]Sheet1!$A$217:$U$242,18,FALSE)</f>
        <v>0</v>
      </c>
      <c r="S18" s="15">
        <f>VLOOKUP(V18,[1]Sheet1!$A$217:$U$242,19,FALSE)/100</f>
        <v>0</v>
      </c>
      <c r="T18" s="27">
        <f>VLOOKUP(V18,[1]Sheet1!$A$217:$U$242,20,FALSE)</f>
        <v>0</v>
      </c>
      <c r="U18" s="15">
        <f>VLOOKUP(V18,[1]Sheet1!$A$217:$U$242,21,FALSE)/100</f>
        <v>0</v>
      </c>
      <c r="V18" s="67" t="s">
        <v>137</v>
      </c>
    </row>
    <row r="19" spans="1:22" x14ac:dyDescent="0.25">
      <c r="A19" s="16" t="s">
        <v>20</v>
      </c>
      <c r="B19" s="22">
        <f>VLOOKUP(V19,[1]Sheet1!$A$217:$U$242,2,FALSE)</f>
        <v>3235</v>
      </c>
      <c r="C19" s="14">
        <f>VLOOKUP(V19,[1]Sheet1!$A$217:$U$242,3,FALSE)/100</f>
        <v>8.7293235111578854E-2</v>
      </c>
      <c r="D19" s="22">
        <f>VLOOKUP(V19,[1]Sheet1!$A$217:$U$242,4,FALSE)</f>
        <v>3235</v>
      </c>
      <c r="E19" s="15">
        <f>VLOOKUP(V19,[1]Sheet1!$A$217:$U$242,5,FALSE)/100</f>
        <v>8.7293235111578854E-2</v>
      </c>
      <c r="F19" s="27">
        <f>VLOOKUP(V19,[1]Sheet1!$A$217:$U$242,6,FALSE)</f>
        <v>0</v>
      </c>
      <c r="G19" s="14">
        <f>VLOOKUP(V19,[1]Sheet1!$A$217:$U$242,7,FALSE)/100</f>
        <v>0</v>
      </c>
      <c r="H19" s="22">
        <f>VLOOKUP(V19,[1]Sheet1!$A$217:$U$242,8,FALSE)</f>
        <v>0</v>
      </c>
      <c r="I19" s="15">
        <f>VLOOKUP(V19,[1]Sheet1!$A$217:$U$242,9,FALSE)/100</f>
        <v>0</v>
      </c>
      <c r="J19" s="27">
        <f>VLOOKUP(V19,[1]Sheet1!$A$217:$U$242,10,FALSE)</f>
        <v>0</v>
      </c>
      <c r="K19" s="14">
        <f>VLOOKUP(V19,[1]Sheet1!$A$217:$U$242,11,FALSE)/100</f>
        <v>0</v>
      </c>
      <c r="L19" s="22">
        <f>VLOOKUP(V19,[1]Sheet1!$A$217:$U$242,12,FALSE)</f>
        <v>0</v>
      </c>
      <c r="M19" s="15">
        <f>VLOOKUP(V19,[1]Sheet1!$A$217:$U$242,13,FALSE)/100</f>
        <v>0</v>
      </c>
      <c r="N19" s="22">
        <f>VLOOKUP(V19,[1]Sheet1!$A$217:$U$242,14,FALSE)</f>
        <v>0</v>
      </c>
      <c r="O19" s="15">
        <f>VLOOKUP(V19,[1]Sheet1!$A$217:$U$242,15,FALSE)/100</f>
        <v>0</v>
      </c>
      <c r="P19" s="27">
        <f>VLOOKUP(V19,[1]Sheet1!$A$217:$U$242,16,FALSE)</f>
        <v>0</v>
      </c>
      <c r="Q19" s="15">
        <f>VLOOKUP(V19,[1]Sheet1!$A$217:$U$242,17,FALSE)/100</f>
        <v>0</v>
      </c>
      <c r="R19" s="27">
        <f>VLOOKUP(V19,[1]Sheet1!$A$217:$U$242,18,FALSE)</f>
        <v>0</v>
      </c>
      <c r="S19" s="15">
        <f>VLOOKUP(V19,[1]Sheet1!$A$217:$U$242,19,FALSE)/100</f>
        <v>0</v>
      </c>
      <c r="T19" s="27">
        <f>VLOOKUP(V19,[1]Sheet1!$A$217:$U$242,20,FALSE)</f>
        <v>0</v>
      </c>
      <c r="U19" s="15">
        <f>VLOOKUP(V19,[1]Sheet1!$A$217:$U$242,21,FALSE)/100</f>
        <v>0</v>
      </c>
      <c r="V19" s="67" t="s">
        <v>138</v>
      </c>
    </row>
    <row r="20" spans="1:22" x14ac:dyDescent="0.25">
      <c r="A20" s="16" t="s">
        <v>21</v>
      </c>
      <c r="B20" s="22">
        <f>VLOOKUP(V20,[1]Sheet1!$A$217:$U$242,2,FALSE)</f>
        <v>2922</v>
      </c>
      <c r="C20" s="14">
        <f>VLOOKUP(V20,[1]Sheet1!$A$217:$U$242,3,FALSE)/100</f>
        <v>7.8847243584554361E-2</v>
      </c>
      <c r="D20" s="22">
        <f>VLOOKUP(V20,[1]Sheet1!$A$217:$U$242,4,FALSE)</f>
        <v>2922</v>
      </c>
      <c r="E20" s="15">
        <f>VLOOKUP(V20,[1]Sheet1!$A$217:$U$242,5,FALSE)/100</f>
        <v>7.8847243584554361E-2</v>
      </c>
      <c r="F20" s="27">
        <f>VLOOKUP(V20,[1]Sheet1!$A$217:$U$242,6,FALSE)</f>
        <v>0</v>
      </c>
      <c r="G20" s="14">
        <f>VLOOKUP(V20,[1]Sheet1!$A$217:$U$242,7,FALSE)/100</f>
        <v>0</v>
      </c>
      <c r="H20" s="22">
        <f>VLOOKUP(V20,[1]Sheet1!$A$217:$U$242,8,FALSE)</f>
        <v>0</v>
      </c>
      <c r="I20" s="15">
        <f>VLOOKUP(V20,[1]Sheet1!$A$217:$U$242,9,FALSE)/100</f>
        <v>0</v>
      </c>
      <c r="J20" s="27">
        <f>VLOOKUP(V20,[1]Sheet1!$A$217:$U$242,10,FALSE)</f>
        <v>0</v>
      </c>
      <c r="K20" s="14">
        <f>VLOOKUP(V20,[1]Sheet1!$A$217:$U$242,11,FALSE)/100</f>
        <v>0</v>
      </c>
      <c r="L20" s="22">
        <f>VLOOKUP(V20,[1]Sheet1!$A$217:$U$242,12,FALSE)</f>
        <v>0</v>
      </c>
      <c r="M20" s="15">
        <f>VLOOKUP(V20,[1]Sheet1!$A$217:$U$242,13,FALSE)/100</f>
        <v>0</v>
      </c>
      <c r="N20" s="22">
        <f>VLOOKUP(V20,[1]Sheet1!$A$217:$U$242,14,FALSE)</f>
        <v>0</v>
      </c>
      <c r="O20" s="15">
        <f>VLOOKUP(V20,[1]Sheet1!$A$217:$U$242,15,FALSE)/100</f>
        <v>0</v>
      </c>
      <c r="P20" s="27">
        <f>VLOOKUP(V20,[1]Sheet1!$A$217:$U$242,16,FALSE)</f>
        <v>0</v>
      </c>
      <c r="Q20" s="15">
        <f>VLOOKUP(V20,[1]Sheet1!$A$217:$U$242,17,FALSE)/100</f>
        <v>0</v>
      </c>
      <c r="R20" s="27">
        <f>VLOOKUP(V20,[1]Sheet1!$A$217:$U$242,18,FALSE)</f>
        <v>0</v>
      </c>
      <c r="S20" s="15">
        <f>VLOOKUP(V20,[1]Sheet1!$A$217:$U$242,19,FALSE)/100</f>
        <v>0</v>
      </c>
      <c r="T20" s="27">
        <f>VLOOKUP(V20,[1]Sheet1!$A$217:$U$242,20,FALSE)</f>
        <v>0</v>
      </c>
      <c r="U20" s="15">
        <f>VLOOKUP(V20,[1]Sheet1!$A$217:$U$242,21,FALSE)/100</f>
        <v>0</v>
      </c>
      <c r="V20" s="67" t="s">
        <v>139</v>
      </c>
    </row>
    <row r="21" spans="1:22" x14ac:dyDescent="0.25">
      <c r="A21" s="16" t="s">
        <v>22</v>
      </c>
      <c r="B21" s="22">
        <f>VLOOKUP(V21,[1]Sheet1!$A$217:$U$242,2,FALSE)</f>
        <v>1731</v>
      </c>
      <c r="C21" s="14">
        <f>VLOOKUP(V21,[1]Sheet1!$A$217:$U$242,3,FALSE)/100</f>
        <v>4.6709301384279117E-2</v>
      </c>
      <c r="D21" s="22">
        <f>VLOOKUP(V21,[1]Sheet1!$A$217:$U$242,4,FALSE)</f>
        <v>1731</v>
      </c>
      <c r="E21" s="15">
        <f>VLOOKUP(V21,[1]Sheet1!$A$217:$U$242,5,FALSE)/100</f>
        <v>4.6709301384279117E-2</v>
      </c>
      <c r="F21" s="27">
        <f>VLOOKUP(V21,[1]Sheet1!$A$217:$U$242,6,FALSE)</f>
        <v>0</v>
      </c>
      <c r="G21" s="14">
        <f>VLOOKUP(V21,[1]Sheet1!$A$217:$U$242,7,FALSE)/100</f>
        <v>0</v>
      </c>
      <c r="H21" s="22">
        <f>VLOOKUP(V21,[1]Sheet1!$A$217:$U$242,8,FALSE)</f>
        <v>0</v>
      </c>
      <c r="I21" s="15">
        <f>VLOOKUP(V21,[1]Sheet1!$A$217:$U$242,9,FALSE)/100</f>
        <v>0</v>
      </c>
      <c r="J21" s="27">
        <f>VLOOKUP(V21,[1]Sheet1!$A$217:$U$242,10,FALSE)</f>
        <v>0</v>
      </c>
      <c r="K21" s="14">
        <f>VLOOKUP(V21,[1]Sheet1!$A$217:$U$242,11,FALSE)/100</f>
        <v>0</v>
      </c>
      <c r="L21" s="22">
        <f>VLOOKUP(V21,[1]Sheet1!$A$217:$U$242,12,FALSE)</f>
        <v>0</v>
      </c>
      <c r="M21" s="15">
        <f>VLOOKUP(V21,[1]Sheet1!$A$217:$U$242,13,FALSE)/100</f>
        <v>0</v>
      </c>
      <c r="N21" s="22">
        <f>VLOOKUP(V21,[1]Sheet1!$A$217:$U$242,14,FALSE)</f>
        <v>0</v>
      </c>
      <c r="O21" s="15">
        <f>VLOOKUP(V21,[1]Sheet1!$A$217:$U$242,15,FALSE)/100</f>
        <v>0</v>
      </c>
      <c r="P21" s="27">
        <f>VLOOKUP(V21,[1]Sheet1!$A$217:$U$242,16,FALSE)</f>
        <v>0</v>
      </c>
      <c r="Q21" s="15">
        <f>VLOOKUP(V21,[1]Sheet1!$A$217:$U$242,17,FALSE)/100</f>
        <v>0</v>
      </c>
      <c r="R21" s="27">
        <f>VLOOKUP(V21,[1]Sheet1!$A$217:$U$242,18,FALSE)</f>
        <v>0</v>
      </c>
      <c r="S21" s="15">
        <f>VLOOKUP(V21,[1]Sheet1!$A$217:$U$242,19,FALSE)/100</f>
        <v>0</v>
      </c>
      <c r="T21" s="27">
        <f>VLOOKUP(V21,[1]Sheet1!$A$217:$U$242,20,FALSE)</f>
        <v>0</v>
      </c>
      <c r="U21" s="15">
        <f>VLOOKUP(V21,[1]Sheet1!$A$217:$U$242,21,FALSE)/100</f>
        <v>0</v>
      </c>
      <c r="V21" s="67" t="s">
        <v>140</v>
      </c>
    </row>
    <row r="22" spans="1:22" x14ac:dyDescent="0.25">
      <c r="A22" s="16" t="s">
        <v>23</v>
      </c>
      <c r="B22" s="22">
        <f>VLOOKUP(V22,[1]Sheet1!$A$217:$U$242,2,FALSE)</f>
        <v>1056</v>
      </c>
      <c r="C22" s="14">
        <f>VLOOKUP(V22,[1]Sheet1!$A$217:$U$242,3,FALSE)/100</f>
        <v>2.8495102404274265E-2</v>
      </c>
      <c r="D22" s="22">
        <f>VLOOKUP(V22,[1]Sheet1!$A$217:$U$242,4,FALSE)</f>
        <v>1056</v>
      </c>
      <c r="E22" s="15">
        <f>VLOOKUP(V22,[1]Sheet1!$A$217:$U$242,5,FALSE)/100</f>
        <v>2.8495102404274265E-2</v>
      </c>
      <c r="F22" s="27">
        <f>VLOOKUP(V22,[1]Sheet1!$A$217:$U$242,6,FALSE)</f>
        <v>0</v>
      </c>
      <c r="G22" s="14">
        <f>VLOOKUP(V22,[1]Sheet1!$A$217:$U$242,7,FALSE)/100</f>
        <v>0</v>
      </c>
      <c r="H22" s="22">
        <f>VLOOKUP(V22,[1]Sheet1!$A$217:$U$242,8,FALSE)</f>
        <v>0</v>
      </c>
      <c r="I22" s="15">
        <f>VLOOKUP(V22,[1]Sheet1!$A$217:$U$242,9,FALSE)/100</f>
        <v>0</v>
      </c>
      <c r="J22" s="27">
        <f>VLOOKUP(V22,[1]Sheet1!$A$217:$U$242,10,FALSE)</f>
        <v>0</v>
      </c>
      <c r="K22" s="14">
        <f>VLOOKUP(V22,[1]Sheet1!$A$217:$U$242,11,FALSE)/100</f>
        <v>0</v>
      </c>
      <c r="L22" s="22">
        <f>VLOOKUP(V22,[1]Sheet1!$A$217:$U$242,12,FALSE)</f>
        <v>0</v>
      </c>
      <c r="M22" s="15">
        <f>VLOOKUP(V22,[1]Sheet1!$A$217:$U$242,13,FALSE)/100</f>
        <v>0</v>
      </c>
      <c r="N22" s="22">
        <f>VLOOKUP(V22,[1]Sheet1!$A$217:$U$242,14,FALSE)</f>
        <v>0</v>
      </c>
      <c r="O22" s="15">
        <f>VLOOKUP(V22,[1]Sheet1!$A$217:$U$242,15,FALSE)/100</f>
        <v>0</v>
      </c>
      <c r="P22" s="27">
        <f>VLOOKUP(V22,[1]Sheet1!$A$217:$U$242,16,FALSE)</f>
        <v>0</v>
      </c>
      <c r="Q22" s="15">
        <f>VLOOKUP(V22,[1]Sheet1!$A$217:$U$242,17,FALSE)/100</f>
        <v>0</v>
      </c>
      <c r="R22" s="27">
        <f>VLOOKUP(V22,[1]Sheet1!$A$217:$U$242,18,FALSE)</f>
        <v>0</v>
      </c>
      <c r="S22" s="15">
        <f>VLOOKUP(V22,[1]Sheet1!$A$217:$U$242,19,FALSE)/100</f>
        <v>0</v>
      </c>
      <c r="T22" s="27">
        <f>VLOOKUP(V22,[1]Sheet1!$A$217:$U$242,20,FALSE)</f>
        <v>0</v>
      </c>
      <c r="U22" s="15">
        <f>VLOOKUP(V22,[1]Sheet1!$A$217:$U$242,21,FALSE)/100</f>
        <v>0</v>
      </c>
      <c r="V22" s="67" t="s">
        <v>141</v>
      </c>
    </row>
    <row r="23" spans="1:22" x14ac:dyDescent="0.25">
      <c r="A23" s="16" t="s">
        <v>24</v>
      </c>
      <c r="B23" s="22">
        <f>VLOOKUP(V23,[1]Sheet1!$A$217:$U$242,2,FALSE)</f>
        <v>766</v>
      </c>
      <c r="C23" s="14">
        <f>VLOOKUP(V23,[1]Sheet1!$A$217:$U$242,3,FALSE)/100</f>
        <v>2.0669742842494402E-2</v>
      </c>
      <c r="D23" s="22">
        <f>VLOOKUP(V23,[1]Sheet1!$A$217:$U$242,4,FALSE)</f>
        <v>766</v>
      </c>
      <c r="E23" s="15">
        <f>VLOOKUP(V23,[1]Sheet1!$A$217:$U$242,5,FALSE)/100</f>
        <v>2.0669742842494402E-2</v>
      </c>
      <c r="F23" s="27">
        <f>VLOOKUP(V23,[1]Sheet1!$A$217:$U$242,6,FALSE)</f>
        <v>0</v>
      </c>
      <c r="G23" s="14">
        <f>VLOOKUP(V23,[1]Sheet1!$A$217:$U$242,7,FALSE)/100</f>
        <v>0</v>
      </c>
      <c r="H23" s="22">
        <f>VLOOKUP(V23,[1]Sheet1!$A$217:$U$242,8,FALSE)</f>
        <v>0</v>
      </c>
      <c r="I23" s="15">
        <f>VLOOKUP(V23,[1]Sheet1!$A$217:$U$242,9,FALSE)/100</f>
        <v>0</v>
      </c>
      <c r="J23" s="27">
        <f>VLOOKUP(V23,[1]Sheet1!$A$217:$U$242,10,FALSE)</f>
        <v>0</v>
      </c>
      <c r="K23" s="14">
        <f>VLOOKUP(V23,[1]Sheet1!$A$217:$U$242,11,FALSE)/100</f>
        <v>0</v>
      </c>
      <c r="L23" s="22">
        <f>VLOOKUP(V23,[1]Sheet1!$A$217:$U$242,12,FALSE)</f>
        <v>0</v>
      </c>
      <c r="M23" s="15">
        <f>VLOOKUP(V23,[1]Sheet1!$A$217:$U$242,13,FALSE)/100</f>
        <v>0</v>
      </c>
      <c r="N23" s="22">
        <f>VLOOKUP(V23,[1]Sheet1!$A$217:$U$242,14,FALSE)</f>
        <v>0</v>
      </c>
      <c r="O23" s="15">
        <f>VLOOKUP(V23,[1]Sheet1!$A$217:$U$242,15,FALSE)/100</f>
        <v>0</v>
      </c>
      <c r="P23" s="27">
        <f>VLOOKUP(V23,[1]Sheet1!$A$217:$U$242,16,FALSE)</f>
        <v>0</v>
      </c>
      <c r="Q23" s="15">
        <f>VLOOKUP(V23,[1]Sheet1!$A$217:$U$242,17,FALSE)/100</f>
        <v>0</v>
      </c>
      <c r="R23" s="27">
        <f>VLOOKUP(V23,[1]Sheet1!$A$217:$U$242,18,FALSE)</f>
        <v>0</v>
      </c>
      <c r="S23" s="15">
        <f>VLOOKUP(V23,[1]Sheet1!$A$217:$U$242,19,FALSE)/100</f>
        <v>0</v>
      </c>
      <c r="T23" s="27">
        <f>VLOOKUP(V23,[1]Sheet1!$A$217:$U$242,20,FALSE)</f>
        <v>0</v>
      </c>
      <c r="U23" s="15">
        <f>VLOOKUP(V23,[1]Sheet1!$A$217:$U$242,21,FALSE)/100</f>
        <v>0</v>
      </c>
      <c r="V23" s="67" t="s">
        <v>142</v>
      </c>
    </row>
    <row r="24" spans="1:22" x14ac:dyDescent="0.25">
      <c r="A24" s="16" t="s">
        <v>25</v>
      </c>
      <c r="B24" s="22">
        <f>VLOOKUP(V24,[1]Sheet1!$A$217:$U$242,2,FALSE)</f>
        <v>657</v>
      </c>
      <c r="C24" s="14">
        <f>VLOOKUP(V24,[1]Sheet1!$A$217:$U$242,3,FALSE)/100</f>
        <v>1.7728487007204728E-2</v>
      </c>
      <c r="D24" s="22">
        <f>VLOOKUP(V24,[1]Sheet1!$A$217:$U$242,4,FALSE)</f>
        <v>657</v>
      </c>
      <c r="E24" s="15">
        <f>VLOOKUP(V24,[1]Sheet1!$A$217:$U$242,5,FALSE)/100</f>
        <v>1.7728487007204728E-2</v>
      </c>
      <c r="F24" s="27">
        <f>VLOOKUP(V24,[1]Sheet1!$A$217:$U$242,6,FALSE)</f>
        <v>0</v>
      </c>
      <c r="G24" s="14">
        <f>VLOOKUP(V24,[1]Sheet1!$A$217:$U$242,7,FALSE)/100</f>
        <v>0</v>
      </c>
      <c r="H24" s="22">
        <f>VLOOKUP(V24,[1]Sheet1!$A$217:$U$242,8,FALSE)</f>
        <v>0</v>
      </c>
      <c r="I24" s="15">
        <f>VLOOKUP(V24,[1]Sheet1!$A$217:$U$242,9,FALSE)/100</f>
        <v>0</v>
      </c>
      <c r="J24" s="27">
        <f>VLOOKUP(V24,[1]Sheet1!$A$217:$U$242,10,FALSE)</f>
        <v>0</v>
      </c>
      <c r="K24" s="14">
        <f>VLOOKUP(V24,[1]Sheet1!$A$217:$U$242,11,FALSE)/100</f>
        <v>0</v>
      </c>
      <c r="L24" s="22">
        <f>VLOOKUP(V24,[1]Sheet1!$A$217:$U$242,12,FALSE)</f>
        <v>0</v>
      </c>
      <c r="M24" s="15">
        <f>VLOOKUP(V24,[1]Sheet1!$A$217:$U$242,13,FALSE)/100</f>
        <v>0</v>
      </c>
      <c r="N24" s="22">
        <f>VLOOKUP(V24,[1]Sheet1!$A$217:$U$242,14,FALSE)</f>
        <v>0</v>
      </c>
      <c r="O24" s="15">
        <f>VLOOKUP(V24,[1]Sheet1!$A$217:$U$242,15,FALSE)/100</f>
        <v>0</v>
      </c>
      <c r="P24" s="27">
        <f>VLOOKUP(V24,[1]Sheet1!$A$217:$U$242,16,FALSE)</f>
        <v>0</v>
      </c>
      <c r="Q24" s="15">
        <f>VLOOKUP(V24,[1]Sheet1!$A$217:$U$242,17,FALSE)/100</f>
        <v>0</v>
      </c>
      <c r="R24" s="27">
        <f>VLOOKUP(V24,[1]Sheet1!$A$217:$U$242,18,FALSE)</f>
        <v>0</v>
      </c>
      <c r="S24" s="15">
        <f>VLOOKUP(V24,[1]Sheet1!$A$217:$U$242,19,FALSE)/100</f>
        <v>0</v>
      </c>
      <c r="T24" s="27">
        <f>VLOOKUP(V24,[1]Sheet1!$A$217:$U$242,20,FALSE)</f>
        <v>0</v>
      </c>
      <c r="U24" s="15">
        <f>VLOOKUP(V24,[1]Sheet1!$A$217:$U$242,21,FALSE)/100</f>
        <v>0</v>
      </c>
      <c r="V24" s="67" t="s">
        <v>143</v>
      </c>
    </row>
    <row r="25" spans="1:22" x14ac:dyDescent="0.25">
      <c r="A25" s="16" t="s">
        <v>26</v>
      </c>
      <c r="B25" s="22">
        <f>VLOOKUP(V25,[1]Sheet1!$A$217:$U$242,2,FALSE)</f>
        <v>650</v>
      </c>
      <c r="C25" s="14">
        <f>VLOOKUP(V25,[1]Sheet1!$A$217:$U$242,3,FALSE)/100</f>
        <v>1.7539599017782456E-2</v>
      </c>
      <c r="D25" s="22">
        <f>VLOOKUP(V25,[1]Sheet1!$A$217:$U$242,4,FALSE)</f>
        <v>650</v>
      </c>
      <c r="E25" s="15">
        <f>VLOOKUP(V25,[1]Sheet1!$A$217:$U$242,5,FALSE)/100</f>
        <v>1.7539599017782456E-2</v>
      </c>
      <c r="F25" s="27">
        <f>VLOOKUP(V25,[1]Sheet1!$A$217:$U$242,6,FALSE)</f>
        <v>0</v>
      </c>
      <c r="G25" s="14">
        <f>VLOOKUP(V25,[1]Sheet1!$A$217:$U$242,7,FALSE)/100</f>
        <v>0</v>
      </c>
      <c r="H25" s="22">
        <f>VLOOKUP(V25,[1]Sheet1!$A$217:$U$242,8,FALSE)</f>
        <v>0</v>
      </c>
      <c r="I25" s="15">
        <f>VLOOKUP(V25,[1]Sheet1!$A$217:$U$242,9,FALSE)/100</f>
        <v>0</v>
      </c>
      <c r="J25" s="27">
        <f>VLOOKUP(V25,[1]Sheet1!$A$217:$U$242,10,FALSE)</f>
        <v>0</v>
      </c>
      <c r="K25" s="14">
        <f>VLOOKUP(V25,[1]Sheet1!$A$217:$U$242,11,FALSE)/100</f>
        <v>0</v>
      </c>
      <c r="L25" s="22">
        <f>VLOOKUP(V25,[1]Sheet1!$A$217:$U$242,12,FALSE)</f>
        <v>0</v>
      </c>
      <c r="M25" s="15">
        <f>VLOOKUP(V25,[1]Sheet1!$A$217:$U$242,13,FALSE)/100</f>
        <v>0</v>
      </c>
      <c r="N25" s="22">
        <f>VLOOKUP(V25,[1]Sheet1!$A$217:$U$242,14,FALSE)</f>
        <v>0</v>
      </c>
      <c r="O25" s="15">
        <f>VLOOKUP(V25,[1]Sheet1!$A$217:$U$242,15,FALSE)/100</f>
        <v>0</v>
      </c>
      <c r="P25" s="27">
        <f>VLOOKUP(V25,[1]Sheet1!$A$217:$U$242,16,FALSE)</f>
        <v>0</v>
      </c>
      <c r="Q25" s="15">
        <f>VLOOKUP(V25,[1]Sheet1!$A$217:$U$242,17,FALSE)/100</f>
        <v>0</v>
      </c>
      <c r="R25" s="27">
        <f>VLOOKUP(V25,[1]Sheet1!$A$217:$U$242,18,FALSE)</f>
        <v>0</v>
      </c>
      <c r="S25" s="15">
        <f>VLOOKUP(V25,[1]Sheet1!$A$217:$U$242,19,FALSE)/100</f>
        <v>0</v>
      </c>
      <c r="T25" s="27">
        <f>VLOOKUP(V25,[1]Sheet1!$A$217:$U$242,20,FALSE)</f>
        <v>0</v>
      </c>
      <c r="U25" s="15">
        <f>VLOOKUP(V25,[1]Sheet1!$A$217:$U$242,21,FALSE)/100</f>
        <v>0</v>
      </c>
      <c r="V25" s="67" t="s">
        <v>144</v>
      </c>
    </row>
    <row r="26" spans="1:22" x14ac:dyDescent="0.25">
      <c r="A26" s="16" t="s">
        <v>27</v>
      </c>
      <c r="B26" s="22">
        <f>VLOOKUP(V26,[1]Sheet1!$A$217:$U$242,2,FALSE)</f>
        <v>479</v>
      </c>
      <c r="C26" s="14">
        <f>VLOOKUP(V26,[1]Sheet1!$A$217:$U$242,3,FALSE)/100</f>
        <v>1.2925335276181225E-2</v>
      </c>
      <c r="D26" s="22">
        <f>VLOOKUP(V26,[1]Sheet1!$A$217:$U$242,4,FALSE)</f>
        <v>479</v>
      </c>
      <c r="E26" s="15">
        <f>VLOOKUP(V26,[1]Sheet1!$A$217:$U$242,5,FALSE)/100</f>
        <v>1.2925335276181225E-2</v>
      </c>
      <c r="F26" s="27">
        <f>VLOOKUP(V26,[1]Sheet1!$A$217:$U$242,6,FALSE)</f>
        <v>0</v>
      </c>
      <c r="G26" s="14">
        <f>VLOOKUP(V26,[1]Sheet1!$A$217:$U$242,7,FALSE)/100</f>
        <v>0</v>
      </c>
      <c r="H26" s="22">
        <f>VLOOKUP(V26,[1]Sheet1!$A$217:$U$242,8,FALSE)</f>
        <v>0</v>
      </c>
      <c r="I26" s="15">
        <f>VLOOKUP(V26,[1]Sheet1!$A$217:$U$242,9,FALSE)/100</f>
        <v>0</v>
      </c>
      <c r="J26" s="27">
        <f>VLOOKUP(V26,[1]Sheet1!$A$217:$U$242,10,FALSE)</f>
        <v>0</v>
      </c>
      <c r="K26" s="14">
        <f>VLOOKUP(V26,[1]Sheet1!$A$217:$U$242,11,FALSE)/100</f>
        <v>0</v>
      </c>
      <c r="L26" s="22">
        <f>VLOOKUP(V26,[1]Sheet1!$A$217:$U$242,12,FALSE)</f>
        <v>0</v>
      </c>
      <c r="M26" s="15">
        <f>VLOOKUP(V26,[1]Sheet1!$A$217:$U$242,13,FALSE)/100</f>
        <v>0</v>
      </c>
      <c r="N26" s="22">
        <f>VLOOKUP(V26,[1]Sheet1!$A$217:$U$242,14,FALSE)</f>
        <v>0</v>
      </c>
      <c r="O26" s="15">
        <f>VLOOKUP(V26,[1]Sheet1!$A$217:$U$242,15,FALSE)/100</f>
        <v>0</v>
      </c>
      <c r="P26" s="27">
        <f>VLOOKUP(V26,[1]Sheet1!$A$217:$U$242,16,FALSE)</f>
        <v>0</v>
      </c>
      <c r="Q26" s="15">
        <f>VLOOKUP(V26,[1]Sheet1!$A$217:$U$242,17,FALSE)/100</f>
        <v>0</v>
      </c>
      <c r="R26" s="27">
        <f>VLOOKUP(V26,[1]Sheet1!$A$217:$U$242,18,FALSE)</f>
        <v>0</v>
      </c>
      <c r="S26" s="15">
        <f>VLOOKUP(V26,[1]Sheet1!$A$217:$U$242,19,FALSE)/100</f>
        <v>0</v>
      </c>
      <c r="T26" s="27">
        <f>VLOOKUP(V26,[1]Sheet1!$A$217:$U$242,20,FALSE)</f>
        <v>0</v>
      </c>
      <c r="U26" s="15">
        <f>VLOOKUP(V26,[1]Sheet1!$A$217:$U$242,21,FALSE)/100</f>
        <v>0</v>
      </c>
      <c r="V26" s="67" t="s">
        <v>145</v>
      </c>
    </row>
    <row r="27" spans="1:22" x14ac:dyDescent="0.25">
      <c r="A27" s="16" t="s">
        <v>28</v>
      </c>
      <c r="B27" s="22">
        <f>VLOOKUP(V27,[1]Sheet1!$A$217:$U$242,2,FALSE)</f>
        <v>388</v>
      </c>
      <c r="C27" s="14">
        <f>VLOOKUP(V27,[1]Sheet1!$A$217:$U$242,3,FALSE)/100</f>
        <v>1.0469791413691681E-2</v>
      </c>
      <c r="D27" s="22">
        <f>VLOOKUP(V27,[1]Sheet1!$A$217:$U$242,4,FALSE)</f>
        <v>388</v>
      </c>
      <c r="E27" s="15">
        <f>VLOOKUP(V27,[1]Sheet1!$A$217:$U$242,5,FALSE)/100</f>
        <v>1.0469791413691681E-2</v>
      </c>
      <c r="F27" s="27">
        <f>VLOOKUP(V27,[1]Sheet1!$A$217:$U$242,6,FALSE)</f>
        <v>0</v>
      </c>
      <c r="G27" s="14">
        <f>VLOOKUP(V27,[1]Sheet1!$A$217:$U$242,7,FALSE)/100</f>
        <v>0</v>
      </c>
      <c r="H27" s="22">
        <f>VLOOKUP(V27,[1]Sheet1!$A$217:$U$242,8,FALSE)</f>
        <v>0</v>
      </c>
      <c r="I27" s="15">
        <f>VLOOKUP(V27,[1]Sheet1!$A$217:$U$242,9,FALSE)/100</f>
        <v>0</v>
      </c>
      <c r="J27" s="27">
        <f>VLOOKUP(V27,[1]Sheet1!$A$217:$U$242,10,FALSE)</f>
        <v>0</v>
      </c>
      <c r="K27" s="14">
        <f>VLOOKUP(V27,[1]Sheet1!$A$217:$U$242,11,FALSE)/100</f>
        <v>0</v>
      </c>
      <c r="L27" s="22">
        <f>VLOOKUP(V27,[1]Sheet1!$A$217:$U$242,12,FALSE)</f>
        <v>0</v>
      </c>
      <c r="M27" s="15">
        <f>VLOOKUP(V27,[1]Sheet1!$A$217:$U$242,13,FALSE)/100</f>
        <v>0</v>
      </c>
      <c r="N27" s="22">
        <f>VLOOKUP(V27,[1]Sheet1!$A$217:$U$242,14,FALSE)</f>
        <v>0</v>
      </c>
      <c r="O27" s="15">
        <f>VLOOKUP(V27,[1]Sheet1!$A$217:$U$242,15,FALSE)/100</f>
        <v>0</v>
      </c>
      <c r="P27" s="27">
        <f>VLOOKUP(V27,[1]Sheet1!$A$217:$U$242,16,FALSE)</f>
        <v>0</v>
      </c>
      <c r="Q27" s="15">
        <f>VLOOKUP(V27,[1]Sheet1!$A$217:$U$242,17,FALSE)/100</f>
        <v>0</v>
      </c>
      <c r="R27" s="27">
        <f>VLOOKUP(V27,[1]Sheet1!$A$217:$U$242,18,FALSE)</f>
        <v>0</v>
      </c>
      <c r="S27" s="15">
        <f>VLOOKUP(V27,[1]Sheet1!$A$217:$U$242,19,FALSE)/100</f>
        <v>0</v>
      </c>
      <c r="T27" s="27">
        <f>VLOOKUP(V27,[1]Sheet1!$A$217:$U$242,20,FALSE)</f>
        <v>0</v>
      </c>
      <c r="U27" s="15">
        <f>VLOOKUP(V27,[1]Sheet1!$A$217:$U$242,21,FALSE)/100</f>
        <v>0</v>
      </c>
      <c r="V27" s="67" t="s">
        <v>146</v>
      </c>
    </row>
    <row r="28" spans="1:22" x14ac:dyDescent="0.25">
      <c r="A28" s="16" t="s">
        <v>29</v>
      </c>
      <c r="B28" s="22">
        <f>VLOOKUP(V28,[1]Sheet1!$A$217:$U$242,2,FALSE)</f>
        <v>363</v>
      </c>
      <c r="C28" s="14">
        <f>VLOOKUP(V28,[1]Sheet1!$A$217:$U$242,3,FALSE)/100</f>
        <v>9.7951914514692786E-3</v>
      </c>
      <c r="D28" s="22">
        <f>VLOOKUP(V28,[1]Sheet1!$A$217:$U$242,4,FALSE)</f>
        <v>363</v>
      </c>
      <c r="E28" s="15">
        <f>VLOOKUP(V28,[1]Sheet1!$A$217:$U$242,5,FALSE)/100</f>
        <v>9.7951914514692786E-3</v>
      </c>
      <c r="F28" s="27">
        <f>VLOOKUP(V28,[1]Sheet1!$A$217:$U$242,6,FALSE)</f>
        <v>0</v>
      </c>
      <c r="G28" s="14">
        <f>VLOOKUP(V28,[1]Sheet1!$A$217:$U$242,7,FALSE)/100</f>
        <v>0</v>
      </c>
      <c r="H28" s="22">
        <f>VLOOKUP(V28,[1]Sheet1!$A$217:$U$242,8,FALSE)</f>
        <v>0</v>
      </c>
      <c r="I28" s="15">
        <f>VLOOKUP(V28,[1]Sheet1!$A$217:$U$242,9,FALSE)/100</f>
        <v>0</v>
      </c>
      <c r="J28" s="27">
        <f>VLOOKUP(V28,[1]Sheet1!$A$217:$U$242,10,FALSE)</f>
        <v>0</v>
      </c>
      <c r="K28" s="14">
        <f>VLOOKUP(V28,[1]Sheet1!$A$217:$U$242,11,FALSE)/100</f>
        <v>0</v>
      </c>
      <c r="L28" s="22">
        <f>VLOOKUP(V28,[1]Sheet1!$A$217:$U$242,12,FALSE)</f>
        <v>0</v>
      </c>
      <c r="M28" s="15">
        <f>VLOOKUP(V28,[1]Sheet1!$A$217:$U$242,13,FALSE)/100</f>
        <v>0</v>
      </c>
      <c r="N28" s="22">
        <f>VLOOKUP(V28,[1]Sheet1!$A$217:$U$242,14,FALSE)</f>
        <v>0</v>
      </c>
      <c r="O28" s="15">
        <f>VLOOKUP(V28,[1]Sheet1!$A$217:$U$242,15,FALSE)/100</f>
        <v>0</v>
      </c>
      <c r="P28" s="27">
        <f>VLOOKUP(V28,[1]Sheet1!$A$217:$U$242,16,FALSE)</f>
        <v>0</v>
      </c>
      <c r="Q28" s="15">
        <f>VLOOKUP(V28,[1]Sheet1!$A$217:$U$242,17,FALSE)/100</f>
        <v>0</v>
      </c>
      <c r="R28" s="27">
        <f>VLOOKUP(V28,[1]Sheet1!$A$217:$U$242,18,FALSE)</f>
        <v>0</v>
      </c>
      <c r="S28" s="15">
        <f>VLOOKUP(V28,[1]Sheet1!$A$217:$U$242,19,FALSE)/100</f>
        <v>0</v>
      </c>
      <c r="T28" s="27">
        <f>VLOOKUP(V28,[1]Sheet1!$A$217:$U$242,20,FALSE)</f>
        <v>0</v>
      </c>
      <c r="U28" s="15">
        <f>VLOOKUP(V28,[1]Sheet1!$A$217:$U$242,21,FALSE)/100</f>
        <v>0</v>
      </c>
      <c r="V28" s="67" t="s">
        <v>147</v>
      </c>
    </row>
    <row r="29" spans="1:22" ht="15.75" thickBot="1" x14ac:dyDescent="0.3">
      <c r="A29" s="17" t="s">
        <v>30</v>
      </c>
      <c r="B29" s="25" t="e">
        <f>VLOOKUP(V29,[1]Sheet1!$A$217:$U$242,2,FALSE)</f>
        <v>#N/A</v>
      </c>
      <c r="C29" s="18" t="e">
        <f>VLOOKUP(V29,[1]Sheet1!$A$217:$U$242,3,FALSE)/100</f>
        <v>#N/A</v>
      </c>
      <c r="D29" s="25" t="e">
        <f>VLOOKUP(V29,[1]Sheet1!$A$217:$U$242,4,FALSE)</f>
        <v>#N/A</v>
      </c>
      <c r="E29" s="19" t="e">
        <f>VLOOKUP(V29,[1]Sheet1!$A$217:$U$242,5,FALSE)/100</f>
        <v>#N/A</v>
      </c>
      <c r="F29" s="28" t="e">
        <f>VLOOKUP(V29,[1]Sheet1!$A$217:$U$242,6,FALSE)</f>
        <v>#N/A</v>
      </c>
      <c r="G29" s="18" t="e">
        <f>VLOOKUP(V29,[1]Sheet1!$A$217:$U$242,7,FALSE)/100</f>
        <v>#N/A</v>
      </c>
      <c r="H29" s="25" t="e">
        <f>VLOOKUP(V29,[1]Sheet1!$A$217:$U$242,8,FALSE)</f>
        <v>#N/A</v>
      </c>
      <c r="I29" s="19" t="e">
        <f>VLOOKUP(V29,[1]Sheet1!$A$217:$U$242,9,FALSE)/100</f>
        <v>#N/A</v>
      </c>
      <c r="J29" s="28" t="e">
        <f>VLOOKUP(V29,[1]Sheet1!$A$217:$U$242,10,FALSE)</f>
        <v>#N/A</v>
      </c>
      <c r="K29" s="18" t="e">
        <f>VLOOKUP(V29,[1]Sheet1!$A$217:$U$242,11,FALSE)/100</f>
        <v>#N/A</v>
      </c>
      <c r="L29" s="25" t="e">
        <f>VLOOKUP(V29,[1]Sheet1!$A$217:$U$242,12,FALSE)</f>
        <v>#N/A</v>
      </c>
      <c r="M29" s="19" t="e">
        <f>VLOOKUP(V29,[1]Sheet1!$A$217:$U$242,13,FALSE)/100</f>
        <v>#N/A</v>
      </c>
      <c r="N29" s="25" t="e">
        <f>VLOOKUP(V29,[1]Sheet1!$A$217:$U$242,14,FALSE)</f>
        <v>#N/A</v>
      </c>
      <c r="O29" s="19" t="e">
        <f>VLOOKUP(V29,[1]Sheet1!$A$217:$U$242,15,FALSE)/100</f>
        <v>#N/A</v>
      </c>
      <c r="P29" s="28" t="e">
        <f>VLOOKUP(V29,[1]Sheet1!$A$217:$U$242,16,FALSE)</f>
        <v>#N/A</v>
      </c>
      <c r="Q29" s="19" t="e">
        <f>VLOOKUP(V29,[1]Sheet1!$A$217:$U$242,17,FALSE)/100</f>
        <v>#N/A</v>
      </c>
      <c r="R29" s="28" t="e">
        <f>VLOOKUP(V29,[1]Sheet1!$A$217:$U$242,18,FALSE)</f>
        <v>#N/A</v>
      </c>
      <c r="S29" s="19" t="e">
        <f>VLOOKUP(V29,[1]Sheet1!$A$217:$U$242,19,FALSE)/100</f>
        <v>#N/A</v>
      </c>
      <c r="T29" s="28" t="e">
        <f>VLOOKUP(V29,[1]Sheet1!$A$217:$U$242,20,FALSE)</f>
        <v>#N/A</v>
      </c>
      <c r="U29" s="19" t="e">
        <f>VLOOKUP(V29,[1]Sheet1!$A$217:$U$242,21,FALSE)/100</f>
        <v>#N/A</v>
      </c>
      <c r="V29" s="67" t="s">
        <v>30</v>
      </c>
    </row>
    <row r="30" spans="1:22" ht="15.75" thickBot="1" x14ac:dyDescent="0.3">
      <c r="A30" s="20" t="s">
        <v>31</v>
      </c>
      <c r="B30" s="23">
        <f>VLOOKUP(V30,[1]Sheet1!$A$217:$U$242,2,FALSE)</f>
        <v>37059</v>
      </c>
      <c r="C30" s="7">
        <f>VLOOKUP(V30,[1]Sheet1!$A$217:$U$242,3,FALSE)/100</f>
        <v>1</v>
      </c>
      <c r="D30" s="23">
        <f>VLOOKUP(V30,[1]Sheet1!$A$217:$U$242,4,FALSE)</f>
        <v>37059</v>
      </c>
      <c r="E30" s="8">
        <f>VLOOKUP(V30,[1]Sheet1!$A$217:$U$242,5,FALSE)/100</f>
        <v>1</v>
      </c>
      <c r="F30" s="29">
        <f>VLOOKUP(V30,[1]Sheet1!$A$217:$U$242,6,FALSE)</f>
        <v>0</v>
      </c>
      <c r="G30" s="7">
        <f>VLOOKUP(V30,[1]Sheet1!$A$217:$U$242,7,FALSE)/100</f>
        <v>0</v>
      </c>
      <c r="H30" s="23">
        <f>VLOOKUP(V30,[1]Sheet1!$A$217:$U$242,8,FALSE)</f>
        <v>0</v>
      </c>
      <c r="I30" s="8">
        <f>VLOOKUP(V30,[1]Sheet1!$A$217:$U$242,9,FALSE)/100</f>
        <v>0</v>
      </c>
      <c r="J30" s="29">
        <f>VLOOKUP(V30,[1]Sheet1!$A$217:$U$242,10,FALSE)</f>
        <v>0</v>
      </c>
      <c r="K30" s="7">
        <f>VLOOKUP(V30,[1]Sheet1!$A$217:$U$242,11,FALSE)/100</f>
        <v>0</v>
      </c>
      <c r="L30" s="23">
        <f>VLOOKUP(V30,[1]Sheet1!$A$217:$U$242,12,FALSE)</f>
        <v>0</v>
      </c>
      <c r="M30" s="8">
        <f>VLOOKUP(V30,[1]Sheet1!$A$217:$U$242,13,FALSE)/100</f>
        <v>0</v>
      </c>
      <c r="N30" s="23">
        <f>VLOOKUP(V30,[1]Sheet1!$A$217:$U$242,14,FALSE)</f>
        <v>0</v>
      </c>
      <c r="O30" s="8">
        <f>VLOOKUP(V30,[1]Sheet1!$A$217:$U$242,15,FALSE)/100</f>
        <v>0</v>
      </c>
      <c r="P30" s="29">
        <f>VLOOKUP(V30,[1]Sheet1!$A$217:$U$242,16,FALSE)</f>
        <v>0</v>
      </c>
      <c r="Q30" s="8">
        <f>VLOOKUP(V30,[1]Sheet1!$A$217:$U$242,17,FALSE)/100</f>
        <v>0</v>
      </c>
      <c r="R30" s="29">
        <f>VLOOKUP(V30,[1]Sheet1!$A$217:$U$242,18,FALSE)</f>
        <v>0</v>
      </c>
      <c r="S30" s="8">
        <f>VLOOKUP(V30,[1]Sheet1!$A$217:$U$242,19,FALSE)/100</f>
        <v>0</v>
      </c>
      <c r="T30" s="29">
        <f>VLOOKUP(V30,[1]Sheet1!$A$217:$U$242,20,FALSE)</f>
        <v>0</v>
      </c>
      <c r="U30" s="8">
        <f>VLOOKUP(V30,[1]Sheet1!$A$217:$U$242,21,FALSE)/100</f>
        <v>0</v>
      </c>
      <c r="V30" s="67" t="s">
        <v>52</v>
      </c>
    </row>
    <row r="31" spans="1:22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</sheetData>
  <mergeCells count="13">
    <mergeCell ref="P3:Q3"/>
    <mergeCell ref="R3:S3"/>
    <mergeCell ref="T3:U3"/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</mergeCells>
  <printOptions horizontalCentered="1"/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34</vt:i4>
      </vt:variant>
    </vt:vector>
  </HeadingPairs>
  <TitlesOfParts>
    <vt:vector size="34" baseType="lpstr">
      <vt:lpstr>Table des matières</vt:lpstr>
      <vt:lpstr>5.1.1</vt:lpstr>
      <vt:lpstr>5.1.2</vt:lpstr>
      <vt:lpstr>5.1.3</vt:lpstr>
      <vt:lpstr>5.1.4</vt:lpstr>
      <vt:lpstr>5.1.5</vt:lpstr>
      <vt:lpstr>5.1.6</vt:lpstr>
      <vt:lpstr>5.1.7</vt:lpstr>
      <vt:lpstr>5.1.8</vt:lpstr>
      <vt:lpstr>5.2.8</vt:lpstr>
      <vt:lpstr>5.2.1</vt:lpstr>
      <vt:lpstr>5.2.2</vt:lpstr>
      <vt:lpstr>5.2.3</vt:lpstr>
      <vt:lpstr>5.2.4</vt:lpstr>
      <vt:lpstr>5.2.5</vt:lpstr>
      <vt:lpstr>5.2.6</vt:lpstr>
      <vt:lpstr>5.2.7</vt:lpstr>
      <vt:lpstr>5.3.8</vt:lpstr>
      <vt:lpstr>5.3.1</vt:lpstr>
      <vt:lpstr>5.3.2</vt:lpstr>
      <vt:lpstr>5.3.3</vt:lpstr>
      <vt:lpstr>5.3.4</vt:lpstr>
      <vt:lpstr>5.3.5</vt:lpstr>
      <vt:lpstr>5.3.6</vt:lpstr>
      <vt:lpstr>5.3.7</vt:lpstr>
      <vt:lpstr>5.4.8</vt:lpstr>
      <vt:lpstr>5.4.1</vt:lpstr>
      <vt:lpstr>5.4.2</vt:lpstr>
      <vt:lpstr>5.4.3</vt:lpstr>
      <vt:lpstr>5.4.4</vt:lpstr>
      <vt:lpstr>5.4.5</vt:lpstr>
      <vt:lpstr>5.4.6</vt:lpstr>
      <vt:lpstr>5.4.7</vt:lpstr>
      <vt:lpstr>5.5.8</vt:lpstr>
    </vt:vector>
  </TitlesOfParts>
  <Company>FAO-FAT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Local Administrator</cp:lastModifiedBy>
  <cp:lastPrinted>2015-06-23T07:39:11Z</cp:lastPrinted>
  <dcterms:created xsi:type="dcterms:W3CDTF">2015-01-12T08:29:00Z</dcterms:created>
  <dcterms:modified xsi:type="dcterms:W3CDTF">2019-12-03T12:41:05Z</dcterms:modified>
</cp:coreProperties>
</file>