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8_{513F2727-7BA5-4471-9FF3-5C7DAE354C3E}" xr6:coauthVersionLast="36" xr6:coauthVersionMax="36" xr10:uidLastSave="{00000000-0000-0000-0000-000000000000}"/>
  <bookViews>
    <workbookView xWindow="8256" yWindow="32760" windowWidth="8160" windowHeight="5976" tabRatio="886" firstSheet="9" activeTab="32"/>
  </bookViews>
  <sheets>
    <sheet name="Inhoudsopgave" sheetId="1" r:id="rId1"/>
    <sheet name="29.1.1" sheetId="2" r:id="rId2"/>
    <sheet name="29.1.2" sheetId="3" r:id="rId3"/>
    <sheet name="29.1.3" sheetId="4" r:id="rId4"/>
    <sheet name="29.1.4" sheetId="5" r:id="rId5"/>
    <sheet name="29.2.1" sheetId="6" r:id="rId6"/>
    <sheet name="29.2.2" sheetId="7" r:id="rId7"/>
    <sheet name="29.3.1" sheetId="8" r:id="rId8"/>
    <sheet name="29.3.2" sheetId="9" r:id="rId9"/>
    <sheet name="29.4.1" sheetId="10" r:id="rId10"/>
    <sheet name="29.4.2" sheetId="11" r:id="rId11"/>
    <sheet name="29.5.1" sheetId="12" r:id="rId12"/>
    <sheet name="29.5.2" sheetId="13" r:id="rId13"/>
    <sheet name="29.6.1" sheetId="14" r:id="rId14"/>
    <sheet name="29.6.2" sheetId="15" r:id="rId15"/>
    <sheet name="29.7.1" sheetId="16" r:id="rId16"/>
    <sheet name="29.7.2" sheetId="17" r:id="rId17"/>
    <sheet name="29.8.1" sheetId="18" r:id="rId18"/>
    <sheet name="29.8.2" sheetId="19" r:id="rId19"/>
    <sheet name="29.9.1" sheetId="20" r:id="rId20"/>
    <sheet name="29.9.2" sheetId="21" r:id="rId21"/>
    <sheet name="29.10.1" sheetId="24" r:id="rId22"/>
    <sheet name="29.10.2" sheetId="25" r:id="rId23"/>
    <sheet name="29.11.1" sheetId="26" r:id="rId24"/>
    <sheet name="29.11.2" sheetId="27" r:id="rId25"/>
    <sheet name="29.12.1" sheetId="28" r:id="rId26"/>
    <sheet name="29.12.2" sheetId="29" r:id="rId27"/>
    <sheet name="29.13.1" sheetId="30" r:id="rId28"/>
    <sheet name="29.13.2" sheetId="31" r:id="rId29"/>
    <sheet name="29.14.1" sheetId="32" r:id="rId30"/>
    <sheet name="29.14.2" sheetId="33" r:id="rId31"/>
    <sheet name="29.15.1" sheetId="34" r:id="rId32"/>
    <sheet name="29.15.2" sheetId="35" r:id="rId33"/>
  </sheets>
  <calcPr calcId="191029"/>
</workbook>
</file>

<file path=xl/calcChain.xml><?xml version="1.0" encoding="utf-8"?>
<calcChain xmlns="http://schemas.openxmlformats.org/spreadsheetml/2006/main">
  <c r="M42" i="25" l="1"/>
  <c r="L42" i="25"/>
  <c r="K42" i="25"/>
  <c r="J42" i="25"/>
  <c r="I42" i="25"/>
  <c r="H42" i="25"/>
  <c r="G42" i="25"/>
  <c r="F42" i="25"/>
  <c r="E42" i="25"/>
  <c r="D42" i="25"/>
  <c r="V43" i="24"/>
  <c r="X43" i="24" s="1"/>
  <c r="X42" i="24"/>
  <c r="X41" i="24"/>
  <c r="W41" i="24"/>
  <c r="X40" i="24"/>
  <c r="W40" i="24"/>
  <c r="X39" i="24"/>
  <c r="W39" i="24"/>
  <c r="X38" i="24"/>
  <c r="X37" i="24"/>
  <c r="W37" i="24"/>
  <c r="X36" i="24"/>
  <c r="W36" i="24"/>
  <c r="X35" i="24"/>
  <c r="W35" i="24"/>
  <c r="X34" i="24"/>
  <c r="X33" i="24"/>
  <c r="W33" i="24"/>
  <c r="X32" i="24"/>
  <c r="W32" i="24"/>
  <c r="X31" i="24"/>
  <c r="W31" i="24"/>
  <c r="X30" i="24"/>
  <c r="W30" i="24"/>
  <c r="X29" i="24"/>
  <c r="W29" i="24"/>
  <c r="X28" i="24"/>
  <c r="W28" i="24"/>
  <c r="X27" i="24"/>
  <c r="W27" i="24"/>
  <c r="X26" i="24"/>
  <c r="W26" i="24"/>
  <c r="X25" i="24"/>
  <c r="W25" i="24"/>
  <c r="X24" i="24"/>
  <c r="W24" i="24"/>
  <c r="X23" i="24"/>
  <c r="W23" i="24"/>
  <c r="X22" i="24"/>
  <c r="W22" i="24"/>
  <c r="X21" i="24"/>
  <c r="W21" i="24"/>
  <c r="X20" i="24"/>
  <c r="W20" i="24"/>
  <c r="X19" i="24"/>
  <c r="W19" i="24"/>
  <c r="X18" i="24"/>
  <c r="W18" i="24"/>
  <c r="X17" i="24"/>
  <c r="W17" i="24"/>
  <c r="X16" i="24"/>
  <c r="W16" i="24"/>
  <c r="X15" i="24"/>
  <c r="W15" i="24"/>
  <c r="X14" i="24"/>
  <c r="W14" i="24"/>
  <c r="X13" i="24"/>
  <c r="W13" i="24"/>
  <c r="X12" i="24"/>
  <c r="W12" i="24"/>
  <c r="X11" i="24"/>
  <c r="W11" i="24"/>
  <c r="X10" i="24"/>
  <c r="W10" i="24"/>
  <c r="X9" i="24"/>
  <c r="W9" i="24"/>
  <c r="X8" i="24"/>
  <c r="W8" i="24"/>
  <c r="X7" i="24"/>
  <c r="W7" i="24"/>
  <c r="I14" i="21"/>
  <c r="J11" i="21" s="1"/>
  <c r="G14" i="21"/>
  <c r="E14" i="21"/>
  <c r="F10" i="21" s="1"/>
  <c r="C14" i="21"/>
  <c r="K13" i="21"/>
  <c r="J13" i="21"/>
  <c r="H13" i="21"/>
  <c r="D13" i="21"/>
  <c r="K12" i="21"/>
  <c r="L12" i="21" s="1"/>
  <c r="H12" i="21"/>
  <c r="F12" i="21"/>
  <c r="D12" i="21"/>
  <c r="K11" i="21"/>
  <c r="H11" i="21"/>
  <c r="D11" i="21"/>
  <c r="K10" i="21"/>
  <c r="H10" i="21"/>
  <c r="D10" i="21"/>
  <c r="K9" i="21"/>
  <c r="L9" i="21" s="1"/>
  <c r="J9" i="21"/>
  <c r="H9" i="21"/>
  <c r="D9" i="21"/>
  <c r="K8" i="21"/>
  <c r="L8" i="21" s="1"/>
  <c r="H8" i="21"/>
  <c r="F8" i="21"/>
  <c r="D8" i="21"/>
  <c r="K7" i="21"/>
  <c r="L7" i="21" s="1"/>
  <c r="H7" i="21"/>
  <c r="D7" i="21"/>
  <c r="K6" i="21"/>
  <c r="K14" i="21" s="1"/>
  <c r="J6" i="21"/>
  <c r="H6" i="21"/>
  <c r="H14" i="21" s="1"/>
  <c r="D6" i="21"/>
  <c r="D14" i="21" s="1"/>
  <c r="Q15" i="20"/>
  <c r="R14" i="20" s="1"/>
  <c r="S14" i="20"/>
  <c r="S13" i="20"/>
  <c r="S12" i="20"/>
  <c r="S11" i="20"/>
  <c r="S10" i="20"/>
  <c r="S9" i="20"/>
  <c r="S8" i="20"/>
  <c r="S7" i="20"/>
  <c r="R7" i="20"/>
  <c r="D35" i="19"/>
  <c r="E35" i="19"/>
  <c r="F35" i="19"/>
  <c r="G35" i="19"/>
  <c r="H35" i="19"/>
  <c r="I35" i="19"/>
  <c r="J35" i="19"/>
  <c r="K35" i="19"/>
  <c r="L35" i="19"/>
  <c r="M35" i="19"/>
  <c r="W34" i="24" l="1"/>
  <c r="W38" i="24"/>
  <c r="W43" i="24" s="1"/>
  <c r="W42" i="24"/>
  <c r="L6" i="21"/>
  <c r="L10" i="21"/>
  <c r="L11" i="21"/>
  <c r="L13" i="21"/>
  <c r="F9" i="21"/>
  <c r="J10" i="21"/>
  <c r="F13" i="21"/>
  <c r="F7" i="21"/>
  <c r="J8" i="21"/>
  <c r="F11" i="21"/>
  <c r="J12" i="21"/>
  <c r="F6" i="21"/>
  <c r="J7" i="21"/>
  <c r="J14" i="21" s="1"/>
  <c r="S15" i="20"/>
  <c r="R11" i="20"/>
  <c r="R12" i="20"/>
  <c r="R15" i="20" s="1"/>
  <c r="R8" i="20"/>
  <c r="R9" i="20"/>
  <c r="R13" i="20"/>
  <c r="R10" i="20"/>
  <c r="K19" i="17"/>
  <c r="I18" i="17"/>
  <c r="G18" i="17"/>
  <c r="E18" i="17"/>
  <c r="C18" i="17"/>
  <c r="K17" i="17"/>
  <c r="K16" i="17"/>
  <c r="K15" i="17"/>
  <c r="K14" i="17"/>
  <c r="K13" i="17"/>
  <c r="K18" i="17" s="1"/>
  <c r="I12" i="17"/>
  <c r="I20" i="17" s="1"/>
  <c r="G12" i="17"/>
  <c r="G20" i="17" s="1"/>
  <c r="E12" i="17"/>
  <c r="E20" i="17" s="1"/>
  <c r="C12" i="17"/>
  <c r="C20" i="17" s="1"/>
  <c r="K11" i="17"/>
  <c r="K10" i="17"/>
  <c r="K9" i="17"/>
  <c r="K8" i="17"/>
  <c r="K7" i="17"/>
  <c r="K12" i="17" s="1"/>
  <c r="K6" i="17"/>
  <c r="W21" i="16"/>
  <c r="V21" i="16"/>
  <c r="U21" i="16"/>
  <c r="W20" i="16"/>
  <c r="W19" i="16"/>
  <c r="V19" i="16"/>
  <c r="U19" i="16"/>
  <c r="W18" i="16"/>
  <c r="W17" i="16"/>
  <c r="W16" i="16"/>
  <c r="W15" i="16"/>
  <c r="W14" i="16"/>
  <c r="W13" i="16"/>
  <c r="V13" i="16"/>
  <c r="U13" i="16"/>
  <c r="W12" i="16"/>
  <c r="W11" i="16"/>
  <c r="W10" i="16"/>
  <c r="W9" i="16"/>
  <c r="W8" i="16"/>
  <c r="W7" i="16"/>
  <c r="I21" i="15"/>
  <c r="J16" i="15" s="1"/>
  <c r="E21" i="15"/>
  <c r="F15" i="15" s="1"/>
  <c r="K20" i="15"/>
  <c r="J20" i="15"/>
  <c r="K19" i="15"/>
  <c r="I18" i="15"/>
  <c r="G18" i="15"/>
  <c r="E18" i="15"/>
  <c r="C18" i="15"/>
  <c r="K18" i="15" s="1"/>
  <c r="K17" i="15"/>
  <c r="K16" i="15"/>
  <c r="K15" i="15"/>
  <c r="J15" i="15"/>
  <c r="K14" i="15"/>
  <c r="J14" i="15"/>
  <c r="K13" i="15"/>
  <c r="I12" i="15"/>
  <c r="G12" i="15"/>
  <c r="G21" i="15" s="1"/>
  <c r="E12" i="15"/>
  <c r="C12" i="15"/>
  <c r="C21" i="15" s="1"/>
  <c r="K11" i="15"/>
  <c r="K10" i="15"/>
  <c r="K9" i="15"/>
  <c r="J9" i="15"/>
  <c r="K8" i="15"/>
  <c r="J8" i="15"/>
  <c r="K7" i="15"/>
  <c r="K6" i="15"/>
  <c r="U22" i="14"/>
  <c r="W22" i="14" s="1"/>
  <c r="W21" i="14"/>
  <c r="W20" i="14"/>
  <c r="U19" i="14"/>
  <c r="V19" i="14" s="1"/>
  <c r="W18" i="14"/>
  <c r="W17" i="14"/>
  <c r="W16" i="14"/>
  <c r="W15" i="14"/>
  <c r="W14" i="14"/>
  <c r="U13" i="14"/>
  <c r="W13" i="14" s="1"/>
  <c r="W12" i="14"/>
  <c r="W11" i="14"/>
  <c r="W10" i="14"/>
  <c r="W9" i="14"/>
  <c r="W8" i="14"/>
  <c r="W7" i="14"/>
  <c r="I18" i="13"/>
  <c r="J16" i="13" s="1"/>
  <c r="G18" i="13"/>
  <c r="E18" i="13"/>
  <c r="F15" i="13" s="1"/>
  <c r="C18" i="13"/>
  <c r="D15" i="13" s="1"/>
  <c r="K17" i="13"/>
  <c r="H17" i="13"/>
  <c r="K16" i="13"/>
  <c r="H16" i="13"/>
  <c r="K15" i="13"/>
  <c r="J15" i="13"/>
  <c r="H15" i="13"/>
  <c r="K14" i="13"/>
  <c r="H14" i="13"/>
  <c r="F14" i="13"/>
  <c r="D14" i="13"/>
  <c r="K13" i="13"/>
  <c r="H13" i="13"/>
  <c r="K12" i="13"/>
  <c r="H12" i="13"/>
  <c r="K11" i="13"/>
  <c r="J11" i="13"/>
  <c r="H11" i="13"/>
  <c r="K10" i="13"/>
  <c r="H10" i="13"/>
  <c r="F10" i="13"/>
  <c r="D10" i="13"/>
  <c r="K9" i="13"/>
  <c r="H9" i="13"/>
  <c r="K8" i="13"/>
  <c r="H8" i="13"/>
  <c r="K7" i="13"/>
  <c r="J7" i="13"/>
  <c r="H7" i="13"/>
  <c r="K6" i="13"/>
  <c r="H6" i="13"/>
  <c r="H18" i="13" s="1"/>
  <c r="F6" i="13"/>
  <c r="D6" i="13"/>
  <c r="U19" i="12"/>
  <c r="V13" i="12" s="1"/>
  <c r="W18" i="12"/>
  <c r="W17" i="12"/>
  <c r="W16" i="12"/>
  <c r="W15" i="12"/>
  <c r="W14" i="12"/>
  <c r="W13" i="12"/>
  <c r="W12" i="12"/>
  <c r="W11" i="12"/>
  <c r="W10" i="12"/>
  <c r="W9" i="12"/>
  <c r="W8" i="12"/>
  <c r="W7" i="12"/>
  <c r="I13" i="11"/>
  <c r="G13" i="11"/>
  <c r="H12" i="11" s="1"/>
  <c r="E13" i="11"/>
  <c r="F9" i="11" s="1"/>
  <c r="C13" i="11"/>
  <c r="K13" i="11" s="1"/>
  <c r="K12" i="11"/>
  <c r="J12" i="11"/>
  <c r="D12" i="11"/>
  <c r="K11" i="11"/>
  <c r="L11" i="11" s="1"/>
  <c r="J11" i="11"/>
  <c r="D11" i="11"/>
  <c r="K10" i="11"/>
  <c r="J10" i="11"/>
  <c r="D10" i="11"/>
  <c r="K9" i="11"/>
  <c r="J9" i="11"/>
  <c r="H9" i="11"/>
  <c r="D9" i="11"/>
  <c r="K8" i="11"/>
  <c r="J8" i="11"/>
  <c r="D8" i="11"/>
  <c r="K7" i="11"/>
  <c r="J7" i="11"/>
  <c r="D7" i="11"/>
  <c r="K6" i="11"/>
  <c r="L6" i="11" s="1"/>
  <c r="J6" i="11"/>
  <c r="J13" i="11" s="1"/>
  <c r="D6" i="11"/>
  <c r="D13" i="11" s="1"/>
  <c r="U14" i="10"/>
  <c r="W14" i="10" s="1"/>
  <c r="W13" i="10"/>
  <c r="W12" i="10"/>
  <c r="V12" i="10"/>
  <c r="W11" i="10"/>
  <c r="W10" i="10"/>
  <c r="V10" i="10"/>
  <c r="W9" i="10"/>
  <c r="W8" i="10"/>
  <c r="V8" i="10"/>
  <c r="W7" i="10"/>
  <c r="I18" i="9"/>
  <c r="G18" i="9"/>
  <c r="H16" i="9" s="1"/>
  <c r="E18" i="9"/>
  <c r="C18" i="9"/>
  <c r="D15" i="9" s="1"/>
  <c r="K17" i="9"/>
  <c r="J17" i="9"/>
  <c r="H17" i="9"/>
  <c r="F17" i="9"/>
  <c r="K16" i="9"/>
  <c r="J16" i="9"/>
  <c r="F16" i="9"/>
  <c r="K15" i="9"/>
  <c r="J15" i="9"/>
  <c r="H15" i="9"/>
  <c r="F15" i="9"/>
  <c r="K14" i="9"/>
  <c r="J14" i="9"/>
  <c r="F14" i="9"/>
  <c r="D14" i="9"/>
  <c r="K13" i="9"/>
  <c r="J13" i="9"/>
  <c r="H13" i="9"/>
  <c r="F13" i="9"/>
  <c r="K12" i="9"/>
  <c r="J12" i="9"/>
  <c r="F12" i="9"/>
  <c r="K11" i="9"/>
  <c r="J11" i="9"/>
  <c r="H11" i="9"/>
  <c r="F11" i="9"/>
  <c r="K10" i="9"/>
  <c r="J10" i="9"/>
  <c r="F10" i="9"/>
  <c r="D10" i="9"/>
  <c r="K9" i="9"/>
  <c r="J9" i="9"/>
  <c r="H9" i="9"/>
  <c r="F9" i="9"/>
  <c r="K8" i="9"/>
  <c r="J8" i="9"/>
  <c r="J18" i="9" s="1"/>
  <c r="F8" i="9"/>
  <c r="K7" i="9"/>
  <c r="J7" i="9"/>
  <c r="H7" i="9"/>
  <c r="F7" i="9"/>
  <c r="F18" i="9" s="1"/>
  <c r="K6" i="9"/>
  <c r="J6" i="9"/>
  <c r="F6" i="9"/>
  <c r="D6" i="9"/>
  <c r="W19" i="8"/>
  <c r="V19" i="8"/>
  <c r="U19" i="8"/>
  <c r="W18" i="8"/>
  <c r="W17" i="8"/>
  <c r="W16" i="8"/>
  <c r="W15" i="8"/>
  <c r="W14" i="8"/>
  <c r="W13" i="8"/>
  <c r="W12" i="8"/>
  <c r="W11" i="8"/>
  <c r="W10" i="8"/>
  <c r="W9" i="8"/>
  <c r="W8" i="8"/>
  <c r="W7" i="8"/>
  <c r="K31" i="7"/>
  <c r="J31" i="7"/>
  <c r="I31" i="7"/>
  <c r="H31" i="7"/>
  <c r="G31" i="7"/>
  <c r="F31" i="7"/>
  <c r="E31" i="7"/>
  <c r="D31" i="7"/>
  <c r="C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31" i="7" s="1"/>
  <c r="V32" i="6"/>
  <c r="U32" i="6"/>
  <c r="W32" i="6" s="1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N10" i="5"/>
  <c r="M10" i="5"/>
  <c r="K10" i="5"/>
  <c r="L9" i="5" s="1"/>
  <c r="I10" i="5"/>
  <c r="J9" i="5" s="1"/>
  <c r="G10" i="5"/>
  <c r="F10" i="5"/>
  <c r="E10" i="5"/>
  <c r="C10" i="5"/>
  <c r="D9" i="5" s="1"/>
  <c r="O9" i="5"/>
  <c r="N9" i="5"/>
  <c r="H9" i="5"/>
  <c r="F9" i="5"/>
  <c r="O8" i="5"/>
  <c r="N8" i="5"/>
  <c r="H8" i="5"/>
  <c r="F8" i="5"/>
  <c r="D8" i="5"/>
  <c r="O7" i="5"/>
  <c r="P7" i="5" s="1"/>
  <c r="N7" i="5"/>
  <c r="H7" i="5"/>
  <c r="F7" i="5"/>
  <c r="D7" i="5"/>
  <c r="O6" i="5"/>
  <c r="O10" i="5" s="1"/>
  <c r="N6" i="5"/>
  <c r="H6" i="5"/>
  <c r="H10" i="5" s="1"/>
  <c r="F6" i="5"/>
  <c r="D6" i="5"/>
  <c r="D10" i="5" s="1"/>
  <c r="G10" i="4"/>
  <c r="H6" i="4" s="1"/>
  <c r="F10" i="4"/>
  <c r="E10" i="4"/>
  <c r="C10" i="4"/>
  <c r="I9" i="4"/>
  <c r="F9" i="4"/>
  <c r="D9" i="4"/>
  <c r="I8" i="4"/>
  <c r="F8" i="4"/>
  <c r="D8" i="4"/>
  <c r="I7" i="4"/>
  <c r="H7" i="4"/>
  <c r="F7" i="4"/>
  <c r="D7" i="4"/>
  <c r="I6" i="4"/>
  <c r="I10" i="4" s="1"/>
  <c r="F6" i="4"/>
  <c r="D6" i="4"/>
  <c r="D10" i="4" s="1"/>
  <c r="E10" i="3"/>
  <c r="C10" i="3"/>
  <c r="G9" i="3"/>
  <c r="F9" i="3"/>
  <c r="D9" i="3"/>
  <c r="G8" i="3"/>
  <c r="F8" i="3"/>
  <c r="D8" i="3"/>
  <c r="G7" i="3"/>
  <c r="F7" i="3"/>
  <c r="D7" i="3"/>
  <c r="G6" i="3"/>
  <c r="F6" i="3"/>
  <c r="F10" i="3" s="1"/>
  <c r="D6" i="3"/>
  <c r="D10" i="3" s="1"/>
  <c r="W11" i="2"/>
  <c r="U11" i="2"/>
  <c r="W10" i="2"/>
  <c r="W9" i="2"/>
  <c r="W8" i="2"/>
  <c r="W7" i="2"/>
  <c r="F14" i="21" l="1"/>
  <c r="L14" i="21"/>
  <c r="D14" i="17"/>
  <c r="D8" i="17"/>
  <c r="D16" i="17"/>
  <c r="D10" i="17"/>
  <c r="D15" i="17"/>
  <c r="D9" i="17"/>
  <c r="D6" i="17"/>
  <c r="D19" i="17"/>
  <c r="D17" i="17"/>
  <c r="D13" i="17"/>
  <c r="D11" i="17"/>
  <c r="D7" i="17"/>
  <c r="D12" i="17" s="1"/>
  <c r="L17" i="17"/>
  <c r="F14" i="17"/>
  <c r="F8" i="17"/>
  <c r="F17" i="17"/>
  <c r="F19" i="17"/>
  <c r="F13" i="17"/>
  <c r="F15" i="17"/>
  <c r="F9" i="17"/>
  <c r="F16" i="17"/>
  <c r="F10" i="17"/>
  <c r="F6" i="17"/>
  <c r="F11" i="17"/>
  <c r="F7" i="17"/>
  <c r="L6" i="17"/>
  <c r="H17" i="17"/>
  <c r="H15" i="17"/>
  <c r="H9" i="17"/>
  <c r="H13" i="17"/>
  <c r="H7" i="17"/>
  <c r="H16" i="17"/>
  <c r="H10" i="17"/>
  <c r="H6" i="17"/>
  <c r="H19" i="17"/>
  <c r="H14" i="17"/>
  <c r="H8" i="17"/>
  <c r="H11" i="17"/>
  <c r="J15" i="17"/>
  <c r="J9" i="17"/>
  <c r="J16" i="17"/>
  <c r="J10" i="17"/>
  <c r="J6" i="17"/>
  <c r="J14" i="17"/>
  <c r="J19" i="17"/>
  <c r="J17" i="17"/>
  <c r="J13" i="17"/>
  <c r="J11" i="17"/>
  <c r="J7" i="17"/>
  <c r="J8" i="17"/>
  <c r="L13" i="17"/>
  <c r="K20" i="17"/>
  <c r="L14" i="17" s="1"/>
  <c r="D16" i="15"/>
  <c r="D15" i="15"/>
  <c r="D9" i="15"/>
  <c r="D10" i="15"/>
  <c r="D6" i="15"/>
  <c r="D21" i="15" s="1"/>
  <c r="D14" i="15"/>
  <c r="D8" i="15"/>
  <c r="D19" i="15"/>
  <c r="D17" i="15"/>
  <c r="D13" i="15"/>
  <c r="D18" i="15" s="1"/>
  <c r="D11" i="15"/>
  <c r="D7" i="15"/>
  <c r="D12" i="15" s="1"/>
  <c r="D20" i="15"/>
  <c r="H19" i="15"/>
  <c r="H13" i="15"/>
  <c r="H11" i="15"/>
  <c r="H16" i="15"/>
  <c r="H10" i="15"/>
  <c r="H6" i="15"/>
  <c r="H17" i="15"/>
  <c r="H7" i="15"/>
  <c r="H15" i="15"/>
  <c r="H20" i="15"/>
  <c r="H14" i="15"/>
  <c r="H8" i="15"/>
  <c r="H9" i="15"/>
  <c r="K12" i="15"/>
  <c r="F8" i="15"/>
  <c r="F14" i="15"/>
  <c r="F20" i="15"/>
  <c r="F7" i="15"/>
  <c r="F6" i="15"/>
  <c r="J7" i="15"/>
  <c r="F10" i="15"/>
  <c r="J11" i="15"/>
  <c r="J13" i="15"/>
  <c r="J18" i="15" s="1"/>
  <c r="F16" i="15"/>
  <c r="J17" i="15"/>
  <c r="J19" i="15"/>
  <c r="F19" i="15"/>
  <c r="F11" i="15"/>
  <c r="F13" i="15"/>
  <c r="F17" i="15"/>
  <c r="J6" i="15"/>
  <c r="F9" i="15"/>
  <c r="J10" i="15"/>
  <c r="V11" i="14"/>
  <c r="V16" i="14"/>
  <c r="W19" i="14"/>
  <c r="V9" i="14"/>
  <c r="V20" i="14"/>
  <c r="V13" i="14"/>
  <c r="V17" i="14"/>
  <c r="V7" i="14"/>
  <c r="V22" i="14" s="1"/>
  <c r="V10" i="14"/>
  <c r="V21" i="14"/>
  <c r="V14" i="14"/>
  <c r="V18" i="14"/>
  <c r="V15" i="14"/>
  <c r="V8" i="14"/>
  <c r="V12" i="14"/>
  <c r="L6" i="13"/>
  <c r="L7" i="13"/>
  <c r="L8" i="13"/>
  <c r="D9" i="13"/>
  <c r="D13" i="13"/>
  <c r="D18" i="13" s="1"/>
  <c r="D17" i="13"/>
  <c r="J6" i="13"/>
  <c r="F9" i="13"/>
  <c r="J10" i="13"/>
  <c r="F13" i="13"/>
  <c r="J14" i="13"/>
  <c r="F17" i="13"/>
  <c r="K18" i="13"/>
  <c r="L15" i="13" s="1"/>
  <c r="D12" i="13"/>
  <c r="D16" i="13"/>
  <c r="F8" i="13"/>
  <c r="J9" i="13"/>
  <c r="F12" i="13"/>
  <c r="J13" i="13"/>
  <c r="F16" i="13"/>
  <c r="J17" i="13"/>
  <c r="D8" i="13"/>
  <c r="D7" i="13"/>
  <c r="D11" i="13"/>
  <c r="F7" i="13"/>
  <c r="F18" i="13" s="1"/>
  <c r="J8" i="13"/>
  <c r="F11" i="13"/>
  <c r="J12" i="13"/>
  <c r="V7" i="12"/>
  <c r="V15" i="12"/>
  <c r="V8" i="12"/>
  <c r="V12" i="12"/>
  <c r="V16" i="12"/>
  <c r="W19" i="12"/>
  <c r="V9" i="12"/>
  <c r="V17" i="12"/>
  <c r="V10" i="12"/>
  <c r="V14" i="12"/>
  <c r="V18" i="12"/>
  <c r="V11" i="12"/>
  <c r="L9" i="11"/>
  <c r="L10" i="11"/>
  <c r="L7" i="11"/>
  <c r="L12" i="11"/>
  <c r="L8" i="11"/>
  <c r="L13" i="11" s="1"/>
  <c r="F8" i="11"/>
  <c r="F7" i="11"/>
  <c r="F11" i="11"/>
  <c r="F12" i="11"/>
  <c r="H7" i="11"/>
  <c r="H11" i="11"/>
  <c r="F6" i="11"/>
  <c r="F13" i="11" s="1"/>
  <c r="F10" i="11"/>
  <c r="H8" i="11"/>
  <c r="H6" i="11"/>
  <c r="H13" i="11" s="1"/>
  <c r="H10" i="11"/>
  <c r="V9" i="10"/>
  <c r="V13" i="10"/>
  <c r="V7" i="10"/>
  <c r="V11" i="10"/>
  <c r="K18" i="9"/>
  <c r="H6" i="9"/>
  <c r="H18" i="9" s="1"/>
  <c r="D9" i="9"/>
  <c r="H10" i="9"/>
  <c r="D13" i="9"/>
  <c r="H14" i="9"/>
  <c r="D17" i="9"/>
  <c r="D16" i="9"/>
  <c r="D8" i="9"/>
  <c r="D12" i="9"/>
  <c r="D7" i="9"/>
  <c r="D18" i="9" s="1"/>
  <c r="H8" i="9"/>
  <c r="D11" i="9"/>
  <c r="H12" i="9"/>
  <c r="P9" i="5"/>
  <c r="P8" i="5"/>
  <c r="P6" i="5"/>
  <c r="J6" i="5"/>
  <c r="J7" i="5"/>
  <c r="J8" i="5"/>
  <c r="L6" i="5"/>
  <c r="L10" i="5" s="1"/>
  <c r="L7" i="5"/>
  <c r="L8" i="5"/>
  <c r="J8" i="4"/>
  <c r="J9" i="4"/>
  <c r="J7" i="4"/>
  <c r="H9" i="4"/>
  <c r="J6" i="4"/>
  <c r="H8" i="4"/>
  <c r="H10" i="4" s="1"/>
  <c r="H7" i="3"/>
  <c r="H8" i="3"/>
  <c r="G10" i="3"/>
  <c r="H6" i="3" s="1"/>
  <c r="F18" i="17" l="1"/>
  <c r="J18" i="17"/>
  <c r="F12" i="17"/>
  <c r="F20" i="17" s="1"/>
  <c r="D18" i="17"/>
  <c r="L9" i="17"/>
  <c r="L15" i="17"/>
  <c r="L18" i="17" s="1"/>
  <c r="L8" i="17"/>
  <c r="H12" i="17"/>
  <c r="H20" i="17" s="1"/>
  <c r="L16" i="17"/>
  <c r="H18" i="17"/>
  <c r="D20" i="17"/>
  <c r="L10" i="17"/>
  <c r="J12" i="17"/>
  <c r="J20" i="17" s="1"/>
  <c r="L7" i="17"/>
  <c r="L11" i="17"/>
  <c r="L19" i="17"/>
  <c r="F18" i="15"/>
  <c r="J12" i="15"/>
  <c r="H12" i="15"/>
  <c r="H18" i="15"/>
  <c r="F12" i="15"/>
  <c r="F21" i="15" s="1"/>
  <c r="H21" i="15"/>
  <c r="L12" i="15"/>
  <c r="K21" i="15"/>
  <c r="J21" i="15"/>
  <c r="L12" i="13"/>
  <c r="L16" i="13"/>
  <c r="L17" i="13"/>
  <c r="L10" i="13"/>
  <c r="L11" i="13"/>
  <c r="L9" i="13"/>
  <c r="L18" i="13" s="1"/>
  <c r="J18" i="13"/>
  <c r="L13" i="13"/>
  <c r="L14" i="13"/>
  <c r="V19" i="12"/>
  <c r="V14" i="10"/>
  <c r="L17" i="9"/>
  <c r="L13" i="9"/>
  <c r="L9" i="9"/>
  <c r="L15" i="9"/>
  <c r="L11" i="9"/>
  <c r="L7" i="9"/>
  <c r="L16" i="9"/>
  <c r="L6" i="9"/>
  <c r="L8" i="9"/>
  <c r="L10" i="9"/>
  <c r="L14" i="9"/>
  <c r="L12" i="9"/>
  <c r="J10" i="5"/>
  <c r="P10" i="5"/>
  <c r="J10" i="4"/>
  <c r="H9" i="3"/>
  <c r="H10" i="3" s="1"/>
  <c r="L12" i="17" l="1"/>
  <c r="L20" i="17" s="1"/>
  <c r="L15" i="15"/>
  <c r="L9" i="15"/>
  <c r="L13" i="15"/>
  <c r="L19" i="15"/>
  <c r="L10" i="15"/>
  <c r="L6" i="15"/>
  <c r="L14" i="15"/>
  <c r="L7" i="15"/>
  <c r="L17" i="15"/>
  <c r="L16" i="15"/>
  <c r="L11" i="15"/>
  <c r="L20" i="15"/>
  <c r="L8" i="15"/>
  <c r="L18" i="15"/>
  <c r="L18" i="9"/>
  <c r="L21" i="15" l="1"/>
</calcChain>
</file>

<file path=xl/sharedStrings.xml><?xml version="1.0" encoding="utf-8"?>
<sst xmlns="http://schemas.openxmlformats.org/spreadsheetml/2006/main" count="1913" uniqueCount="719">
  <si>
    <t>Année</t>
  </si>
  <si>
    <t>%</t>
  </si>
  <si>
    <t>N</t>
  </si>
  <si>
    <t>REGION BRUXELLOISE</t>
  </si>
  <si>
    <t>REGION FLAMANDE</t>
  </si>
  <si>
    <t>REGION WALLONNE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</si>
  <si>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</si>
  <si>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</si>
  <si>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</si>
  <si>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</si>
  <si>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</si>
  <si>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</si>
  <si>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</si>
  <si>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</si>
  <si>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</si>
  <si>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</si>
  <si>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</si>
  <si>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</si>
  <si>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</si>
  <si>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</si>
  <si>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</si>
  <si>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</si>
  <si>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</si>
  <si>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</si>
  <si>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</si>
  <si>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</si>
  <si>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</si>
  <si>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</si>
  <si>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</si>
  <si>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</si>
  <si>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</si>
  <si>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</si>
  <si>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</si>
  <si>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</si>
  <si>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</si>
  <si>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</si>
  <si>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</si>
  <si>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</si>
  <si>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</si>
  <si>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</si>
  <si>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</si>
  <si>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</si>
  <si>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</si>
  <si>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</si>
  <si>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</si>
  <si>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</si>
  <si>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</si>
  <si>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</si>
  <si>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</si>
  <si>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</si>
  <si>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</si>
  <si>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</si>
  <si>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</si>
  <si>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</si>
  <si>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</si>
  <si>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</si>
  <si>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</si>
  <si>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</si>
  <si>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</si>
  <si>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</si>
  <si>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</si>
  <si>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</si>
  <si>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</si>
  <si>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</si>
  <si>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</si>
  <si>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</si>
  <si>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</si>
  <si>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</si>
  <si>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</si>
  <si>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</si>
  <si>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</si>
  <si>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</si>
  <si>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</si>
  <si>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</si>
  <si>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</si>
  <si>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</si>
  <si>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</si>
  <si>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</si>
  <si>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</si>
  <si>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</si>
  <si>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</si>
  <si>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</si>
  <si>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</si>
  <si>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</si>
  <si>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</si>
  <si>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</si>
  <si>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</si>
  <si>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</si>
  <si>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</si>
  <si>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</si>
  <si>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</si>
  <si>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</si>
  <si>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</si>
  <si>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</si>
  <si>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</si>
  <si>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00.00</t>
  </si>
  <si>
    <t>01.00</t>
  </si>
  <si>
    <t>02.00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</si>
  <si>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</si>
  <si>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</si>
  <si>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</si>
  <si>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</si>
  <si>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</si>
  <si>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</si>
  <si>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</si>
  <si>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</si>
  <si>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</si>
  <si>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</si>
  <si>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</si>
  <si>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</si>
  <si>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</si>
  <si>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</si>
  <si>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</si>
  <si>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</si>
  <si>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</si>
  <si>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</si>
  <si>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99.00</t>
  </si>
  <si>
    <t>40</t>
  </si>
  <si>
    <t>48</t>
  </si>
  <si>
    <t>54</t>
  </si>
  <si>
    <t>Stagiaires</t>
  </si>
  <si>
    <t>29.1.</t>
  </si>
  <si>
    <t>29.1.1.</t>
  </si>
  <si>
    <t>29.1.2.</t>
  </si>
  <si>
    <t>29.1.3.</t>
  </si>
  <si>
    <t>29.1.4.</t>
  </si>
  <si>
    <t>29.2.</t>
  </si>
  <si>
    <t>29.2.1.</t>
  </si>
  <si>
    <t>29.2.2.</t>
  </si>
  <si>
    <t>29.3.</t>
  </si>
  <si>
    <t>29.3.1.</t>
  </si>
  <si>
    <t>29.3.2.</t>
  </si>
  <si>
    <t>29.4.</t>
  </si>
  <si>
    <t>29.4.1.</t>
  </si>
  <si>
    <t>29.4.2.</t>
  </si>
  <si>
    <t>29.5.</t>
  </si>
  <si>
    <t>29.5.1.</t>
  </si>
  <si>
    <t>29.5.2.</t>
  </si>
  <si>
    <t>29.6.</t>
  </si>
  <si>
    <t>29.6.1.</t>
  </si>
  <si>
    <t>29.6.2.</t>
  </si>
  <si>
    <t>29.7.</t>
  </si>
  <si>
    <t>29.7.1.</t>
  </si>
  <si>
    <t>29.7.2.</t>
  </si>
  <si>
    <t>29.8.</t>
  </si>
  <si>
    <t>29.8.1.</t>
  </si>
  <si>
    <t>29.8.2.</t>
  </si>
  <si>
    <t>29.9.</t>
  </si>
  <si>
    <t>29.9.1.</t>
  </si>
  <si>
    <t>29.9.2.</t>
  </si>
  <si>
    <t>29.11.</t>
  </si>
  <si>
    <t>29.11.1.</t>
  </si>
  <si>
    <t>29.11.2.</t>
  </si>
  <si>
    <t>29.12.</t>
  </si>
  <si>
    <t>29.12.1.</t>
  </si>
  <si>
    <t>29.12.2.</t>
  </si>
  <si>
    <t>29.13.</t>
  </si>
  <si>
    <t>29.13.1.</t>
  </si>
  <si>
    <t>29.13.2.</t>
  </si>
  <si>
    <t>29.14.</t>
  </si>
  <si>
    <t>29.14.1.</t>
  </si>
  <si>
    <t>29.14.2.</t>
  </si>
  <si>
    <t>29.15.</t>
  </si>
  <si>
    <t>29.15.1.</t>
  </si>
  <si>
    <t>29.15.2.</t>
  </si>
  <si>
    <t>29.10.1.</t>
  </si>
  <si>
    <t>29.10.2.</t>
  </si>
  <si>
    <t>29.10.</t>
  </si>
  <si>
    <t xml:space="preserve">Verkeersongevallen tijdens de uitoefening van het arbeidscontract </t>
  </si>
  <si>
    <t>Uur van het ongeval</t>
  </si>
  <si>
    <t>Werkschema (ogenblik van het ongeval tijdens de werkdag)</t>
  </si>
  <si>
    <t>Dag van het ongeval (dag van de week)</t>
  </si>
  <si>
    <t>Maand van het ongeval</t>
  </si>
  <si>
    <t>Provincie en gewest van de werkgever</t>
  </si>
  <si>
    <t>Provincie en gewest waar het ongeval plaatsvond</t>
  </si>
  <si>
    <t>Economische activiteitssector (NACE-code)</t>
  </si>
  <si>
    <t>Duur van de tijdelijke ongeschiktheid</t>
  </si>
  <si>
    <t>Soort werk</t>
  </si>
  <si>
    <t>Afwijkende gebeurtenis</t>
  </si>
  <si>
    <t>Materiële agens gelinkt aan de afwijkende gebeurtenis</t>
  </si>
  <si>
    <t>Aard van het letsel</t>
  </si>
  <si>
    <t>Plaats van het letsel</t>
  </si>
  <si>
    <t xml:space="preserve"> </t>
  </si>
  <si>
    <t>29.1. VERKEERSONGEVALLEN TIJDENS DE UITVOERING VAN HET ARBEIDSCONTRACT</t>
  </si>
  <si>
    <t>Jaar</t>
  </si>
  <si>
    <t>GEVOLG VAN HET ONGEVAL</t>
  </si>
  <si>
    <t>A</t>
  </si>
  <si>
    <t>TOTAAL</t>
  </si>
  <si>
    <t>Zonder gevolg</t>
  </si>
  <si>
    <t>TO &lt;= 6 maanden</t>
  </si>
  <si>
    <t>TO &gt; 6 maanden</t>
  </si>
  <si>
    <t>Dodelijk</t>
  </si>
  <si>
    <t>Geslacht van het slachtoffer</t>
  </si>
  <si>
    <t>Vrouwen</t>
  </si>
  <si>
    <t>Mannen</t>
  </si>
  <si>
    <t>COMMENTAAR</t>
  </si>
  <si>
    <t>TO : tijdelijke ongeschiktheid</t>
  </si>
  <si>
    <t>Generatie van het slachtoffer</t>
  </si>
  <si>
    <t>15-24 jaar</t>
  </si>
  <si>
    <t>25-49 jaar</t>
  </si>
  <si>
    <t>50 jaar en ouder</t>
  </si>
  <si>
    <t>Anderen</t>
  </si>
  <si>
    <t>Contractuele bedienden</t>
  </si>
  <si>
    <t>Contractuele arbeiders</t>
  </si>
  <si>
    <t>Ambtenaren</t>
  </si>
  <si>
    <t>NMBS</t>
  </si>
  <si>
    <t>29.2. UUR VAN HET ONGEVAL</t>
  </si>
  <si>
    <t>UUR VAN HET ONGEVAL</t>
  </si>
  <si>
    <t>Onbekend</t>
  </si>
  <si>
    <t>00 u</t>
  </si>
  <si>
    <t>01 u</t>
  </si>
  <si>
    <t xml:space="preserve"> 02 u</t>
  </si>
  <si>
    <t>03 u</t>
  </si>
  <si>
    <t>04 u</t>
  </si>
  <si>
    <t>05 u</t>
  </si>
  <si>
    <t>06 u</t>
  </si>
  <si>
    <t>07 u</t>
  </si>
  <si>
    <t>08 u</t>
  </si>
  <si>
    <t>09 u</t>
  </si>
  <si>
    <t>10 u</t>
  </si>
  <si>
    <t>11 u</t>
  </si>
  <si>
    <t>12 u</t>
  </si>
  <si>
    <t>13 u</t>
  </si>
  <si>
    <t>14 u</t>
  </si>
  <si>
    <t>15 u</t>
  </si>
  <si>
    <t>16 u</t>
  </si>
  <si>
    <t>17 u</t>
  </si>
  <si>
    <t>18 u</t>
  </si>
  <si>
    <t>19 u</t>
  </si>
  <si>
    <t>20 u</t>
  </si>
  <si>
    <t>21 u</t>
  </si>
  <si>
    <t>22 u</t>
  </si>
  <si>
    <t>23 u</t>
  </si>
  <si>
    <t>Gevolg van het ongeval</t>
  </si>
  <si>
    <t>ZG</t>
  </si>
  <si>
    <t>29.3. WERKSCHEMA (ogenblik van het ongeval tijdens de werkdag)</t>
  </si>
  <si>
    <t>OGENBLIK VAN HET ONGEVAL</t>
  </si>
  <si>
    <t>2de uur</t>
  </si>
  <si>
    <t>1ste uur</t>
  </si>
  <si>
    <t>3de uur</t>
  </si>
  <si>
    <t>4de uur</t>
  </si>
  <si>
    <t>5de uur</t>
  </si>
  <si>
    <t>6de uur</t>
  </si>
  <si>
    <t>7de uur</t>
  </si>
  <si>
    <t>8ste uur</t>
  </si>
  <si>
    <t>9de uur</t>
  </si>
  <si>
    <t>10de uur</t>
  </si>
  <si>
    <t>11de uur en later</t>
  </si>
  <si>
    <t>29.4. DAG VAN HET ONGEVAL (DAG VAN DE WEEK)</t>
  </si>
  <si>
    <t>DAG VAN DE WEEK</t>
  </si>
  <si>
    <t>Maandag</t>
  </si>
  <si>
    <t>Dinsdag</t>
  </si>
  <si>
    <t>Woensdag</t>
  </si>
  <si>
    <t>Donderdag</t>
  </si>
  <si>
    <t>Vrijdag</t>
  </si>
  <si>
    <t>Zaterdag</t>
  </si>
  <si>
    <t>Zondag</t>
  </si>
  <si>
    <t>Gevolgen</t>
  </si>
  <si>
    <t>Totaal</t>
  </si>
  <si>
    <t>29.5. MAAND VAN HET ONGEVAL</t>
  </si>
  <si>
    <t>MAAND VAN HET ONGEVAL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</si>
  <si>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</si>
  <si>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</si>
  <si>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</si>
  <si>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</si>
  <si>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</si>
  <si>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</si>
  <si>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</si>
  <si>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</si>
  <si>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</si>
  <si>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</si>
  <si>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</si>
  <si>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</si>
  <si>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29.6. PROVINCIE EN GEWEST WAAR HET ONGEVAL ZICH VOORDEED</t>
  </si>
  <si>
    <t>PROVINCIE EN GEWEST</t>
  </si>
  <si>
    <t>Antwerpen</t>
  </si>
  <si>
    <t>Limburg</t>
  </si>
  <si>
    <t>Oost-Vlaanderen</t>
  </si>
  <si>
    <t>Vlaams Brabant</t>
  </si>
  <si>
    <t>West-Vlaanderen</t>
  </si>
  <si>
    <t>Waals Brabant</t>
  </si>
  <si>
    <t>Henegouwen</t>
  </si>
  <si>
    <t>Luik</t>
  </si>
  <si>
    <t>Luxemburg</t>
  </si>
  <si>
    <t>Namen</t>
  </si>
  <si>
    <t>Buitenlanders</t>
  </si>
  <si>
    <t>29.7. PROVINCIE EN GEWEST VAN DE WERKGEVER</t>
  </si>
  <si>
    <t>29.8. ECONOMISCHE ACTIVITEITSSECTOR VAN DE WERKGEVER (NACE-CODE)</t>
  </si>
  <si>
    <t>NACE CODE</t>
  </si>
  <si>
    <t>ECONOMISCHE ACTIVITEITSSECTOR</t>
  </si>
  <si>
    <t>Teelt van gewassen, veeteelt, jacht en diensten in verband met deze activiteiten</t>
  </si>
  <si>
    <t>Bosbouw en de exploitatie van bossen</t>
  </si>
  <si>
    <t>Visserij en aquacultuur</t>
  </si>
  <si>
    <t>Winning van steenkool en bruinkool</t>
  </si>
  <si>
    <t>Winning van aardolie en aardgas</t>
  </si>
  <si>
    <t>Winning van metaalertsen</t>
  </si>
  <si>
    <t>Overige winning van delfstoffen</t>
  </si>
  <si>
    <t>Ondersteunende activiteiten in verband met de mijnbouw</t>
  </si>
  <si>
    <t>Vervaardiging van voedingsmiddelen</t>
  </si>
  <si>
    <t>Vervaardiging van dranken</t>
  </si>
  <si>
    <t>Vervaardiging van tabaksproducten</t>
  </si>
  <si>
    <t>Vervaardiging van textiel</t>
  </si>
  <si>
    <t>Vervaardiging van kleding</t>
  </si>
  <si>
    <t>Vervaardiging van leer en van producten van leer</t>
  </si>
  <si>
    <t>Houtindustrie en vervaardiging van artikelen van hout en van kurk,  exclusief meubelen; vervaardiging van artikelen van riet en van vlechtwerk</t>
  </si>
  <si>
    <t xml:space="preserve">Vervaardiging van papier en papierwaren 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</si>
  <si>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</si>
  <si>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</si>
  <si>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</si>
  <si>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</si>
  <si>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</si>
  <si>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</si>
  <si>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</si>
  <si>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</si>
  <si>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</si>
  <si>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</si>
  <si>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</si>
  <si>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</si>
  <si>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</si>
  <si>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</t>
  </si>
  <si>
    <t>Overige industrie</t>
  </si>
  <si>
    <t>Reparatie en installatie van machines en apparaten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</si>
  <si>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</si>
  <si>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</si>
  <si>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</si>
  <si>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</si>
  <si>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Sanering en ander afvalbeheer</t>
  </si>
  <si>
    <t>Bouw van gebouwen; ontwikkeling van bouwprojecten</t>
  </si>
  <si>
    <t>Weg- en waterbouw</t>
  </si>
  <si>
    <t>Gespecialiseerde bouwwerkzaamheden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</si>
  <si>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</si>
  <si>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</si>
  <si>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</si>
  <si>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</si>
  <si>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</si>
  <si>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</si>
  <si>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</si>
  <si>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</si>
  <si>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 xml:space="preserve">Verschaffen van accommodatie </t>
  </si>
  <si>
    <t>Eet- en drinkgelegenheden</t>
  </si>
  <si>
    <t>Uitgeverijen</t>
  </si>
  <si>
    <t>Productie van films en video- en televisieprogramma's, maken van  geluidsopnamen en uitgeverijen van muziekopnamen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</si>
  <si>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</si>
  <si>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</si>
  <si>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</si>
  <si>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Dienstverlenende activiteiten op het gebied van informatie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</si>
  <si>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</si>
  <si>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</si>
  <si>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</si>
  <si>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Exploitatie van en handel in onroerend goed</t>
  </si>
  <si>
    <t>Rechtskundige en boekhoudkundige dienstverlening</t>
  </si>
  <si>
    <t>Activiteiten van hoofdkantoren; adviesbureaus op het gebied van 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</si>
  <si>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</si>
  <si>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</si>
  <si>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</si>
  <si>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</t>
  </si>
  <si>
    <t>Veterinaire diensten</t>
  </si>
  <si>
    <t xml:space="preserve">Verhuur en lease </t>
  </si>
  <si>
    <t>Terbeschikkingstelling van personeel</t>
  </si>
  <si>
    <t>Reisbureaus, reisorganisatoren, reserveringsbureaus en aanverwante activiteiten</t>
  </si>
  <si>
    <t>Beveiligings- en opsporingsdiensten</t>
  </si>
  <si>
    <t>Diensten in verband met gebouwen; landschapsverzorging</t>
  </si>
  <si>
    <t>Administratieve en ondersteunende activiteiten ten behoeve van kantoren en overige zakelijke activiteiten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</si>
  <si>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</si>
  <si>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</si>
  <si>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</si>
  <si>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</si>
  <si>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</si>
  <si>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</si>
  <si>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</si>
  <si>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</si>
  <si>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</si>
  <si>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Verenigingen</t>
  </si>
  <si>
    <t>Reparatie van computers en consumentenartikelen</t>
  </si>
  <si>
    <t>Overige persoonlijke diensten</t>
  </si>
  <si>
    <t>Huishoudens als werkgever van huishoudelijk personeel</t>
  </si>
  <si>
    <t>Niet-gedifferentieerde productie van goederen en diensten door particuliere huishoudens voor eigen gebruik</t>
  </si>
  <si>
    <t>Extraterritoriale organisaties en lichamen</t>
  </si>
  <si>
    <t>DUUR VAN DE TO</t>
  </si>
  <si>
    <t>29.9. DUUR VAN DE TIJDELIJKE ONGESCHIKTHEID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</si>
  <si>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</si>
  <si>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</si>
  <si>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</si>
  <si>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</si>
  <si>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</si>
  <si>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</si>
  <si>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&gt;3 - 6 maanden</t>
  </si>
  <si>
    <t>Geen informatie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</si>
  <si>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</si>
  <si>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</si>
  <si>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</si>
  <si>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</si>
  <si>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</si>
  <si>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</si>
  <si>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</si>
  <si>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</si>
  <si>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</si>
  <si>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</si>
  <si>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</si>
  <si>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</si>
  <si>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</si>
  <si>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</si>
  <si>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</si>
  <si>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</si>
  <si>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</si>
  <si>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</si>
  <si>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</si>
  <si>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</si>
  <si>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</si>
  <si>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</si>
  <si>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</si>
  <si>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</si>
  <si>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</si>
  <si>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</si>
  <si>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</si>
  <si>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</si>
  <si>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</si>
  <si>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</si>
  <si>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</si>
  <si>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</si>
  <si>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</si>
  <si>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</si>
  <si>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</si>
  <si>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SOORT WERK</t>
  </si>
  <si>
    <t>ISCO CODE</t>
  </si>
  <si>
    <t>AFWIJKENDE GEBEURTENIS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</si>
  <si>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</si>
  <si>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</si>
  <si>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</si>
  <si>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</si>
  <si>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</si>
  <si>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</si>
  <si>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</si>
  <si>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</si>
  <si>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</si>
  <si>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</si>
  <si>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</si>
  <si>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</si>
  <si>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niet gespecificeerd</t>
  </si>
  <si>
    <t>Breken van materiaal, op de voegen of verbindingen</t>
  </si>
  <si>
    <t>Breken, barsten, waarbij scherven / spanen ontstaan (hout, glas, metaal, steen, kunststof, overige…)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</si>
  <si>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</si>
  <si>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</si>
  <si>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</si>
  <si>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</si>
  <si>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niet gespecificeerd</t>
  </si>
  <si>
    <t>Verlies van controle (geheel of gedeeltelijk) over een machine (inclusief onbedoeld starten) en over het met de machine bewerkte materiaal</t>
  </si>
  <si>
    <t>Verlies van controle (geheel of gedeeltelijk) over een vervoer- of transportmiddel (al dan niet gemotoriseerd)</t>
  </si>
  <si>
    <t>Verlies van controle (geheel of gedeeltelijk) over een handgereedschap (al dan niet gemotoriseerd) en over het met het gereedschap bewerkte materiaal</t>
  </si>
  <si>
    <t>Verlies van controle (geheel of gedeeltelijk) over een voorwerp (dat wordt gedragen, verplaatst, gehanteerd enz…)</t>
  </si>
  <si>
    <t>Verlies van controle (geheel of gedeeltelijk) over een dier</t>
  </si>
  <si>
    <t>Overige afwijkende gebeurtenissen, behorend tot groep 40, hierboven niet vermeld</t>
  </si>
  <si>
    <t>Uitglijden of struikelen met val, vallen van personen - niet gespecificeerd</t>
  </si>
  <si>
    <t>Vallen van personen - van hoogte</t>
  </si>
  <si>
    <t>Uitglijden of struikelen met val, vallen van personen - op dezelfde hoogte</t>
  </si>
  <si>
    <t>Overige afwijkende gebeurtenissen, behorend tot groep 50, hierboven niet vermeld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</si>
  <si>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</si>
  <si>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</si>
  <si>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</si>
  <si>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</si>
  <si>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</si>
  <si>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</si>
  <si>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</si>
  <si>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</si>
  <si>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</si>
  <si>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</si>
  <si>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</si>
  <si>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</si>
  <si>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</si>
  <si>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</si>
  <si>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</si>
  <si>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</si>
  <si>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buschauffeurs, enz…)</t>
  </si>
  <si>
    <t>Aangevallen of omvergelopen worden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</si>
  <si>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</si>
  <si>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</si>
  <si>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</si>
  <si>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 xml:space="preserve">MATERIELE AGENS GELINKT AAN DE AFWIJKENDE GEBEURTENIS </t>
  </si>
  <si>
    <t>Geen betrokken voorwerp of geen informatie</t>
  </si>
  <si>
    <t xml:space="preserve">Gebouwen, oppervlakken - gelijkvloers (binnen of buiten, vast of verplaatsbaar, tijdelijk of permanent) </t>
  </si>
  <si>
    <t xml:space="preserve">Gebouwen, constructies, oppervlakken - bovengronds (binnen of buiten) </t>
  </si>
  <si>
    <t xml:space="preserve">Gebouwen, constructies, oppervlakken - ondergronds (binnen of buiten) </t>
  </si>
  <si>
    <t xml:space="preserve">Distributiesystemen voor materialen, aanvoer, leidingen </t>
  </si>
  <si>
    <t xml:space="preserve">Motoren, systemen voor transmissie en opslag van energie </t>
  </si>
  <si>
    <t xml:space="preserve">Handgereedschap - niet gemotoriseerd </t>
  </si>
  <si>
    <t>Mechanisch gereedschap met de hand bediend</t>
  </si>
  <si>
    <t xml:space="preserve">Handgereedschap - zonder aanduiding over aandrijving </t>
  </si>
  <si>
    <t xml:space="preserve">Machines en uitrusting - draagbaar of verplaatsbaar </t>
  </si>
  <si>
    <t xml:space="preserve">Machines en uitrusting - vast gemonteerd </t>
  </si>
  <si>
    <t xml:space="preserve">Systemen voor gesloten of open transport en opslag </t>
  </si>
  <si>
    <t xml:space="preserve">Voertuigen voor transport over land </t>
  </si>
  <si>
    <t xml:space="preserve">Overige transportvoertuigen </t>
  </si>
  <si>
    <t xml:space="preserve">Materialen, objecten, producten, onderdelen van machines of voer- en vaartuigen, breukmateriaal, stof </t>
  </si>
  <si>
    <t xml:space="preserve">Chemische stoffen, explosieven, radioactieve stoffen, biologische stoffen </t>
  </si>
  <si>
    <t xml:space="preserve">Veiligheidssystemen en veiligheidsuitrusting </t>
  </si>
  <si>
    <t xml:space="preserve">Kantooruitrusting en persoonlijke uitrusting, sportuitrusting, wapens, huishoudelijke apparaten </t>
  </si>
  <si>
    <t xml:space="preserve">Levende organismen en mensen </t>
  </si>
  <si>
    <t>Bulkafval</t>
  </si>
  <si>
    <t xml:space="preserve">Fysische verschijnselen en natuurlijke elementen </t>
  </si>
  <si>
    <t>Overige betrokken voorwerpen, niet in deze lijst vermeld</t>
  </si>
  <si>
    <t>MATERIELE AGENS GELINKT AAN DE AFWIJKENDE GEBEURTENIS</t>
  </si>
  <si>
    <t>Contactwijze van het letsel</t>
  </si>
  <si>
    <t>CONTACTWIJZE VAN HET LETSEL</t>
  </si>
  <si>
    <t>Onbekend / Geen informatie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</si>
  <si>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</si>
  <si>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</si>
  <si>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</si>
  <si>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</si>
  <si>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</si>
  <si>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</si>
  <si>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</si>
  <si>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</si>
  <si>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</si>
  <si>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</si>
  <si>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</si>
  <si>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</si>
  <si>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</si>
  <si>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</si>
  <si>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</si>
  <si>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</si>
  <si>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</si>
  <si>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</si>
  <si>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</si>
  <si>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</si>
  <si>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</si>
  <si>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</si>
  <si>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</si>
  <si>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</si>
  <si>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</si>
  <si>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</si>
  <si>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</si>
  <si>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</si>
  <si>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</si>
  <si>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</si>
  <si>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</si>
  <si>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</si>
  <si>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</si>
  <si>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</si>
  <si>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</si>
  <si>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</si>
  <si>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</si>
  <si>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</si>
  <si>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</si>
  <si>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</si>
  <si>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</si>
  <si>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</si>
  <si>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</si>
  <si>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</si>
  <si>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</si>
  <si>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</si>
  <si>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</si>
  <si>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AARD VAN HET LETSEL</t>
  </si>
  <si>
    <t>Onbekend letsel: informatie ontbreekt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</si>
  <si>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</si>
  <si>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</si>
  <si>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</si>
  <si>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</si>
  <si>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</si>
  <si>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</si>
  <si>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</si>
  <si>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</si>
  <si>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</si>
  <si>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</si>
  <si>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</si>
  <si>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</si>
  <si>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</si>
  <si>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</si>
  <si>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</si>
  <si>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</si>
  <si>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</si>
  <si>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</si>
  <si>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</si>
  <si>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</si>
  <si>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</si>
  <si>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</si>
  <si>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</si>
  <si>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</si>
  <si>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</si>
  <si>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</si>
  <si>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</t>
  </si>
  <si>
    <t>Acute vergiftigingen</t>
  </si>
  <si>
    <t>Acute infecties</t>
  </si>
  <si>
    <t>Andere soorten vergiftigingen en infecties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</si>
  <si>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</si>
  <si>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</si>
  <si>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</si>
  <si>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</si>
  <si>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</si>
  <si>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</si>
  <si>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</si>
  <si>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</si>
  <si>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</si>
  <si>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</si>
  <si>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</si>
  <si>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</si>
  <si>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</si>
  <si>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</si>
  <si>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</si>
  <si>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</si>
  <si>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</si>
  <si>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</si>
  <si>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</si>
  <si>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PLAATS VAN HET LETSEL</t>
  </si>
  <si>
    <t>Verwond deel van het lichaam niet gespecificeerd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</si>
  <si>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</si>
  <si>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</si>
  <si>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</si>
  <si>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</si>
  <si>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</si>
  <si>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</si>
  <si>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</si>
  <si>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</si>
  <si>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</t>
  </si>
  <si>
    <t>Hals, andere hierboven niet genoemde delen</t>
  </si>
  <si>
    <t>Rug, inclusief ruggengraat en rugwervels</t>
  </si>
  <si>
    <t>Rug, andere hierboven niet genoemde delen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</si>
  <si>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</si>
  <si>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</si>
  <si>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</si>
  <si>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</si>
  <si>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</si>
  <si>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</si>
  <si>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</si>
  <si>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</si>
  <si>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</si>
  <si>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</si>
  <si>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</si>
  <si>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</si>
  <si>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</si>
  <si>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</si>
  <si>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</si>
  <si>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</si>
  <si>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</si>
  <si>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</si>
  <si>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</si>
  <si>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</si>
  <si>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</si>
  <si>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</si>
  <si>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</si>
  <si>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</si>
  <si>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</si>
  <si>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</si>
  <si>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29.10. SOORT WERK</t>
  </si>
  <si>
    <t>29.11. AFWIJKENDE GEBEURTENIS</t>
  </si>
  <si>
    <t>29.12. MATERIELE AGENS GELINKT AAN DE AFWIJKENDE GEBEURTENIS</t>
  </si>
  <si>
    <t>29.13. CONTACTWIJZE VAN HET LETSEL</t>
  </si>
  <si>
    <t>29.14. AARD VAN HET LETSEL</t>
  </si>
  <si>
    <t>29.15. PLAATS VAN HET LETSEL</t>
  </si>
  <si>
    <t>Verschil 2017 en 2018 in %</t>
  </si>
  <si>
    <t/>
  </si>
  <si>
    <t>Verschil 2019 en 2020 in %</t>
  </si>
  <si>
    <t>29. VERKEERSONGEVALLEN TIJDENS DE UITVOERING VAN HET ARBEIDSCONTRACT IN DE PUBLIEKE SECTOR - 2021</t>
  </si>
  <si>
    <t>Verkeersongevallen tijdens de uitvoering van het arbeidscontract : 2021</t>
  </si>
  <si>
    <t>Verkeersongevallen tijdens de uitvoering van het arbeidscontract : verdeling volgens gevolgen en geslacht - 2021</t>
  </si>
  <si>
    <t>Verkeersongevallen tijdens de uitvoering van het arbeidscontract : verdeling volgens de gevolgen en de generatie - 2021</t>
  </si>
  <si>
    <t>Verkeersongevallen tijdens de uitvoering van het arbeidscontract : verdeling volgens de gevolgen en het soort werk - 2021</t>
  </si>
  <si>
    <t>Verkeersongevallen tijdens de uitoefening van het arbeidscontract volgens het uur van het ongeval : evolutie 2014 - 2021</t>
  </si>
  <si>
    <t>Verkeersongevallen tijdens de uitoefening van het arbeidscontract volgens het uur van het ongeval : verdeling volgens de gevolgen - 2021</t>
  </si>
  <si>
    <t>Verkeersongevallen tijdens de uitvoering van het arbeidscontract volgens het werkschema : evolutie 2014 - 2021</t>
  </si>
  <si>
    <t>Verkeersongevallen tijdens de uitvoering van het arbeidscontract volgens het werkschema : verdeling volgens de gevolgen - 2021</t>
  </si>
  <si>
    <t>Verkeersongevallen tijdens de uitvoering van het arbeidscontract volgens de dag van het ongeval : evolutie 2014 - 2021</t>
  </si>
  <si>
    <t>Verkeersongevallen tijdens de uitvoering van het arbeidscontract volgens de dag van het ongeval : verdeling volgens de gevolgen - 2021</t>
  </si>
  <si>
    <t>Verkeersongevallen tijdens de uitvoering van het arbeidscontract volgens de maand van het ongeval : evolutie 2014 - 2021</t>
  </si>
  <si>
    <t>Verkeersongevallen tijdens de uitvoering van het arbeidscontract volgens de maand van het ongeval : verdeling volgens de gevolgen - 2021</t>
  </si>
  <si>
    <t>Verkeersongevallen tijdens de uitvoering van de arbeidsovereenkomst volgens de provincie en het gewest waar het ongeval zich voordeed : evolutie 2014 - 2021</t>
  </si>
  <si>
    <t>Verkeersongevallen tijdens de uitvoering van de arbeidsovereenkomst volgens de provincie en het gewest waar het ongeval zich voordeed : verdeling volgens de gevolgen - 2021</t>
  </si>
  <si>
    <t>Verkeersongevallen tijdens de uitvoering van het arbeidscontract volgens de provincie en het gewest van de werkgever : evolutie 2014 - 2021</t>
  </si>
  <si>
    <t>Verkeersongevallen tijdens de uitvoering van het arbeidscontract volgens de provincie en het gewest van de werkgever : verdeling volgens de gevolgen - 2021</t>
  </si>
  <si>
    <t>Verkeersongevallen tijdens de uitvoering van het arbeidscontract volgens de economische activiteitssector van de werkgever : evolutie 2014 - 2021</t>
  </si>
  <si>
    <t>Verkeersongevallen tijdens de uitvoering van het arbeidscontract volgens de economische activiteitssector van de werkgever : verdeling volgens de gevolgen - 2021</t>
  </si>
  <si>
    <t>Verkeersongevallen tijdens de uitvoering van het arbeidscontract volgens de duur van de tijdelijke ongeschiktheid : evolutie 2014 - 2021</t>
  </si>
  <si>
    <t>Verkeersongevallen tijdens de uitvoering van het arbeidscontract volgens de duur van de tijdelijke ongeschiktheid : verdeling volgens de gevolgen - 2021</t>
  </si>
  <si>
    <t>Verkeersongevallen tijdens de uitvoering van het arbeidscontract volgens het soort werk : evolutie 2014 - 2021</t>
  </si>
  <si>
    <t>Verkeersongevallen tijdens de uitvoering van het arbeidscontract volgens het soort werk : verdeling volgens de gevolgen - 2021</t>
  </si>
  <si>
    <t>Verkeersongevallen tijdens de uitvoering van het arbeidscontract volgens de afwijkende gebeurtenis : evolutie 2014 - 2021</t>
  </si>
  <si>
    <t>Verkeersongevallen tijdens de uitvoering van het arbeidscontract volgens de afwijkende gebeurtenis : verdeling volgens de gevolgen - 2021</t>
  </si>
  <si>
    <t>Verkeersongevallen tijdens de uitvoering van het arbeidscontract volgens de materiële agens : evolutie 2014 - 2021</t>
  </si>
  <si>
    <t>Verkeersongevallen tijdens de uitvoering van het arbeidscontract volgens de materiële agens : verdeling volgens de gevolgen - 2021</t>
  </si>
  <si>
    <t>Verkeersongevallen tijdens de uitvoering van het arbeidscontract volgens de contactwijze van het letsel : evolutie 2014 - 2021</t>
  </si>
  <si>
    <t>Verkeersongevallen tijdens de uitvoering van het arbeidscontract volgens de contactwijze van het letsel :  verdeling volgens de gevolgen - 2021</t>
  </si>
  <si>
    <t>Verkeersongevallen tijdens de uitvoering van het arbeidscontract volgens de aard van het letsel : evolutie 2014 - 2021</t>
  </si>
  <si>
    <t>Verkeersongevallen tijdens de uitvoering van het arbeidscontract volgens de aard van het letsel : verdeling volgens de gevolgen - 2021</t>
  </si>
  <si>
    <t>Verkeersongevallen tijdens de uitvoering van het arbeidscontract volgens de plaats van het letsel : evolutie 2014 - 2021</t>
  </si>
  <si>
    <t>Verkeersongevallen tijdens de uitvoering van het arbeidscontract volgens de plaats van het letsel : verdeling volgens de gevolgen - 2021</t>
  </si>
  <si>
    <t xml:space="preserve"> 29.1.1. Verkeersongevallen tijdens de uitvoering van het arbeidscontract : 2021</t>
  </si>
  <si>
    <t>Verschil 2020 en 2021 in %</t>
  </si>
  <si>
    <t>29.1.2. Verkeersongevallen tijdens de uitvoering van het arbeidscontract : verdeling volgens gevolgen en geslacht - 2021</t>
  </si>
  <si>
    <t>29.1.3. Verkeersongevallen tijdens de uitoefening van het arbeidscontract : verdeling volgens de gevolgen en de generatie - 2021</t>
  </si>
  <si>
    <t>29.1.4. Verkeersongevallen tijdens de uitvoering van het arbeidscontract : verdeling volgens de gevolgen en het soort werk - 2021</t>
  </si>
  <si>
    <t>29.2.1. Verkeersongevallen tijdens de uitvoering van het arbeidscontract volgens het uur van het ongeval : evolutie 2014 - 2021</t>
  </si>
  <si>
    <t>29.2.2.  Verkeersongevallan tijdens de uitvoering van het arbeidscontract volgens het uur van het ongeval : verdeling volgens de gevolgen - 2021</t>
  </si>
  <si>
    <t>29.3.1. Verkeersongevallen  tijdens de uitvoering van het arbeidscontract volgens het werkschema : evolutie 2014 - 2021</t>
  </si>
  <si>
    <t>29.3.2. Verkeersongevallen tijdens de uitvoering van de arbeidsovereenkomst volgens het werkschema : verdeling volgens de gevolgen - 2021</t>
  </si>
  <si>
    <t>29.4.1. Verkeersongevallen tijdens de uitvoering van het arbeidscontract volgens de dag van het ongeval : evolutie 2014 - 2021</t>
  </si>
  <si>
    <t xml:space="preserve"> 29.4.2. Verkeersongevallen tijdens de uitvoering van het arbeidscontract volgens de dag van het ongeval : verdeling volgens de gevolgen - 2021</t>
  </si>
  <si>
    <t xml:space="preserve"> 29.5.1.  Verkeersongevallen tijdens de uitvoering van het arbeidscontract volgens de maand van het ongeval : evolutie 2014 - 2021</t>
  </si>
  <si>
    <t>29.5.2. Verkeersongevallen tijdens de uitvoering van het arbeidscontract volgens de maand van het ongeval : verdeling volgens de gevolgen - 2021</t>
  </si>
  <si>
    <t>29.6.1. Verkeersongevallen tijdens de uitvoering van het arbeidscontract volgens de provincie en het gewest waar het ongeval zich voordeed : evolutie 2014 - 2021</t>
  </si>
  <si>
    <t xml:space="preserve"> 29.6.2. Verkeersongevallen tijdens de uitvoering van het arbeidscontract volgens de provincie en het gewest waar het ongeval zich voordeed : verdeling volgens de gevolgen - 2021</t>
  </si>
  <si>
    <t>29.7.1. Verkeersongevallen tijdens de uitvoering van het arbeidscontract volgens de provincie en het gewest van de werkgever : evolutie 2014 - 2021</t>
  </si>
  <si>
    <t xml:space="preserve"> 29.7.2. Verkeersongevallen tijdens de uitvoering van het arbeidscontract volgens de provincie en het gewest van de werkgever : verdeling volgens de gevolgen - 2021</t>
  </si>
  <si>
    <t>29.8.1. Verkeersongevallen tijdens de uitoefening van de arbeidsovereenkomst volgens de economische activiteitssector van de werkgever : evolutie 2014 - 2021</t>
  </si>
  <si>
    <t xml:space="preserve"> 29.8.2. Verkeersongevallen tijdens de uitvoering van het arbeidscontract volgens de economische activiteitssector van de werkgever : verdeling volgens de gevolgen - 2021</t>
  </si>
  <si>
    <t>29.9.1. Verkeersongevallen tijdens de uitvoering van het arbeidscontract volgens de duur van de tijdelijke ongeschiktheid : evolutie 2014 - 2021</t>
  </si>
  <si>
    <t>29.9.2. Verkeersongevallen tijdens de uitvoeringvan het arbeidscontract volgens de duur van de tijdelijke ongeschiktheid : verdeling volgens de gevolgen - 2021</t>
  </si>
  <si>
    <t>29.10.1. Verkeersongevallen tijdens de uitvoering van het arbeidscontract volgens het soort werk : evolutie 2014 - 2021</t>
  </si>
  <si>
    <t>29.10.2. Verkeersongevallen tijdens de uitvoering van het arbeidscontract volgens het soort werk : verdeling volgens de gevolgen - 2021</t>
  </si>
  <si>
    <t>29.11.1. Verkeersongevallen tijdens de uitvoering van het arbeidscontract volgens de afwijkende gebeurtenis : evolutie 2014 - 2021</t>
  </si>
  <si>
    <t>29.11.2.  Verkeersongevallen tijdens de uitvoering van het arbeidscontract volgens de afwijkende gebeurtenis : verdeling volgens de gevolgen - 2021</t>
  </si>
  <si>
    <t>29.12.1. Verkeersongevallen tijdens de uitvoering van het arbeidscontract volgens de materiële agens : evolutie 2014 - 2021</t>
  </si>
  <si>
    <t xml:space="preserve"> 29.12.2. Verkeersongevallen tijdens de uitvoering van het arbeidscontract volgens de materiële agens : verdeling volgens de gevolgen - 2021</t>
  </si>
  <si>
    <t>29.13.1. Verkeersongevallen tijdens de uitvoering van het rabeidscontract volgens de contactwijze van het letsel : evolutie 2014 - 2021</t>
  </si>
  <si>
    <t>29.13.2. Verkeersongevallen tijdens de uitvoering van het arbeidscontract volgens de contactwijze van het letsel : verdeling volgens de gevolgen - 2021</t>
  </si>
  <si>
    <t>29.14.1. Verkeersongevallen tijdens de uitvoering van het arbeidscontract volgens de aard van het letsel : evolutie 2014 - 2021</t>
  </si>
  <si>
    <t>29.14.2.  Verkeersongevallen tijdens de uitvoering van het arbeidscontract volgens de aard van het letsel : verdeling volgens de gevolgen - 2021</t>
  </si>
  <si>
    <t>29.15.1. Verkeersongevallen tijdens de uitvoering van het arbeidscontract volgens de plaats van het letsel : evolutie 2014 - 2021</t>
  </si>
  <si>
    <t xml:space="preserve"> 29.15.2. Verkeersongevallen tijdens de uitvoering van het arbeidscontract volgens de plaats van het letsel : verdeling volgens de gevolgen - 2021</t>
  </si>
  <si>
    <t>CODE</t>
  </si>
  <si>
    <t xml:space="preserve">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</si>
</sst>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[$%-80C]"/>
    <numFmt numFmtId="166" formatCode="#,##0.0[$%-80C]* 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0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5" fillId="5" borderId="4" xfId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4" fillId="5" borderId="5" xfId="0" applyFont="1" applyFill="1" applyBorder="1" applyAlignment="1">
      <alignment vertical="center"/>
    </xf>
    <xf numFmtId="0" fontId="15" fillId="5" borderId="6" xfId="1" applyFont="1" applyFill="1" applyBorder="1" applyAlignment="1">
      <alignment vertical="center"/>
    </xf>
    <xf numFmtId="9" fontId="6" fillId="2" borderId="0" xfId="2" applyFont="1" applyFill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Alignment="1">
      <alignment vertical="center"/>
    </xf>
    <xf numFmtId="10" fontId="0" fillId="2" borderId="0" xfId="0" applyNumberFormat="1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64" fontId="17" fillId="5" borderId="0" xfId="0" applyNumberFormat="1" applyFont="1" applyFill="1" applyBorder="1" applyAlignment="1">
      <alignment horizontal="center" vertical="center"/>
    </xf>
    <xf numFmtId="164" fontId="17" fillId="5" borderId="4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164" fontId="17" fillId="5" borderId="6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center" vertical="center"/>
    </xf>
    <xf numFmtId="9" fontId="17" fillId="5" borderId="9" xfId="0" applyNumberFormat="1" applyFont="1" applyFill="1" applyBorder="1" applyAlignment="1">
      <alignment horizontal="center" vertical="center"/>
    </xf>
    <xf numFmtId="9" fontId="17" fillId="5" borderId="2" xfId="0" applyNumberFormat="1" applyFont="1" applyFill="1" applyBorder="1" applyAlignment="1">
      <alignment horizontal="center" vertical="center"/>
    </xf>
    <xf numFmtId="164" fontId="17" fillId="5" borderId="10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3" fontId="18" fillId="5" borderId="0" xfId="0" applyNumberFormat="1" applyFont="1" applyFill="1" applyBorder="1" applyAlignment="1">
      <alignment horizontal="center" vertical="center"/>
    </xf>
    <xf numFmtId="3" fontId="19" fillId="5" borderId="0" xfId="0" applyNumberFormat="1" applyFont="1" applyFill="1" applyBorder="1" applyAlignment="1">
      <alignment horizontal="center" vertical="center"/>
    </xf>
    <xf numFmtId="164" fontId="16" fillId="5" borderId="7" xfId="0" applyNumberFormat="1" applyFont="1" applyFill="1" applyBorder="1" applyAlignment="1">
      <alignment horizontal="center" vertical="center" wrapText="1"/>
    </xf>
    <xf numFmtId="164" fontId="16" fillId="5" borderId="6" xfId="0" applyNumberFormat="1" applyFont="1" applyFill="1" applyBorder="1" applyAlignment="1">
      <alignment horizontal="center" vertical="center" wrapText="1"/>
    </xf>
    <xf numFmtId="3" fontId="19" fillId="5" borderId="9" xfId="0" applyNumberFormat="1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center" vertical="center" wrapText="1"/>
    </xf>
    <xf numFmtId="3" fontId="19" fillId="5" borderId="14" xfId="0" applyNumberFormat="1" applyFont="1" applyFill="1" applyBorder="1" applyAlignment="1">
      <alignment horizontal="center" vertical="center"/>
    </xf>
    <xf numFmtId="3" fontId="19" fillId="5" borderId="13" xfId="0" applyNumberFormat="1" applyFont="1" applyFill="1" applyBorder="1" applyAlignment="1">
      <alignment horizontal="center" vertical="center"/>
    </xf>
    <xf numFmtId="3" fontId="18" fillId="5" borderId="14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164" fontId="16" fillId="5" borderId="7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164" fontId="17" fillId="5" borderId="8" xfId="0" applyNumberFormat="1" applyFont="1" applyFill="1" applyBorder="1" applyAlignment="1">
      <alignment horizontal="center" vertical="center"/>
    </xf>
    <xf numFmtId="3" fontId="18" fillId="5" borderId="16" xfId="0" applyNumberFormat="1" applyFont="1" applyFill="1" applyBorder="1" applyAlignment="1">
      <alignment horizontal="center" vertical="center"/>
    </xf>
    <xf numFmtId="3" fontId="19" fillId="5" borderId="17" xfId="0" applyNumberFormat="1" applyFont="1" applyFill="1" applyBorder="1" applyAlignment="1">
      <alignment horizontal="center" vertical="center"/>
    </xf>
    <xf numFmtId="164" fontId="17" fillId="5" borderId="11" xfId="0" applyNumberFormat="1" applyFon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3" fontId="19" fillId="5" borderId="16" xfId="0" applyNumberFormat="1" applyFont="1" applyFill="1" applyBorder="1" applyAlignment="1">
      <alignment horizontal="center" vertical="center"/>
    </xf>
    <xf numFmtId="3" fontId="12" fillId="7" borderId="9" xfId="0" applyNumberFormat="1" applyFont="1" applyFill="1" applyBorder="1" applyAlignment="1">
      <alignment horizontal="center" vertical="center"/>
    </xf>
    <xf numFmtId="164" fontId="12" fillId="7" borderId="9" xfId="0" applyNumberFormat="1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/>
    </xf>
    <xf numFmtId="164" fontId="12" fillId="7" borderId="11" xfId="0" applyNumberFormat="1" applyFont="1" applyFill="1" applyBorder="1" applyAlignment="1">
      <alignment horizontal="center" vertical="center"/>
    </xf>
    <xf numFmtId="9" fontId="0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165" fontId="18" fillId="2" borderId="0" xfId="0" applyNumberFormat="1" applyFont="1" applyFill="1" applyAlignment="1">
      <alignment vertical="center"/>
    </xf>
    <xf numFmtId="0" fontId="16" fillId="5" borderId="5" xfId="0" applyNumberFormat="1" applyFont="1" applyFill="1" applyBorder="1" applyAlignment="1">
      <alignment horizontal="center" vertical="center" wrapText="1"/>
    </xf>
    <xf numFmtId="0" fontId="16" fillId="5" borderId="15" xfId="3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Alignment="1">
      <alignment vertical="center"/>
    </xf>
    <xf numFmtId="3" fontId="18" fillId="2" borderId="0" xfId="0" applyNumberFormat="1" applyFont="1" applyFill="1" applyAlignment="1">
      <alignment horizontal="center" vertical="center"/>
    </xf>
    <xf numFmtId="3" fontId="18" fillId="5" borderId="18" xfId="0" applyNumberFormat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/>
    </xf>
    <xf numFmtId="49" fontId="10" fillId="5" borderId="8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Alignment="1">
      <alignment horizontal="center" vertical="center"/>
    </xf>
    <xf numFmtId="166" fontId="18" fillId="2" borderId="0" xfId="0" applyNumberFormat="1" applyFont="1" applyFill="1" applyAlignment="1">
      <alignment vertical="center"/>
    </xf>
    <xf numFmtId="164" fontId="17" fillId="5" borderId="0" xfId="0" applyNumberFormat="1" applyFont="1" applyFill="1" applyBorder="1" applyAlignment="1">
      <alignment horizontal="center" vertical="center" wrapText="1"/>
    </xf>
    <xf numFmtId="164" fontId="17" fillId="5" borderId="4" xfId="0" applyNumberFormat="1" applyFont="1" applyFill="1" applyBorder="1" applyAlignment="1">
      <alignment horizontal="center" vertical="center" wrapText="1"/>
    </xf>
    <xf numFmtId="164" fontId="17" fillId="5" borderId="6" xfId="0" applyNumberFormat="1" applyFont="1" applyFill="1" applyBorder="1" applyAlignment="1">
      <alignment horizontal="center" vertical="center" wrapText="1"/>
    </xf>
    <xf numFmtId="164" fontId="17" fillId="5" borderId="7" xfId="0" applyNumberFormat="1" applyFont="1" applyFill="1" applyBorder="1" applyAlignment="1">
      <alignment horizontal="center" vertical="center" wrapText="1"/>
    </xf>
    <xf numFmtId="9" fontId="17" fillId="5" borderId="9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left" vertical="center" wrapText="1"/>
    </xf>
    <xf numFmtId="9" fontId="17" fillId="5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3" fontId="7" fillId="7" borderId="9" xfId="0" applyNumberFormat="1" applyFont="1" applyFill="1" applyBorder="1" applyAlignment="1">
      <alignment horizontal="center" vertical="center"/>
    </xf>
    <xf numFmtId="164" fontId="12" fillId="7" borderId="9" xfId="0" applyNumberFormat="1" applyFont="1" applyFill="1" applyBorder="1" applyAlignment="1">
      <alignment horizontal="center" vertical="center" wrapText="1"/>
    </xf>
    <xf numFmtId="3" fontId="7" fillId="7" borderId="13" xfId="0" applyNumberFormat="1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 wrapText="1"/>
    </xf>
    <xf numFmtId="164" fontId="12" fillId="7" borderId="11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3" fontId="21" fillId="7" borderId="9" xfId="0" applyNumberFormat="1" applyFont="1" applyFill="1" applyBorder="1" applyAlignment="1">
      <alignment horizontal="center" vertical="center"/>
    </xf>
    <xf numFmtId="167" fontId="18" fillId="2" borderId="0" xfId="0" applyNumberFormat="1" applyFont="1" applyFill="1" applyAlignment="1">
      <alignment vertical="center"/>
    </xf>
    <xf numFmtId="3" fontId="8" fillId="7" borderId="1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164" fontId="17" fillId="5" borderId="16" xfId="0" applyNumberFormat="1" applyFont="1" applyFill="1" applyBorder="1" applyAlignment="1">
      <alignment horizontal="center" vertical="center"/>
    </xf>
    <xf numFmtId="3" fontId="18" fillId="5" borderId="19" xfId="0" applyNumberFormat="1" applyFont="1" applyFill="1" applyBorder="1" applyAlignment="1">
      <alignment horizontal="center" vertical="center"/>
    </xf>
    <xf numFmtId="9" fontId="17" fillId="5" borderId="17" xfId="0" applyNumberFormat="1" applyFont="1" applyFill="1" applyBorder="1" applyAlignment="1">
      <alignment horizontal="center" vertical="center"/>
    </xf>
    <xf numFmtId="3" fontId="19" fillId="5" borderId="20" xfId="0" applyNumberFormat="1" applyFont="1" applyFill="1" applyBorder="1" applyAlignment="1">
      <alignment horizontal="center" vertical="center"/>
    </xf>
    <xf numFmtId="164" fontId="16" fillId="5" borderId="21" xfId="0" applyNumberFormat="1" applyFont="1" applyFill="1" applyBorder="1" applyAlignment="1">
      <alignment horizontal="center" vertical="center" wrapText="1"/>
    </xf>
    <xf numFmtId="9" fontId="17" fillId="5" borderId="16" xfId="0" applyNumberFormat="1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 wrapText="1"/>
    </xf>
    <xf numFmtId="3" fontId="18" fillId="5" borderId="22" xfId="0" applyNumberFormat="1" applyFont="1" applyFill="1" applyBorder="1" applyAlignment="1">
      <alignment horizontal="center" vertical="center"/>
    </xf>
    <xf numFmtId="164" fontId="17" fillId="5" borderId="21" xfId="0" applyNumberFormat="1" applyFont="1" applyFill="1" applyBorder="1" applyAlignment="1">
      <alignment horizontal="center" vertical="center"/>
    </xf>
    <xf numFmtId="164" fontId="17" fillId="5" borderId="12" xfId="0" applyNumberFormat="1" applyFont="1" applyFill="1" applyBorder="1" applyAlignment="1">
      <alignment horizontal="center" vertical="center"/>
    </xf>
    <xf numFmtId="164" fontId="16" fillId="5" borderId="21" xfId="0" applyNumberFormat="1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9" fontId="17" fillId="5" borderId="20" xfId="0" applyNumberFormat="1" applyFont="1" applyFill="1" applyBorder="1" applyAlignment="1">
      <alignment horizontal="center" vertical="center"/>
    </xf>
    <xf numFmtId="3" fontId="8" fillId="7" borderId="17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3" fontId="8" fillId="7" borderId="20" xfId="0" applyNumberFormat="1" applyFont="1" applyFill="1" applyBorder="1" applyAlignment="1">
      <alignment horizontal="center" vertical="center"/>
    </xf>
    <xf numFmtId="164" fontId="17" fillId="5" borderId="21" xfId="0" applyNumberFormat="1" applyFont="1" applyFill="1" applyBorder="1" applyAlignment="1">
      <alignment horizontal="center" vertical="center" wrapText="1"/>
    </xf>
    <xf numFmtId="3" fontId="7" fillId="7" borderId="17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 wrapText="1"/>
    </xf>
    <xf numFmtId="3" fontId="7" fillId="7" borderId="20" xfId="0" applyNumberFormat="1" applyFont="1" applyFill="1" applyBorder="1" applyAlignment="1">
      <alignment horizontal="center" vertical="center"/>
    </xf>
    <xf numFmtId="164" fontId="17" fillId="5" borderId="16" xfId="0" applyNumberFormat="1" applyFont="1" applyFill="1" applyBorder="1" applyAlignment="1">
      <alignment horizontal="center" vertical="center" wrapText="1"/>
    </xf>
    <xf numFmtId="9" fontId="17" fillId="5" borderId="17" xfId="0" applyNumberFormat="1" applyFont="1" applyFill="1" applyBorder="1" applyAlignment="1">
      <alignment horizontal="center" vertical="center" wrapText="1"/>
    </xf>
    <xf numFmtId="3" fontId="23" fillId="5" borderId="13" xfId="0" applyNumberFormat="1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/>
    </xf>
    <xf numFmtId="49" fontId="16" fillId="5" borderId="18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left" vertical="center" wrapText="1"/>
    </xf>
    <xf numFmtId="3" fontId="18" fillId="5" borderId="24" xfId="0" applyNumberFormat="1" applyFont="1" applyFill="1" applyBorder="1" applyAlignment="1">
      <alignment horizontal="center" vertical="center"/>
    </xf>
    <xf numFmtId="164" fontId="17" fillId="5" borderId="24" xfId="0" applyNumberFormat="1" applyFont="1" applyFill="1" applyBorder="1" applyAlignment="1">
      <alignment horizontal="center" vertical="center"/>
    </xf>
    <xf numFmtId="3" fontId="18" fillId="5" borderId="25" xfId="0" applyNumberFormat="1" applyFont="1" applyFill="1" applyBorder="1" applyAlignment="1">
      <alignment horizontal="center" vertical="center"/>
    </xf>
    <xf numFmtId="164" fontId="17" fillId="5" borderId="26" xfId="0" applyNumberFormat="1" applyFont="1" applyFill="1" applyBorder="1" applyAlignment="1">
      <alignment horizontal="center" vertical="center"/>
    </xf>
    <xf numFmtId="0" fontId="0" fillId="2" borderId="0" xfId="0" applyFill="1"/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164" fontId="16" fillId="5" borderId="31" xfId="0" applyNumberFormat="1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164" fontId="16" fillId="5" borderId="32" xfId="0" applyNumberFormat="1" applyFont="1" applyFill="1" applyBorder="1" applyAlignment="1">
      <alignment horizontal="center" vertical="center" wrapText="1"/>
    </xf>
    <xf numFmtId="164" fontId="16" fillId="5" borderId="33" xfId="0" applyNumberFormat="1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/>
    </xf>
    <xf numFmtId="164" fontId="16" fillId="5" borderId="31" xfId="0" applyNumberFormat="1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164" fontId="16" fillId="5" borderId="32" xfId="0" applyNumberFormat="1" applyFont="1" applyFill="1" applyBorder="1" applyAlignment="1">
      <alignment horizontal="center" vertical="center"/>
    </xf>
    <xf numFmtId="164" fontId="16" fillId="5" borderId="33" xfId="0" applyNumberFormat="1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164" fontId="17" fillId="5" borderId="33" xfId="0" applyNumberFormat="1" applyFont="1" applyFill="1" applyBorder="1" applyAlignment="1">
      <alignment horizontal="center" vertical="center"/>
    </xf>
    <xf numFmtId="164" fontId="17" fillId="5" borderId="29" xfId="0" applyNumberFormat="1" applyFont="1" applyFill="1" applyBorder="1" applyAlignment="1">
      <alignment horizontal="center" vertical="center"/>
    </xf>
    <xf numFmtId="164" fontId="17" fillId="5" borderId="31" xfId="0" applyNumberFormat="1" applyFont="1" applyFill="1" applyBorder="1" applyAlignment="1">
      <alignment horizontal="center" vertical="center"/>
    </xf>
    <xf numFmtId="164" fontId="17" fillId="5" borderId="32" xfId="0" applyNumberFormat="1" applyFont="1" applyFill="1" applyBorder="1" applyAlignment="1">
      <alignment horizontal="center" vertical="center"/>
    </xf>
    <xf numFmtId="164" fontId="17" fillId="5" borderId="19" xfId="0" applyNumberFormat="1" applyFont="1" applyFill="1" applyBorder="1" applyAlignment="1">
      <alignment horizontal="center" vertical="center"/>
    </xf>
    <xf numFmtId="164" fontId="17" fillId="5" borderId="34" xfId="0" applyNumberFormat="1" applyFont="1" applyFill="1" applyBorder="1" applyAlignment="1">
      <alignment horizontal="center" vertical="center"/>
    </xf>
    <xf numFmtId="9" fontId="17" fillId="5" borderId="35" xfId="0" applyNumberFormat="1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3" fillId="5" borderId="10" xfId="3" applyNumberFormat="1" applyFont="1" applyFill="1" applyBorder="1" applyAlignment="1">
      <alignment horizontal="left" vertical="center" wrapText="1"/>
    </xf>
    <xf numFmtId="0" fontId="2" fillId="5" borderId="4" xfId="3" applyNumberFormat="1" applyFont="1" applyFill="1" applyBorder="1" applyAlignment="1">
      <alignment horizontal="left" vertical="center" wrapText="1"/>
    </xf>
    <xf numFmtId="0" fontId="3" fillId="5" borderId="4" xfId="3" applyNumberFormat="1" applyFont="1" applyFill="1" applyBorder="1" applyAlignment="1">
      <alignment horizontal="left" vertical="center" wrapText="1"/>
    </xf>
    <xf numFmtId="0" fontId="3" fillId="5" borderId="4" xfId="0" applyNumberFormat="1" applyFont="1" applyFill="1" applyBorder="1" applyAlignment="1">
      <alignment horizontal="left" vertical="center" wrapText="1"/>
    </xf>
    <xf numFmtId="0" fontId="3" fillId="0" borderId="4" xfId="3" applyNumberFormat="1" applyFont="1" applyFill="1" applyBorder="1" applyAlignment="1">
      <alignment horizontal="left" vertical="center" wrapText="1"/>
    </xf>
    <xf numFmtId="0" fontId="16" fillId="5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6" fillId="5" borderId="18" xfId="0" applyNumberFormat="1" applyFont="1" applyFill="1" applyBorder="1" applyAlignment="1">
      <alignment horizontal="center" vertical="center" wrapText="1"/>
    </xf>
    <xf numFmtId="0" fontId="16" fillId="5" borderId="23" xfId="0" applyNumberFormat="1" applyFont="1" applyFill="1" applyBorder="1" applyAlignment="1">
      <alignment horizontal="center" vertical="center" wrapText="1"/>
    </xf>
    <xf numFmtId="49" fontId="8" fillId="7" borderId="13" xfId="0" applyNumberFormat="1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164" fontId="17" fillId="5" borderId="32" xfId="0" applyNumberFormat="1" applyFont="1" applyFill="1" applyBorder="1" applyAlignment="1">
      <alignment horizontal="center" vertical="center" wrapText="1"/>
    </xf>
    <xf numFmtId="164" fontId="17" fillId="5" borderId="33" xfId="0" applyNumberFormat="1" applyFont="1" applyFill="1" applyBorder="1" applyAlignment="1">
      <alignment horizontal="center" vertical="center" wrapText="1"/>
    </xf>
    <xf numFmtId="164" fontId="17" fillId="5" borderId="35" xfId="0" applyNumberFormat="1" applyFont="1" applyFill="1" applyBorder="1" applyAlignment="1">
      <alignment horizontal="center" vertical="center" wrapText="1"/>
    </xf>
    <xf numFmtId="164" fontId="12" fillId="7" borderId="35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164" fontId="17" fillId="5" borderId="31" xfId="0" applyNumberFormat="1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left" vertical="center" wrapText="1"/>
    </xf>
    <xf numFmtId="49" fontId="8" fillId="7" borderId="13" xfId="0" applyNumberFormat="1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164" fontId="17" fillId="5" borderId="28" xfId="0" applyNumberFormat="1" applyFont="1" applyFill="1" applyBorder="1" applyAlignment="1">
      <alignment horizontal="center" vertical="center" wrapText="1"/>
    </xf>
    <xf numFmtId="164" fontId="16" fillId="5" borderId="28" xfId="0" applyNumberFormat="1" applyFont="1" applyFill="1" applyBorder="1" applyAlignment="1">
      <alignment horizontal="center" vertical="center" wrapText="1"/>
    </xf>
    <xf numFmtId="164" fontId="16" fillId="5" borderId="36" xfId="0" applyNumberFormat="1" applyFont="1" applyFill="1" applyBorder="1" applyAlignment="1">
      <alignment horizontal="center" vertical="center" wrapText="1"/>
    </xf>
    <xf numFmtId="9" fontId="17" fillId="5" borderId="37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164" fontId="16" fillId="5" borderId="6" xfId="0" applyNumberFormat="1" applyFont="1" applyFill="1" applyBorder="1" applyAlignment="1">
      <alignment horizontal="center" vertical="center"/>
    </xf>
    <xf numFmtId="164" fontId="17" fillId="5" borderId="56" xfId="0" applyNumberFormat="1" applyFont="1" applyFill="1" applyBorder="1" applyAlignment="1">
      <alignment horizontal="center" vertical="center"/>
    </xf>
    <xf numFmtId="164" fontId="17" fillId="5" borderId="36" xfId="0" applyNumberFormat="1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4" fontId="16" fillId="5" borderId="9" xfId="0" applyNumberFormat="1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 wrapText="1"/>
    </xf>
    <xf numFmtId="164" fontId="16" fillId="5" borderId="49" xfId="0" applyNumberFormat="1" applyFont="1" applyFill="1" applyBorder="1" applyAlignment="1">
      <alignment horizontal="center" vertical="center" wrapText="1"/>
    </xf>
    <xf numFmtId="164" fontId="16" fillId="5" borderId="50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164" fontId="17" fillId="0" borderId="2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64" fontId="17" fillId="0" borderId="44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4" fontId="17" fillId="0" borderId="57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left" vertical="center"/>
    </xf>
    <xf numFmtId="0" fontId="20" fillId="5" borderId="10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3" fontId="5" fillId="2" borderId="61" xfId="0" applyNumberFormat="1" applyFont="1" applyFill="1" applyBorder="1" applyAlignment="1">
      <alignment horizontal="center" vertical="center"/>
    </xf>
    <xf numFmtId="164" fontId="4" fillId="2" borderId="62" xfId="0" applyNumberFormat="1" applyFont="1" applyFill="1" applyBorder="1" applyAlignment="1">
      <alignment horizontal="center" vertical="center"/>
    </xf>
    <xf numFmtId="164" fontId="4" fillId="5" borderId="63" xfId="0" applyNumberFormat="1" applyFont="1" applyFill="1" applyBorder="1" applyAlignment="1">
      <alignment horizontal="center" vertical="center"/>
    </xf>
    <xf numFmtId="3" fontId="19" fillId="5" borderId="38" xfId="0" applyNumberFormat="1" applyFont="1" applyFill="1" applyBorder="1" applyAlignment="1">
      <alignment horizontal="center" vertical="center"/>
    </xf>
    <xf numFmtId="9" fontId="17" fillId="5" borderId="39" xfId="0" applyNumberFormat="1" applyFont="1" applyFill="1" applyBorder="1" applyAlignment="1">
      <alignment horizontal="center" vertical="center"/>
    </xf>
    <xf numFmtId="3" fontId="19" fillId="5" borderId="39" xfId="0" applyNumberFormat="1" applyFont="1" applyFill="1" applyBorder="1" applyAlignment="1">
      <alignment horizontal="center" vertical="center"/>
    </xf>
    <xf numFmtId="9" fontId="17" fillId="5" borderId="40" xfId="0" applyNumberFormat="1" applyFont="1" applyFill="1" applyBorder="1" applyAlignment="1">
      <alignment horizontal="center" vertical="center"/>
    </xf>
    <xf numFmtId="9" fontId="17" fillId="5" borderId="41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3" fontId="18" fillId="5" borderId="64" xfId="0" applyNumberFormat="1" applyFont="1" applyFill="1" applyBorder="1" applyAlignment="1">
      <alignment horizontal="center" vertical="center"/>
    </xf>
    <xf numFmtId="164" fontId="17" fillId="5" borderId="65" xfId="0" applyNumberFormat="1" applyFont="1" applyFill="1" applyBorder="1" applyAlignment="1">
      <alignment horizontal="center" vertical="center"/>
    </xf>
    <xf numFmtId="3" fontId="18" fillId="5" borderId="66" xfId="0" applyNumberFormat="1" applyFont="1" applyFill="1" applyBorder="1" applyAlignment="1">
      <alignment horizontal="center" vertical="center"/>
    </xf>
    <xf numFmtId="164" fontId="17" fillId="5" borderId="67" xfId="0" applyNumberFormat="1" applyFont="1" applyFill="1" applyBorder="1" applyAlignment="1">
      <alignment horizontal="center" vertical="center"/>
    </xf>
    <xf numFmtId="164" fontId="17" fillId="5" borderId="68" xfId="0" applyNumberFormat="1" applyFont="1" applyFill="1" applyBorder="1" applyAlignment="1">
      <alignment horizontal="center" vertical="center"/>
    </xf>
    <xf numFmtId="3" fontId="18" fillId="5" borderId="69" xfId="0" applyNumberFormat="1" applyFont="1" applyFill="1" applyBorder="1" applyAlignment="1">
      <alignment horizontal="center" vertical="center"/>
    </xf>
    <xf numFmtId="164" fontId="17" fillId="5" borderId="70" xfId="0" applyNumberFormat="1" applyFont="1" applyFill="1" applyBorder="1" applyAlignment="1">
      <alignment horizontal="center" vertical="center"/>
    </xf>
    <xf numFmtId="3" fontId="18" fillId="5" borderId="71" xfId="0" applyNumberFormat="1" applyFont="1" applyFill="1" applyBorder="1" applyAlignment="1">
      <alignment horizontal="center" vertical="center"/>
    </xf>
    <xf numFmtId="164" fontId="17" fillId="5" borderId="72" xfId="0" applyNumberFormat="1" applyFont="1" applyFill="1" applyBorder="1" applyAlignment="1">
      <alignment horizontal="center" vertical="center"/>
    </xf>
    <xf numFmtId="9" fontId="17" fillId="5" borderId="42" xfId="0" applyNumberFormat="1" applyFont="1" applyFill="1" applyBorder="1" applyAlignment="1">
      <alignment horizontal="center" vertical="center"/>
    </xf>
    <xf numFmtId="164" fontId="17" fillId="5" borderId="43" xfId="0" applyNumberFormat="1" applyFont="1" applyFill="1" applyBorder="1" applyAlignment="1">
      <alignment horizontal="center" vertical="center"/>
    </xf>
    <xf numFmtId="3" fontId="19" fillId="5" borderId="23" xfId="0" applyNumberFormat="1" applyFont="1" applyFill="1" applyBorder="1" applyAlignment="1">
      <alignment horizontal="center" vertical="center"/>
    </xf>
    <xf numFmtId="9" fontId="17" fillId="5" borderId="6" xfId="0" applyNumberFormat="1" applyFont="1" applyFill="1" applyBorder="1" applyAlignment="1">
      <alignment horizontal="center" vertical="center" wrapText="1"/>
    </xf>
  </cellXfs>
  <cellStyles count="4">
    <cellStyle name="Hyperlink" xfId="1" builtinId="8"/>
    <cellStyle name="Procent" xfId="2" builtinId="5"/>
    <cellStyle name="Standaard" xfId="0" builtinId="0"/>
    <cellStyle name="Standaard_Blad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826"/>
  <sheetViews>
    <sheetView topLeftCell="A25" workbookViewId="0">
      <selection activeCell="C51" sqref="C51"/>
    </sheetView>
  </sheetViews>
  <sheetFormatPr defaultColWidth="9.109375" defaultRowHeight="14.4" x14ac:dyDescent="0.3"/>
  <cols>
    <col min="1" max="1" width="2.6640625" style="3" customWidth="1"/>
    <col min="2" max="2" width="9.109375" style="1" customWidth="1"/>
    <col min="3" max="3" width="165.6640625" style="1" bestFit="1" customWidth="1"/>
    <col min="4" max="16384" width="9.109375" style="3"/>
  </cols>
  <sheetData>
    <row r="1" spans="2:3" ht="15" thickBot="1" x14ac:dyDescent="0.35">
      <c r="B1" s="3"/>
      <c r="C1" s="3"/>
    </row>
    <row r="2" spans="2:3" s="4" customFormat="1" ht="21.9" customHeight="1" thickTop="1" thickBot="1" x14ac:dyDescent="0.35">
      <c r="B2" s="5" t="s">
        <v>651</v>
      </c>
      <c r="C2" s="6"/>
    </row>
    <row r="3" spans="2:3" ht="21.9" customHeight="1" thickTop="1" thickBot="1" x14ac:dyDescent="0.35">
      <c r="B3" s="7" t="s">
        <v>121</v>
      </c>
      <c r="C3" s="8" t="s">
        <v>168</v>
      </c>
    </row>
    <row r="4" spans="2:3" ht="21.9" customHeight="1" thickTop="1" x14ac:dyDescent="0.3">
      <c r="B4" s="9" t="s">
        <v>122</v>
      </c>
      <c r="C4" s="10" t="s">
        <v>652</v>
      </c>
    </row>
    <row r="5" spans="2:3" ht="21.9" customHeight="1" x14ac:dyDescent="0.3">
      <c r="B5" s="9" t="s">
        <v>123</v>
      </c>
      <c r="C5" s="10" t="s">
        <v>653</v>
      </c>
    </row>
    <row r="6" spans="2:3" ht="21.9" customHeight="1" x14ac:dyDescent="0.3">
      <c r="B6" s="9" t="s">
        <v>124</v>
      </c>
      <c r="C6" s="10" t="s">
        <v>654</v>
      </c>
    </row>
    <row r="7" spans="2:3" ht="21.9" customHeight="1" thickBot="1" x14ac:dyDescent="0.35">
      <c r="B7" s="9" t="s">
        <v>125</v>
      </c>
      <c r="C7" s="10" t="s">
        <v>655</v>
      </c>
    </row>
    <row r="8" spans="2:3" ht="21.9" customHeight="1" thickTop="1" thickBot="1" x14ac:dyDescent="0.35">
      <c r="B8" s="7" t="s">
        <v>126</v>
      </c>
      <c r="C8" s="8" t="s">
        <v>169</v>
      </c>
    </row>
    <row r="9" spans="2:3" ht="21.9" customHeight="1" thickTop="1" x14ac:dyDescent="0.3">
      <c r="B9" s="9" t="s">
        <v>127</v>
      </c>
      <c r="C9" s="10" t="s">
        <v>656</v>
      </c>
    </row>
    <row r="10" spans="2:3" ht="21.9" customHeight="1" thickBot="1" x14ac:dyDescent="0.35">
      <c r="B10" s="9" t="s">
        <v>128</v>
      </c>
      <c r="C10" s="10" t="s">
        <v>657</v>
      </c>
    </row>
    <row r="11" spans="2:3" ht="21.9" customHeight="1" thickTop="1" thickBot="1" x14ac:dyDescent="0.35">
      <c r="B11" s="7" t="s">
        <v>129</v>
      </c>
      <c r="C11" s="8" t="s">
        <v>170</v>
      </c>
    </row>
    <row r="12" spans="2:3" ht="21.9" customHeight="1" thickTop="1" x14ac:dyDescent="0.3">
      <c r="B12" s="9" t="s">
        <v>130</v>
      </c>
      <c r="C12" s="10" t="s">
        <v>658</v>
      </c>
    </row>
    <row r="13" spans="2:3" ht="21.9" customHeight="1" thickBot="1" x14ac:dyDescent="0.35">
      <c r="B13" s="9" t="s">
        <v>131</v>
      </c>
      <c r="C13" s="10" t="s">
        <v>659</v>
      </c>
    </row>
    <row r="14" spans="2:3" ht="21.9" customHeight="1" thickTop="1" thickBot="1" x14ac:dyDescent="0.35">
      <c r="B14" s="7" t="s">
        <v>132</v>
      </c>
      <c r="C14" s="8" t="s">
        <v>171</v>
      </c>
    </row>
    <row r="15" spans="2:3" ht="21.9" customHeight="1" thickTop="1" x14ac:dyDescent="0.3">
      <c r="B15" s="9" t="s">
        <v>133</v>
      </c>
      <c r="C15" s="10" t="s">
        <v>660</v>
      </c>
    </row>
    <row r="16" spans="2:3" ht="21.9" customHeight="1" thickBot="1" x14ac:dyDescent="0.35">
      <c r="B16" s="9" t="s">
        <v>134</v>
      </c>
      <c r="C16" s="10" t="s">
        <v>661</v>
      </c>
    </row>
    <row r="17" spans="2:3" ht="21.9" customHeight="1" thickTop="1" thickBot="1" x14ac:dyDescent="0.35">
      <c r="B17" s="7" t="s">
        <v>135</v>
      </c>
      <c r="C17" s="8" t="s">
        <v>172</v>
      </c>
    </row>
    <row r="18" spans="2:3" ht="21.9" customHeight="1" thickTop="1" x14ac:dyDescent="0.3">
      <c r="B18" s="9" t="s">
        <v>136</v>
      </c>
      <c r="C18" s="10" t="s">
        <v>662</v>
      </c>
    </row>
    <row r="19" spans="2:3" ht="21.9" customHeight="1" thickBot="1" x14ac:dyDescent="0.35">
      <c r="B19" s="9" t="s">
        <v>137</v>
      </c>
      <c r="C19" s="10" t="s">
        <v>663</v>
      </c>
    </row>
    <row r="20" spans="2:3" ht="21.9" customHeight="1" thickTop="1" thickBot="1" x14ac:dyDescent="0.35">
      <c r="B20" s="7" t="s">
        <v>138</v>
      </c>
      <c r="C20" s="8" t="s">
        <v>174</v>
      </c>
    </row>
    <row r="21" spans="2:3" ht="21.9" customHeight="1" thickTop="1" x14ac:dyDescent="0.3">
      <c r="B21" s="9" t="s">
        <v>139</v>
      </c>
      <c r="C21" s="10" t="s">
        <v>664</v>
      </c>
    </row>
    <row r="22" spans="2:3" ht="21.9" customHeight="1" thickBot="1" x14ac:dyDescent="0.35">
      <c r="B22" s="9" t="s">
        <v>140</v>
      </c>
      <c r="C22" s="10" t="s">
        <v>665</v>
      </c>
    </row>
    <row r="23" spans="2:3" ht="21.9" customHeight="1" thickTop="1" thickBot="1" x14ac:dyDescent="0.35">
      <c r="B23" s="7" t="s">
        <v>141</v>
      </c>
      <c r="C23" s="8" t="s">
        <v>173</v>
      </c>
    </row>
    <row r="24" spans="2:3" ht="21.9" customHeight="1" thickTop="1" x14ac:dyDescent="0.3">
      <c r="B24" s="9" t="s">
        <v>142</v>
      </c>
      <c r="C24" s="10" t="s">
        <v>666</v>
      </c>
    </row>
    <row r="25" spans="2:3" ht="21.9" customHeight="1" thickBot="1" x14ac:dyDescent="0.35">
      <c r="B25" s="9" t="s">
        <v>143</v>
      </c>
      <c r="C25" s="10" t="s">
        <v>667</v>
      </c>
    </row>
    <row r="26" spans="2:3" ht="21.9" customHeight="1" thickTop="1" thickBot="1" x14ac:dyDescent="0.35">
      <c r="B26" s="7" t="s">
        <v>144</v>
      </c>
      <c r="C26" s="8" t="s">
        <v>175</v>
      </c>
    </row>
    <row r="27" spans="2:3" ht="21.9" customHeight="1" thickTop="1" x14ac:dyDescent="0.3">
      <c r="B27" s="9" t="s">
        <v>145</v>
      </c>
      <c r="C27" s="10" t="s">
        <v>668</v>
      </c>
    </row>
    <row r="28" spans="2:3" ht="21.9" customHeight="1" thickBot="1" x14ac:dyDescent="0.35">
      <c r="B28" s="9" t="s">
        <v>146</v>
      </c>
      <c r="C28" s="10" t="s">
        <v>669</v>
      </c>
    </row>
    <row r="29" spans="2:3" ht="21.9" customHeight="1" thickTop="1" thickBot="1" x14ac:dyDescent="0.35">
      <c r="B29" s="7" t="s">
        <v>147</v>
      </c>
      <c r="C29" s="8" t="s">
        <v>176</v>
      </c>
    </row>
    <row r="30" spans="2:3" ht="21.9" customHeight="1" thickTop="1" x14ac:dyDescent="0.3">
      <c r="B30" s="9" t="s">
        <v>148</v>
      </c>
      <c r="C30" s="10" t="s">
        <v>670</v>
      </c>
    </row>
    <row r="31" spans="2:3" ht="21.9" customHeight="1" thickBot="1" x14ac:dyDescent="0.35">
      <c r="B31" s="9" t="s">
        <v>149</v>
      </c>
      <c r="C31" s="10" t="s">
        <v>671</v>
      </c>
    </row>
    <row r="32" spans="2:3" ht="21.9" customHeight="1" thickTop="1" thickBot="1" x14ac:dyDescent="0.35">
      <c r="B32" s="7" t="s">
        <v>167</v>
      </c>
      <c r="C32" s="8" t="s">
        <v>177</v>
      </c>
    </row>
    <row r="33" spans="2:3" ht="21.9" customHeight="1" thickTop="1" x14ac:dyDescent="0.3">
      <c r="B33" s="9" t="s">
        <v>165</v>
      </c>
      <c r="C33" s="10" t="s">
        <v>672</v>
      </c>
    </row>
    <row r="34" spans="2:3" ht="21.9" customHeight="1" thickBot="1" x14ac:dyDescent="0.35">
      <c r="B34" s="9" t="s">
        <v>166</v>
      </c>
      <c r="C34" s="10" t="s">
        <v>673</v>
      </c>
    </row>
    <row r="35" spans="2:3" ht="21.9" customHeight="1" thickTop="1" thickBot="1" x14ac:dyDescent="0.35">
      <c r="B35" s="7" t="s">
        <v>150</v>
      </c>
      <c r="C35" s="8" t="s">
        <v>178</v>
      </c>
    </row>
    <row r="36" spans="2:3" ht="21.9" customHeight="1" thickTop="1" x14ac:dyDescent="0.3">
      <c r="B36" s="9" t="s">
        <v>151</v>
      </c>
      <c r="C36" s="10" t="s">
        <v>674</v>
      </c>
    </row>
    <row r="37" spans="2:3" ht="21.9" customHeight="1" thickBot="1" x14ac:dyDescent="0.35">
      <c r="B37" s="9" t="s">
        <v>152</v>
      </c>
      <c r="C37" s="10" t="s">
        <v>675</v>
      </c>
    </row>
    <row r="38" spans="2:3" ht="21.9" customHeight="1" thickTop="1" thickBot="1" x14ac:dyDescent="0.35">
      <c r="B38" s="7" t="s">
        <v>153</v>
      </c>
      <c r="C38" s="8" t="s">
        <v>179</v>
      </c>
    </row>
    <row r="39" spans="2:3" ht="21.9" customHeight="1" thickTop="1" x14ac:dyDescent="0.3">
      <c r="B39" s="9" t="s">
        <v>154</v>
      </c>
      <c r="C39" s="10" t="s">
        <v>676</v>
      </c>
    </row>
    <row r="40" spans="2:3" ht="21.9" customHeight="1" thickBot="1" x14ac:dyDescent="0.35">
      <c r="B40" s="9" t="s">
        <v>155</v>
      </c>
      <c r="C40" s="10" t="s">
        <v>677</v>
      </c>
    </row>
    <row r="41" spans="2:3" ht="21.9" customHeight="1" thickTop="1" thickBot="1" x14ac:dyDescent="0.35">
      <c r="B41" s="7" t="s">
        <v>156</v>
      </c>
      <c r="C41" s="8" t="s">
        <v>501</v>
      </c>
    </row>
    <row r="42" spans="2:3" ht="21.9" customHeight="1" thickTop="1" x14ac:dyDescent="0.3">
      <c r="B42" s="9" t="s">
        <v>157</v>
      </c>
      <c r="C42" s="10" t="s">
        <v>678</v>
      </c>
    </row>
    <row r="43" spans="2:3" ht="21.9" customHeight="1" thickBot="1" x14ac:dyDescent="0.35">
      <c r="B43" s="9" t="s">
        <v>158</v>
      </c>
      <c r="C43" s="10" t="s">
        <v>679</v>
      </c>
    </row>
    <row r="44" spans="2:3" ht="21.9" customHeight="1" thickTop="1" thickBot="1" x14ac:dyDescent="0.35">
      <c r="B44" s="7" t="s">
        <v>159</v>
      </c>
      <c r="C44" s="8" t="s">
        <v>180</v>
      </c>
    </row>
    <row r="45" spans="2:3" ht="21.9" customHeight="1" thickTop="1" x14ac:dyDescent="0.3">
      <c r="B45" s="9" t="s">
        <v>160</v>
      </c>
      <c r="C45" s="10" t="s">
        <v>680</v>
      </c>
    </row>
    <row r="46" spans="2:3" ht="21.9" customHeight="1" thickBot="1" x14ac:dyDescent="0.35">
      <c r="B46" s="9" t="s">
        <v>161</v>
      </c>
      <c r="C46" s="10" t="s">
        <v>681</v>
      </c>
    </row>
    <row r="47" spans="2:3" ht="21.9" customHeight="1" thickTop="1" thickBot="1" x14ac:dyDescent="0.35">
      <c r="B47" s="7" t="s">
        <v>162</v>
      </c>
      <c r="C47" s="8" t="s">
        <v>181</v>
      </c>
    </row>
    <row r="48" spans="2:3" ht="21.9" customHeight="1" thickTop="1" x14ac:dyDescent="0.3">
      <c r="B48" s="9" t="s">
        <v>163</v>
      </c>
      <c r="C48" s="10" t="s">
        <v>682</v>
      </c>
    </row>
    <row r="49" spans="2:3" ht="21.9" customHeight="1" thickBot="1" x14ac:dyDescent="0.35">
      <c r="B49" s="12" t="s">
        <v>164</v>
      </c>
      <c r="C49" s="13" t="s">
        <v>683</v>
      </c>
    </row>
    <row r="50" spans="2:3" ht="15" thickTop="1" x14ac:dyDescent="0.3">
      <c r="B50" s="3"/>
      <c r="C50" s="3"/>
    </row>
    <row r="51" spans="2:3" x14ac:dyDescent="0.3">
      <c r="B51" s="3"/>
      <c r="C51" s="3"/>
    </row>
    <row r="52" spans="2:3" x14ac:dyDescent="0.3">
      <c r="B52" s="3"/>
      <c r="C52" s="3"/>
    </row>
    <row r="53" spans="2:3" x14ac:dyDescent="0.3">
      <c r="B53" s="3"/>
      <c r="C53" s="3"/>
    </row>
    <row r="54" spans="2:3" x14ac:dyDescent="0.3">
      <c r="B54" s="3"/>
      <c r="C54" s="3"/>
    </row>
    <row r="55" spans="2:3" x14ac:dyDescent="0.3">
      <c r="B55" s="3"/>
      <c r="C55" s="3"/>
    </row>
    <row r="56" spans="2:3" x14ac:dyDescent="0.3">
      <c r="B56" s="3"/>
      <c r="C56" s="3"/>
    </row>
    <row r="57" spans="2:3" x14ac:dyDescent="0.3">
      <c r="B57" s="3"/>
      <c r="C57" s="3"/>
    </row>
    <row r="58" spans="2:3" x14ac:dyDescent="0.3">
      <c r="B58" s="3"/>
      <c r="C58" s="3"/>
    </row>
    <row r="59" spans="2:3" x14ac:dyDescent="0.3">
      <c r="B59" s="3"/>
      <c r="C59" s="3"/>
    </row>
    <row r="60" spans="2:3" x14ac:dyDescent="0.3">
      <c r="B60" s="3"/>
      <c r="C60" s="3"/>
    </row>
    <row r="61" spans="2:3" x14ac:dyDescent="0.3">
      <c r="B61" s="3"/>
      <c r="C61" s="3"/>
    </row>
    <row r="62" spans="2:3" x14ac:dyDescent="0.3">
      <c r="B62" s="3"/>
      <c r="C62" s="3"/>
    </row>
    <row r="63" spans="2:3" x14ac:dyDescent="0.3">
      <c r="B63" s="3"/>
      <c r="C63" s="3"/>
    </row>
    <row r="64" spans="2:3" x14ac:dyDescent="0.3">
      <c r="B64" s="3"/>
      <c r="C64" s="3"/>
    </row>
    <row r="65" spans="2:3" x14ac:dyDescent="0.3">
      <c r="B65" s="3"/>
      <c r="C65" s="3"/>
    </row>
    <row r="66" spans="2:3" x14ac:dyDescent="0.3">
      <c r="B66" s="3"/>
      <c r="C66" s="3"/>
    </row>
    <row r="67" spans="2:3" x14ac:dyDescent="0.3">
      <c r="B67" s="3"/>
      <c r="C67" s="3"/>
    </row>
    <row r="68" spans="2:3" x14ac:dyDescent="0.3">
      <c r="B68" s="3"/>
      <c r="C68" s="3"/>
    </row>
    <row r="69" spans="2:3" x14ac:dyDescent="0.3">
      <c r="B69" s="3"/>
      <c r="C69" s="3"/>
    </row>
    <row r="70" spans="2:3" x14ac:dyDescent="0.3">
      <c r="B70" s="3"/>
      <c r="C70" s="3"/>
    </row>
    <row r="71" spans="2:3" x14ac:dyDescent="0.3">
      <c r="B71" s="3"/>
      <c r="C71" s="3"/>
    </row>
    <row r="72" spans="2:3" x14ac:dyDescent="0.3">
      <c r="B72" s="3"/>
      <c r="C72" s="3"/>
    </row>
    <row r="73" spans="2:3" x14ac:dyDescent="0.3">
      <c r="B73" s="3"/>
      <c r="C73" s="3"/>
    </row>
    <row r="74" spans="2:3" x14ac:dyDescent="0.3">
      <c r="B74" s="3"/>
      <c r="C74" s="3"/>
    </row>
    <row r="75" spans="2:3" x14ac:dyDescent="0.3">
      <c r="B75" s="3"/>
      <c r="C75" s="3"/>
    </row>
    <row r="76" spans="2:3" x14ac:dyDescent="0.3">
      <c r="B76" s="3"/>
      <c r="C76" s="3"/>
    </row>
    <row r="77" spans="2:3" x14ac:dyDescent="0.3">
      <c r="B77" s="3"/>
      <c r="C77" s="3"/>
    </row>
    <row r="78" spans="2:3" x14ac:dyDescent="0.3">
      <c r="B78" s="3"/>
      <c r="C78" s="3"/>
    </row>
    <row r="79" spans="2:3" x14ac:dyDescent="0.3">
      <c r="B79" s="3"/>
      <c r="C79" s="3"/>
    </row>
    <row r="80" spans="2:3" x14ac:dyDescent="0.3">
      <c r="B80" s="3"/>
      <c r="C80" s="3"/>
    </row>
    <row r="81" spans="2:3" x14ac:dyDescent="0.3">
      <c r="B81" s="3"/>
      <c r="C81" s="3"/>
    </row>
    <row r="82" spans="2:3" x14ac:dyDescent="0.3">
      <c r="B82" s="3"/>
      <c r="C82" s="3"/>
    </row>
    <row r="83" spans="2:3" x14ac:dyDescent="0.3">
      <c r="B83" s="3"/>
      <c r="C83" s="3"/>
    </row>
    <row r="84" spans="2:3" x14ac:dyDescent="0.3">
      <c r="B84" s="3"/>
      <c r="C84" s="3"/>
    </row>
    <row r="85" spans="2:3" x14ac:dyDescent="0.3">
      <c r="B85" s="3"/>
      <c r="C85" s="3"/>
    </row>
    <row r="86" spans="2:3" x14ac:dyDescent="0.3">
      <c r="B86" s="3"/>
      <c r="C86" s="3"/>
    </row>
    <row r="87" spans="2:3" x14ac:dyDescent="0.3">
      <c r="B87" s="3"/>
      <c r="C87" s="3"/>
    </row>
    <row r="88" spans="2:3" x14ac:dyDescent="0.3">
      <c r="B88" s="3"/>
      <c r="C88" s="3"/>
    </row>
    <row r="89" spans="2:3" x14ac:dyDescent="0.3">
      <c r="B89" s="3"/>
      <c r="C89" s="3"/>
    </row>
    <row r="90" spans="2:3" x14ac:dyDescent="0.3">
      <c r="B90" s="3"/>
      <c r="C90" s="3"/>
    </row>
    <row r="91" spans="2:3" x14ac:dyDescent="0.3">
      <c r="B91" s="3"/>
      <c r="C91" s="3"/>
    </row>
    <row r="92" spans="2:3" x14ac:dyDescent="0.3">
      <c r="B92" s="3"/>
      <c r="C92" s="3"/>
    </row>
    <row r="93" spans="2:3" x14ac:dyDescent="0.3">
      <c r="B93" s="3"/>
      <c r="C93" s="3"/>
    </row>
    <row r="94" spans="2:3" x14ac:dyDescent="0.3">
      <c r="B94" s="3"/>
      <c r="C94" s="3"/>
    </row>
    <row r="95" spans="2:3" x14ac:dyDescent="0.3">
      <c r="B95" s="3"/>
      <c r="C95" s="3"/>
    </row>
    <row r="96" spans="2:3" x14ac:dyDescent="0.3">
      <c r="B96" s="3"/>
      <c r="C96" s="3"/>
    </row>
    <row r="97" spans="2:3" x14ac:dyDescent="0.3">
      <c r="B97" s="3"/>
      <c r="C97" s="3"/>
    </row>
    <row r="98" spans="2:3" x14ac:dyDescent="0.3">
      <c r="B98" s="3"/>
      <c r="C98" s="3"/>
    </row>
    <row r="99" spans="2:3" x14ac:dyDescent="0.3">
      <c r="B99" s="3"/>
      <c r="C99" s="3"/>
    </row>
    <row r="100" spans="2:3" x14ac:dyDescent="0.3">
      <c r="B100" s="3"/>
      <c r="C100" s="3"/>
    </row>
    <row r="101" spans="2:3" x14ac:dyDescent="0.3">
      <c r="B101" s="3"/>
      <c r="C101" s="3"/>
    </row>
    <row r="102" spans="2:3" x14ac:dyDescent="0.3">
      <c r="B102" s="3"/>
      <c r="C102" s="3"/>
    </row>
    <row r="103" spans="2:3" x14ac:dyDescent="0.3">
      <c r="B103" s="3"/>
      <c r="C103" s="3"/>
    </row>
    <row r="104" spans="2:3" x14ac:dyDescent="0.3">
      <c r="B104" s="3"/>
      <c r="C104" s="3"/>
    </row>
    <row r="105" spans="2:3" x14ac:dyDescent="0.3">
      <c r="B105" s="3"/>
      <c r="C105" s="3"/>
    </row>
    <row r="106" spans="2:3" x14ac:dyDescent="0.3">
      <c r="B106" s="3"/>
      <c r="C106" s="3"/>
    </row>
    <row r="107" spans="2:3" x14ac:dyDescent="0.3">
      <c r="B107" s="3"/>
      <c r="C107" s="3"/>
    </row>
    <row r="108" spans="2:3" x14ac:dyDescent="0.3">
      <c r="B108" s="3"/>
      <c r="C108" s="3"/>
    </row>
    <row r="109" spans="2:3" x14ac:dyDescent="0.3">
      <c r="B109" s="3"/>
      <c r="C109" s="3"/>
    </row>
    <row r="110" spans="2:3" x14ac:dyDescent="0.3">
      <c r="B110" s="3"/>
      <c r="C110" s="3"/>
    </row>
    <row r="111" spans="2:3" x14ac:dyDescent="0.3">
      <c r="B111" s="3"/>
      <c r="C111" s="3"/>
    </row>
    <row r="112" spans="2:3" x14ac:dyDescent="0.3">
      <c r="B112" s="3"/>
      <c r="C112" s="3"/>
    </row>
    <row r="113" spans="2:3" x14ac:dyDescent="0.3">
      <c r="B113" s="3"/>
      <c r="C113" s="3"/>
    </row>
    <row r="114" spans="2:3" x14ac:dyDescent="0.3">
      <c r="B114" s="3"/>
      <c r="C114" s="3"/>
    </row>
    <row r="115" spans="2:3" x14ac:dyDescent="0.3">
      <c r="B115" s="3"/>
      <c r="C115" s="3"/>
    </row>
    <row r="116" spans="2:3" x14ac:dyDescent="0.3">
      <c r="B116" s="3"/>
      <c r="C116" s="3"/>
    </row>
    <row r="117" spans="2:3" x14ac:dyDescent="0.3">
      <c r="B117" s="3"/>
      <c r="C117" s="3"/>
    </row>
    <row r="118" spans="2:3" x14ac:dyDescent="0.3">
      <c r="B118" s="3"/>
      <c r="C118" s="3"/>
    </row>
    <row r="119" spans="2:3" x14ac:dyDescent="0.3">
      <c r="B119" s="3"/>
      <c r="C119" s="3"/>
    </row>
    <row r="120" spans="2:3" x14ac:dyDescent="0.3">
      <c r="B120" s="3"/>
      <c r="C120" s="3"/>
    </row>
    <row r="121" spans="2:3" x14ac:dyDescent="0.3">
      <c r="B121" s="3"/>
      <c r="C121" s="3"/>
    </row>
    <row r="122" spans="2:3" x14ac:dyDescent="0.3">
      <c r="B122" s="3"/>
      <c r="C122" s="3"/>
    </row>
    <row r="123" spans="2:3" x14ac:dyDescent="0.3">
      <c r="B123" s="3"/>
      <c r="C123" s="3"/>
    </row>
    <row r="124" spans="2:3" x14ac:dyDescent="0.3">
      <c r="B124" s="3"/>
      <c r="C124" s="3"/>
    </row>
    <row r="125" spans="2:3" x14ac:dyDescent="0.3">
      <c r="B125" s="3"/>
      <c r="C125" s="3"/>
    </row>
    <row r="126" spans="2:3" x14ac:dyDescent="0.3">
      <c r="B126" s="3"/>
      <c r="C126" s="3"/>
    </row>
    <row r="127" spans="2:3" x14ac:dyDescent="0.3">
      <c r="B127" s="3"/>
      <c r="C127" s="3"/>
    </row>
    <row r="128" spans="2:3" x14ac:dyDescent="0.3">
      <c r="B128" s="3"/>
      <c r="C128" s="3"/>
    </row>
    <row r="129" spans="2:3" x14ac:dyDescent="0.3">
      <c r="B129" s="3"/>
      <c r="C129" s="3"/>
    </row>
    <row r="130" spans="2:3" x14ac:dyDescent="0.3">
      <c r="B130" s="3"/>
      <c r="C130" s="3"/>
    </row>
    <row r="131" spans="2:3" x14ac:dyDescent="0.3">
      <c r="B131" s="3"/>
      <c r="C131" s="3"/>
    </row>
    <row r="132" spans="2:3" x14ac:dyDescent="0.3">
      <c r="B132" s="3"/>
      <c r="C132" s="3"/>
    </row>
    <row r="133" spans="2:3" x14ac:dyDescent="0.3">
      <c r="B133" s="3"/>
      <c r="C133" s="3"/>
    </row>
    <row r="134" spans="2:3" x14ac:dyDescent="0.3">
      <c r="B134" s="3"/>
      <c r="C134" s="3"/>
    </row>
    <row r="135" spans="2:3" x14ac:dyDescent="0.3">
      <c r="B135" s="3"/>
      <c r="C135" s="3"/>
    </row>
    <row r="136" spans="2:3" x14ac:dyDescent="0.3">
      <c r="B136" s="3"/>
      <c r="C136" s="3"/>
    </row>
    <row r="137" spans="2:3" x14ac:dyDescent="0.3">
      <c r="B137" s="3"/>
      <c r="C137" s="3"/>
    </row>
    <row r="138" spans="2:3" x14ac:dyDescent="0.3">
      <c r="B138" s="3"/>
      <c r="C138" s="3"/>
    </row>
    <row r="139" spans="2:3" x14ac:dyDescent="0.3">
      <c r="B139" s="3"/>
      <c r="C139" s="3"/>
    </row>
    <row r="140" spans="2:3" x14ac:dyDescent="0.3">
      <c r="B140" s="3"/>
      <c r="C140" s="3"/>
    </row>
    <row r="141" spans="2:3" x14ac:dyDescent="0.3">
      <c r="B141" s="3"/>
      <c r="C141" s="3"/>
    </row>
    <row r="142" spans="2:3" x14ac:dyDescent="0.3">
      <c r="B142" s="3"/>
      <c r="C142" s="3"/>
    </row>
    <row r="143" spans="2:3" x14ac:dyDescent="0.3">
      <c r="B143" s="3"/>
      <c r="C143" s="3"/>
    </row>
    <row r="144" spans="2:3" x14ac:dyDescent="0.3">
      <c r="B144" s="3"/>
      <c r="C144" s="3"/>
    </row>
    <row r="145" spans="2:3" x14ac:dyDescent="0.3">
      <c r="B145" s="3"/>
      <c r="C145" s="3"/>
    </row>
    <row r="146" spans="2:3" x14ac:dyDescent="0.3">
      <c r="B146" s="3"/>
      <c r="C146" s="3"/>
    </row>
    <row r="147" spans="2:3" x14ac:dyDescent="0.3">
      <c r="B147" s="3"/>
      <c r="C147" s="3"/>
    </row>
    <row r="148" spans="2:3" x14ac:dyDescent="0.3">
      <c r="B148" s="3"/>
      <c r="C148" s="3"/>
    </row>
    <row r="149" spans="2:3" x14ac:dyDescent="0.3">
      <c r="B149" s="3"/>
      <c r="C149" s="3"/>
    </row>
    <row r="150" spans="2:3" x14ac:dyDescent="0.3">
      <c r="B150" s="3"/>
      <c r="C150" s="3"/>
    </row>
    <row r="151" spans="2:3" x14ac:dyDescent="0.3">
      <c r="B151" s="3"/>
      <c r="C151" s="3"/>
    </row>
    <row r="152" spans="2:3" x14ac:dyDescent="0.3">
      <c r="B152" s="3"/>
      <c r="C152" s="3"/>
    </row>
    <row r="153" spans="2:3" x14ac:dyDescent="0.3">
      <c r="B153" s="3"/>
      <c r="C153" s="3"/>
    </row>
    <row r="154" spans="2:3" x14ac:dyDescent="0.3">
      <c r="B154" s="3"/>
      <c r="C154" s="3"/>
    </row>
    <row r="155" spans="2:3" x14ac:dyDescent="0.3">
      <c r="B155" s="3"/>
      <c r="C155" s="3"/>
    </row>
    <row r="156" spans="2:3" x14ac:dyDescent="0.3">
      <c r="B156" s="3"/>
      <c r="C156" s="3"/>
    </row>
    <row r="157" spans="2:3" x14ac:dyDescent="0.3">
      <c r="B157" s="3"/>
      <c r="C157" s="3"/>
    </row>
    <row r="158" spans="2:3" x14ac:dyDescent="0.3">
      <c r="B158" s="3"/>
      <c r="C158" s="3"/>
    </row>
    <row r="159" spans="2:3" x14ac:dyDescent="0.3">
      <c r="B159" s="3"/>
      <c r="C159" s="3"/>
    </row>
    <row r="160" spans="2:3" x14ac:dyDescent="0.3">
      <c r="B160" s="3"/>
      <c r="C160" s="3"/>
    </row>
    <row r="161" spans="2:3" x14ac:dyDescent="0.3">
      <c r="B161" s="3"/>
      <c r="C161" s="3"/>
    </row>
    <row r="162" spans="2:3" x14ac:dyDescent="0.3">
      <c r="B162" s="3"/>
      <c r="C162" s="3"/>
    </row>
    <row r="163" spans="2:3" x14ac:dyDescent="0.3">
      <c r="B163" s="3"/>
      <c r="C163" s="3"/>
    </row>
    <row r="164" spans="2:3" x14ac:dyDescent="0.3">
      <c r="B164" s="3"/>
      <c r="C164" s="3"/>
    </row>
    <row r="165" spans="2:3" x14ac:dyDescent="0.3">
      <c r="B165" s="3"/>
      <c r="C165" s="3"/>
    </row>
    <row r="166" spans="2:3" x14ac:dyDescent="0.3">
      <c r="B166" s="3"/>
      <c r="C166" s="3"/>
    </row>
    <row r="167" spans="2:3" x14ac:dyDescent="0.3">
      <c r="B167" s="3"/>
      <c r="C167" s="3"/>
    </row>
    <row r="168" spans="2:3" x14ac:dyDescent="0.3">
      <c r="B168" s="3"/>
      <c r="C168" s="3"/>
    </row>
    <row r="169" spans="2:3" x14ac:dyDescent="0.3">
      <c r="B169" s="3"/>
      <c r="C169" s="3"/>
    </row>
    <row r="170" spans="2:3" x14ac:dyDescent="0.3">
      <c r="B170" s="3"/>
      <c r="C170" s="3"/>
    </row>
    <row r="171" spans="2:3" x14ac:dyDescent="0.3">
      <c r="B171" s="3"/>
      <c r="C171" s="3"/>
    </row>
    <row r="172" spans="2:3" x14ac:dyDescent="0.3">
      <c r="B172" s="3"/>
      <c r="C172" s="3"/>
    </row>
    <row r="173" spans="2:3" x14ac:dyDescent="0.3">
      <c r="B173" s="3"/>
      <c r="C173" s="3"/>
    </row>
    <row r="174" spans="2:3" x14ac:dyDescent="0.3">
      <c r="B174" s="3"/>
      <c r="C174" s="3"/>
    </row>
    <row r="175" spans="2:3" x14ac:dyDescent="0.3">
      <c r="B175" s="3"/>
      <c r="C175" s="3"/>
    </row>
    <row r="176" spans="2:3" x14ac:dyDescent="0.3">
      <c r="B176" s="3"/>
      <c r="C176" s="3"/>
    </row>
    <row r="177" spans="2:3" x14ac:dyDescent="0.3">
      <c r="B177" s="3"/>
      <c r="C177" s="3"/>
    </row>
    <row r="178" spans="2:3" x14ac:dyDescent="0.3">
      <c r="B178" s="3"/>
      <c r="C178" s="3"/>
    </row>
    <row r="179" spans="2:3" x14ac:dyDescent="0.3">
      <c r="B179" s="3"/>
      <c r="C179" s="3"/>
    </row>
    <row r="180" spans="2:3" x14ac:dyDescent="0.3">
      <c r="B180" s="3"/>
      <c r="C180" s="3"/>
    </row>
    <row r="181" spans="2:3" x14ac:dyDescent="0.3">
      <c r="B181" s="3"/>
      <c r="C181" s="3"/>
    </row>
    <row r="182" spans="2:3" x14ac:dyDescent="0.3">
      <c r="B182" s="3"/>
      <c r="C182" s="3"/>
    </row>
    <row r="183" spans="2:3" x14ac:dyDescent="0.3">
      <c r="B183" s="3"/>
      <c r="C183" s="3"/>
    </row>
    <row r="184" spans="2:3" x14ac:dyDescent="0.3">
      <c r="B184" s="3"/>
      <c r="C184" s="3"/>
    </row>
    <row r="185" spans="2:3" x14ac:dyDescent="0.3">
      <c r="B185" s="3"/>
      <c r="C185" s="3"/>
    </row>
    <row r="186" spans="2:3" x14ac:dyDescent="0.3">
      <c r="B186" s="3"/>
      <c r="C186" s="3"/>
    </row>
    <row r="187" spans="2:3" x14ac:dyDescent="0.3">
      <c r="B187" s="3"/>
      <c r="C187" s="3"/>
    </row>
    <row r="188" spans="2:3" x14ac:dyDescent="0.3">
      <c r="B188" s="3"/>
      <c r="C188" s="3"/>
    </row>
    <row r="189" spans="2:3" x14ac:dyDescent="0.3">
      <c r="B189" s="3"/>
      <c r="C189" s="3"/>
    </row>
    <row r="190" spans="2:3" x14ac:dyDescent="0.3">
      <c r="B190" s="3"/>
      <c r="C190" s="3"/>
    </row>
    <row r="191" spans="2:3" x14ac:dyDescent="0.3">
      <c r="B191" s="3"/>
      <c r="C191" s="3"/>
    </row>
    <row r="192" spans="2:3" x14ac:dyDescent="0.3">
      <c r="B192" s="3"/>
      <c r="C192" s="3"/>
    </row>
    <row r="193" spans="2:3" x14ac:dyDescent="0.3">
      <c r="B193" s="3"/>
      <c r="C193" s="3"/>
    </row>
    <row r="194" spans="2:3" x14ac:dyDescent="0.3">
      <c r="B194" s="3"/>
      <c r="C194" s="3"/>
    </row>
    <row r="195" spans="2:3" x14ac:dyDescent="0.3">
      <c r="B195" s="3"/>
      <c r="C195" s="3"/>
    </row>
    <row r="196" spans="2:3" x14ac:dyDescent="0.3">
      <c r="B196" s="3"/>
      <c r="C196" s="3"/>
    </row>
    <row r="197" spans="2:3" x14ac:dyDescent="0.3">
      <c r="B197" s="3"/>
      <c r="C197" s="3"/>
    </row>
    <row r="198" spans="2:3" x14ac:dyDescent="0.3">
      <c r="B198" s="3"/>
      <c r="C198" s="3"/>
    </row>
    <row r="199" spans="2:3" x14ac:dyDescent="0.3">
      <c r="B199" s="3"/>
      <c r="C199" s="3"/>
    </row>
    <row r="200" spans="2:3" x14ac:dyDescent="0.3">
      <c r="B200" s="3"/>
      <c r="C200" s="3"/>
    </row>
    <row r="201" spans="2:3" x14ac:dyDescent="0.3">
      <c r="B201" s="3"/>
      <c r="C201" s="3"/>
    </row>
    <row r="202" spans="2:3" x14ac:dyDescent="0.3">
      <c r="B202" s="3"/>
      <c r="C202" s="3"/>
    </row>
    <row r="203" spans="2:3" x14ac:dyDescent="0.3">
      <c r="B203" s="3"/>
      <c r="C203" s="3"/>
    </row>
    <row r="204" spans="2:3" x14ac:dyDescent="0.3">
      <c r="B204" s="3"/>
      <c r="C204" s="3"/>
    </row>
    <row r="205" spans="2:3" x14ac:dyDescent="0.3">
      <c r="B205" s="3"/>
      <c r="C205" s="3"/>
    </row>
    <row r="206" spans="2:3" x14ac:dyDescent="0.3">
      <c r="B206" s="3"/>
      <c r="C206" s="3"/>
    </row>
    <row r="207" spans="2:3" x14ac:dyDescent="0.3">
      <c r="B207" s="3"/>
      <c r="C207" s="3"/>
    </row>
    <row r="208" spans="2:3" x14ac:dyDescent="0.3">
      <c r="B208" s="3"/>
      <c r="C208" s="3"/>
    </row>
    <row r="209" spans="2:3" x14ac:dyDescent="0.3">
      <c r="B209" s="3"/>
      <c r="C209" s="3"/>
    </row>
    <row r="210" spans="2:3" x14ac:dyDescent="0.3">
      <c r="B210" s="3"/>
      <c r="C210" s="3"/>
    </row>
    <row r="211" spans="2:3" x14ac:dyDescent="0.3">
      <c r="B211" s="3"/>
      <c r="C211" s="3"/>
    </row>
    <row r="212" spans="2:3" x14ac:dyDescent="0.3">
      <c r="B212" s="3"/>
      <c r="C212" s="3"/>
    </row>
    <row r="213" spans="2:3" x14ac:dyDescent="0.3">
      <c r="B213" s="3"/>
      <c r="C213" s="3"/>
    </row>
    <row r="214" spans="2:3" x14ac:dyDescent="0.3">
      <c r="B214" s="3"/>
      <c r="C214" s="3"/>
    </row>
    <row r="215" spans="2:3" x14ac:dyDescent="0.3">
      <c r="B215" s="3"/>
      <c r="C215" s="3"/>
    </row>
    <row r="216" spans="2:3" x14ac:dyDescent="0.3">
      <c r="B216" s="3"/>
      <c r="C216" s="3"/>
    </row>
    <row r="217" spans="2:3" x14ac:dyDescent="0.3">
      <c r="B217" s="3"/>
      <c r="C217" s="3"/>
    </row>
    <row r="218" spans="2:3" x14ac:dyDescent="0.3">
      <c r="B218" s="3"/>
      <c r="C218" s="3"/>
    </row>
    <row r="219" spans="2:3" x14ac:dyDescent="0.3">
      <c r="B219" s="3"/>
      <c r="C219" s="3"/>
    </row>
    <row r="220" spans="2:3" x14ac:dyDescent="0.3">
      <c r="B220" s="3"/>
      <c r="C220" s="3"/>
    </row>
    <row r="221" spans="2:3" x14ac:dyDescent="0.3">
      <c r="B221" s="3"/>
      <c r="C221" s="3"/>
    </row>
    <row r="222" spans="2:3" x14ac:dyDescent="0.3">
      <c r="B222" s="3"/>
      <c r="C222" s="3"/>
    </row>
    <row r="223" spans="2:3" x14ac:dyDescent="0.3">
      <c r="B223" s="3"/>
      <c r="C223" s="3"/>
    </row>
    <row r="224" spans="2:3" x14ac:dyDescent="0.3">
      <c r="B224" s="3"/>
      <c r="C224" s="3"/>
    </row>
    <row r="225" spans="2:3" x14ac:dyDescent="0.3">
      <c r="B225" s="3"/>
      <c r="C225" s="3"/>
    </row>
    <row r="226" spans="2:3" x14ac:dyDescent="0.3">
      <c r="B226" s="3"/>
      <c r="C226" s="3"/>
    </row>
    <row r="227" spans="2:3" x14ac:dyDescent="0.3">
      <c r="B227" s="3"/>
      <c r="C227" s="3"/>
    </row>
    <row r="228" spans="2:3" x14ac:dyDescent="0.3">
      <c r="B228" s="3"/>
      <c r="C228" s="3"/>
    </row>
    <row r="229" spans="2:3" x14ac:dyDescent="0.3">
      <c r="B229" s="3"/>
      <c r="C229" s="3"/>
    </row>
    <row r="230" spans="2:3" x14ac:dyDescent="0.3">
      <c r="B230" s="3"/>
      <c r="C230" s="3"/>
    </row>
    <row r="231" spans="2:3" x14ac:dyDescent="0.3">
      <c r="B231" s="3"/>
      <c r="C231" s="3"/>
    </row>
    <row r="232" spans="2:3" x14ac:dyDescent="0.3">
      <c r="B232" s="3"/>
      <c r="C232" s="3"/>
    </row>
    <row r="233" spans="2:3" x14ac:dyDescent="0.3">
      <c r="B233" s="3"/>
      <c r="C233" s="3"/>
    </row>
    <row r="234" spans="2:3" x14ac:dyDescent="0.3">
      <c r="B234" s="3"/>
      <c r="C234" s="3"/>
    </row>
    <row r="235" spans="2:3" x14ac:dyDescent="0.3">
      <c r="B235" s="3"/>
      <c r="C235" s="3"/>
    </row>
    <row r="236" spans="2:3" x14ac:dyDescent="0.3">
      <c r="B236" s="3"/>
      <c r="C236" s="3"/>
    </row>
    <row r="237" spans="2:3" x14ac:dyDescent="0.3">
      <c r="B237" s="3"/>
      <c r="C237" s="3"/>
    </row>
    <row r="238" spans="2:3" x14ac:dyDescent="0.3">
      <c r="B238" s="3"/>
      <c r="C238" s="3"/>
    </row>
    <row r="239" spans="2:3" x14ac:dyDescent="0.3">
      <c r="B239" s="3"/>
      <c r="C239" s="3"/>
    </row>
    <row r="240" spans="2:3" x14ac:dyDescent="0.3">
      <c r="B240" s="3"/>
      <c r="C240" s="3"/>
    </row>
    <row r="241" spans="2:3" x14ac:dyDescent="0.3">
      <c r="B241" s="3"/>
      <c r="C241" s="3"/>
    </row>
    <row r="242" spans="2:3" x14ac:dyDescent="0.3">
      <c r="B242" s="3"/>
      <c r="C242" s="3"/>
    </row>
    <row r="243" spans="2:3" x14ac:dyDescent="0.3">
      <c r="B243" s="3"/>
      <c r="C243" s="3"/>
    </row>
    <row r="244" spans="2:3" x14ac:dyDescent="0.3">
      <c r="B244" s="3"/>
      <c r="C244" s="3"/>
    </row>
    <row r="245" spans="2:3" x14ac:dyDescent="0.3">
      <c r="B245" s="3"/>
      <c r="C245" s="3"/>
    </row>
    <row r="246" spans="2:3" x14ac:dyDescent="0.3">
      <c r="B246" s="3"/>
      <c r="C246" s="3"/>
    </row>
    <row r="247" spans="2:3" x14ac:dyDescent="0.3">
      <c r="B247" s="3"/>
      <c r="C247" s="3"/>
    </row>
    <row r="248" spans="2:3" x14ac:dyDescent="0.3">
      <c r="B248" s="3"/>
      <c r="C248" s="3"/>
    </row>
    <row r="249" spans="2:3" x14ac:dyDescent="0.3">
      <c r="B249" s="3"/>
      <c r="C249" s="3"/>
    </row>
    <row r="250" spans="2:3" x14ac:dyDescent="0.3">
      <c r="B250" s="3"/>
      <c r="C250" s="3"/>
    </row>
    <row r="251" spans="2:3" x14ac:dyDescent="0.3">
      <c r="B251" s="3"/>
      <c r="C251" s="3"/>
    </row>
    <row r="252" spans="2:3" x14ac:dyDescent="0.3">
      <c r="B252" s="3"/>
      <c r="C252" s="3"/>
    </row>
    <row r="253" spans="2:3" x14ac:dyDescent="0.3">
      <c r="B253" s="3"/>
      <c r="C253" s="3"/>
    </row>
    <row r="254" spans="2:3" x14ac:dyDescent="0.3">
      <c r="B254" s="3"/>
      <c r="C254" s="3"/>
    </row>
    <row r="255" spans="2:3" x14ac:dyDescent="0.3">
      <c r="B255" s="3"/>
      <c r="C255" s="3"/>
    </row>
    <row r="256" spans="2:3" x14ac:dyDescent="0.3">
      <c r="B256" s="3"/>
      <c r="C256" s="3"/>
    </row>
    <row r="257" spans="2:3" x14ac:dyDescent="0.3">
      <c r="B257" s="3"/>
      <c r="C257" s="3"/>
    </row>
    <row r="258" spans="2:3" x14ac:dyDescent="0.3">
      <c r="B258" s="3"/>
      <c r="C258" s="3"/>
    </row>
    <row r="259" spans="2:3" x14ac:dyDescent="0.3">
      <c r="B259" s="3"/>
      <c r="C259" s="3"/>
    </row>
    <row r="260" spans="2:3" x14ac:dyDescent="0.3">
      <c r="B260" s="3"/>
      <c r="C260" s="3"/>
    </row>
    <row r="261" spans="2:3" x14ac:dyDescent="0.3">
      <c r="B261" s="3"/>
      <c r="C261" s="3"/>
    </row>
    <row r="262" spans="2:3" x14ac:dyDescent="0.3">
      <c r="B262" s="3"/>
      <c r="C262" s="3"/>
    </row>
    <row r="263" spans="2:3" x14ac:dyDescent="0.3">
      <c r="B263" s="3"/>
      <c r="C263" s="3"/>
    </row>
    <row r="264" spans="2:3" x14ac:dyDescent="0.3">
      <c r="B264" s="3"/>
      <c r="C264" s="3"/>
    </row>
    <row r="265" spans="2:3" x14ac:dyDescent="0.3">
      <c r="B265" s="3"/>
      <c r="C265" s="3"/>
    </row>
    <row r="266" spans="2:3" x14ac:dyDescent="0.3">
      <c r="B266" s="3"/>
      <c r="C266" s="3"/>
    </row>
    <row r="267" spans="2:3" x14ac:dyDescent="0.3">
      <c r="B267" s="3"/>
      <c r="C267" s="3"/>
    </row>
    <row r="268" spans="2:3" x14ac:dyDescent="0.3">
      <c r="B268" s="3"/>
      <c r="C268" s="3"/>
    </row>
    <row r="269" spans="2:3" x14ac:dyDescent="0.3">
      <c r="B269" s="3"/>
      <c r="C269" s="3"/>
    </row>
    <row r="270" spans="2:3" x14ac:dyDescent="0.3">
      <c r="B270" s="3"/>
      <c r="C270" s="3"/>
    </row>
    <row r="271" spans="2:3" x14ac:dyDescent="0.3">
      <c r="B271" s="3"/>
      <c r="C271" s="3"/>
    </row>
    <row r="272" spans="2:3" x14ac:dyDescent="0.3">
      <c r="B272" s="3"/>
      <c r="C272" s="3"/>
    </row>
    <row r="273" spans="2:3" x14ac:dyDescent="0.3">
      <c r="B273" s="3"/>
      <c r="C273" s="3"/>
    </row>
    <row r="274" spans="2:3" x14ac:dyDescent="0.3">
      <c r="B274" s="3"/>
      <c r="C274" s="3"/>
    </row>
    <row r="275" spans="2:3" x14ac:dyDescent="0.3">
      <c r="B275" s="3"/>
      <c r="C275" s="3"/>
    </row>
    <row r="276" spans="2:3" x14ac:dyDescent="0.3">
      <c r="B276" s="3"/>
      <c r="C276" s="3"/>
    </row>
    <row r="277" spans="2:3" x14ac:dyDescent="0.3">
      <c r="B277" s="3"/>
      <c r="C277" s="3"/>
    </row>
    <row r="278" spans="2:3" x14ac:dyDescent="0.3">
      <c r="B278" s="3"/>
      <c r="C278" s="3"/>
    </row>
    <row r="279" spans="2:3" x14ac:dyDescent="0.3">
      <c r="B279" s="3"/>
      <c r="C279" s="3"/>
    </row>
    <row r="280" spans="2:3" x14ac:dyDescent="0.3">
      <c r="B280" s="3"/>
      <c r="C280" s="3"/>
    </row>
    <row r="281" spans="2:3" x14ac:dyDescent="0.3">
      <c r="B281" s="3"/>
      <c r="C281" s="3"/>
    </row>
    <row r="282" spans="2:3" x14ac:dyDescent="0.3">
      <c r="B282" s="3"/>
      <c r="C282" s="3"/>
    </row>
    <row r="283" spans="2:3" x14ac:dyDescent="0.3">
      <c r="B283" s="3"/>
      <c r="C283" s="3"/>
    </row>
    <row r="284" spans="2:3" x14ac:dyDescent="0.3">
      <c r="B284" s="3"/>
      <c r="C284" s="3"/>
    </row>
    <row r="285" spans="2:3" x14ac:dyDescent="0.3">
      <c r="B285" s="3"/>
      <c r="C285" s="3"/>
    </row>
    <row r="286" spans="2:3" x14ac:dyDescent="0.3">
      <c r="B286" s="3"/>
      <c r="C286" s="3"/>
    </row>
    <row r="287" spans="2:3" x14ac:dyDescent="0.3">
      <c r="B287" s="3"/>
      <c r="C287" s="3"/>
    </row>
    <row r="288" spans="2:3" x14ac:dyDescent="0.3">
      <c r="B288" s="3"/>
      <c r="C288" s="3"/>
    </row>
    <row r="289" spans="2:3" x14ac:dyDescent="0.3">
      <c r="B289" s="3"/>
      <c r="C289" s="3"/>
    </row>
    <row r="290" spans="2:3" x14ac:dyDescent="0.3">
      <c r="B290" s="3"/>
      <c r="C290" s="3"/>
    </row>
    <row r="291" spans="2:3" x14ac:dyDescent="0.3">
      <c r="B291" s="3"/>
      <c r="C291" s="3"/>
    </row>
    <row r="292" spans="2:3" x14ac:dyDescent="0.3">
      <c r="B292" s="3"/>
      <c r="C292" s="3"/>
    </row>
    <row r="293" spans="2:3" x14ac:dyDescent="0.3">
      <c r="B293" s="3"/>
      <c r="C293" s="3"/>
    </row>
    <row r="294" spans="2:3" x14ac:dyDescent="0.3">
      <c r="B294" s="3"/>
      <c r="C294" s="3"/>
    </row>
    <row r="295" spans="2:3" x14ac:dyDescent="0.3">
      <c r="B295" s="3"/>
      <c r="C295" s="3"/>
    </row>
    <row r="296" spans="2:3" x14ac:dyDescent="0.3">
      <c r="B296" s="3"/>
      <c r="C296" s="3"/>
    </row>
    <row r="297" spans="2:3" x14ac:dyDescent="0.3">
      <c r="B297" s="3"/>
      <c r="C297" s="3"/>
    </row>
    <row r="298" spans="2:3" x14ac:dyDescent="0.3">
      <c r="B298" s="3"/>
      <c r="C298" s="3"/>
    </row>
    <row r="299" spans="2:3" x14ac:dyDescent="0.3">
      <c r="B299" s="3"/>
      <c r="C299" s="3"/>
    </row>
    <row r="300" spans="2:3" x14ac:dyDescent="0.3">
      <c r="B300" s="3"/>
      <c r="C300" s="3"/>
    </row>
    <row r="301" spans="2:3" x14ac:dyDescent="0.3">
      <c r="B301" s="3"/>
      <c r="C301" s="3"/>
    </row>
    <row r="302" spans="2:3" x14ac:dyDescent="0.3">
      <c r="B302" s="3"/>
      <c r="C302" s="3"/>
    </row>
    <row r="303" spans="2:3" x14ac:dyDescent="0.3">
      <c r="B303" s="3"/>
      <c r="C303" s="3"/>
    </row>
    <row r="304" spans="2:3" x14ac:dyDescent="0.3">
      <c r="B304" s="3"/>
      <c r="C304" s="3"/>
    </row>
    <row r="305" spans="2:3" x14ac:dyDescent="0.3">
      <c r="B305" s="3"/>
      <c r="C305" s="3"/>
    </row>
    <row r="306" spans="2:3" x14ac:dyDescent="0.3">
      <c r="B306" s="3"/>
      <c r="C306" s="3"/>
    </row>
    <row r="307" spans="2:3" x14ac:dyDescent="0.3">
      <c r="B307" s="3"/>
      <c r="C307" s="3"/>
    </row>
    <row r="308" spans="2:3" x14ac:dyDescent="0.3">
      <c r="B308" s="3"/>
      <c r="C308" s="3"/>
    </row>
    <row r="309" spans="2:3" x14ac:dyDescent="0.3">
      <c r="B309" s="3"/>
      <c r="C309" s="3"/>
    </row>
    <row r="310" spans="2:3" x14ac:dyDescent="0.3">
      <c r="B310" s="3"/>
      <c r="C310" s="3"/>
    </row>
    <row r="311" spans="2:3" x14ac:dyDescent="0.3">
      <c r="B311" s="3"/>
      <c r="C311" s="3"/>
    </row>
    <row r="312" spans="2:3" x14ac:dyDescent="0.3">
      <c r="B312" s="3"/>
      <c r="C312" s="3"/>
    </row>
    <row r="313" spans="2:3" x14ac:dyDescent="0.3">
      <c r="B313" s="3"/>
      <c r="C313" s="3"/>
    </row>
    <row r="314" spans="2:3" x14ac:dyDescent="0.3">
      <c r="B314" s="3"/>
      <c r="C314" s="3"/>
    </row>
    <row r="315" spans="2:3" x14ac:dyDescent="0.3">
      <c r="B315" s="3"/>
      <c r="C315" s="3"/>
    </row>
    <row r="316" spans="2:3" x14ac:dyDescent="0.3">
      <c r="B316" s="3"/>
      <c r="C316" s="3"/>
    </row>
    <row r="317" spans="2:3" x14ac:dyDescent="0.3">
      <c r="B317" s="3"/>
      <c r="C317" s="3"/>
    </row>
    <row r="318" spans="2:3" x14ac:dyDescent="0.3">
      <c r="B318" s="3"/>
      <c r="C318" s="3"/>
    </row>
    <row r="319" spans="2:3" x14ac:dyDescent="0.3">
      <c r="B319" s="3"/>
      <c r="C319" s="3"/>
    </row>
    <row r="320" spans="2:3" x14ac:dyDescent="0.3">
      <c r="B320" s="3"/>
      <c r="C320" s="3"/>
    </row>
    <row r="321" spans="2:3" x14ac:dyDescent="0.3">
      <c r="B321" s="3"/>
      <c r="C321" s="3"/>
    </row>
    <row r="322" spans="2:3" x14ac:dyDescent="0.3">
      <c r="B322" s="3"/>
      <c r="C322" s="3"/>
    </row>
    <row r="323" spans="2:3" x14ac:dyDescent="0.3">
      <c r="B323" s="3"/>
      <c r="C323" s="3"/>
    </row>
    <row r="324" spans="2:3" x14ac:dyDescent="0.3">
      <c r="B324" s="3"/>
      <c r="C324" s="3"/>
    </row>
    <row r="325" spans="2:3" x14ac:dyDescent="0.3">
      <c r="B325" s="3"/>
      <c r="C325" s="3"/>
    </row>
    <row r="326" spans="2:3" x14ac:dyDescent="0.3">
      <c r="B326" s="3"/>
      <c r="C326" s="3"/>
    </row>
    <row r="327" spans="2:3" x14ac:dyDescent="0.3">
      <c r="B327" s="3"/>
      <c r="C327" s="3"/>
    </row>
    <row r="328" spans="2:3" x14ac:dyDescent="0.3">
      <c r="B328" s="3"/>
      <c r="C328" s="3"/>
    </row>
    <row r="329" spans="2:3" x14ac:dyDescent="0.3">
      <c r="B329" s="3"/>
      <c r="C329" s="3"/>
    </row>
    <row r="330" spans="2:3" x14ac:dyDescent="0.3">
      <c r="B330" s="3"/>
      <c r="C330" s="3"/>
    </row>
    <row r="331" spans="2:3" x14ac:dyDescent="0.3">
      <c r="B331" s="3"/>
      <c r="C331" s="3"/>
    </row>
    <row r="332" spans="2:3" x14ac:dyDescent="0.3">
      <c r="B332" s="3"/>
      <c r="C332" s="3"/>
    </row>
    <row r="333" spans="2:3" x14ac:dyDescent="0.3">
      <c r="B333" s="3"/>
      <c r="C333" s="3"/>
    </row>
    <row r="334" spans="2:3" x14ac:dyDescent="0.3">
      <c r="B334" s="3"/>
      <c r="C334" s="3"/>
    </row>
    <row r="335" spans="2:3" x14ac:dyDescent="0.3">
      <c r="B335" s="3"/>
      <c r="C335" s="3"/>
    </row>
    <row r="336" spans="2:3" x14ac:dyDescent="0.3">
      <c r="B336" s="3"/>
      <c r="C336" s="3"/>
    </row>
    <row r="337" spans="2:3" x14ac:dyDescent="0.3">
      <c r="B337" s="3"/>
      <c r="C337" s="3"/>
    </row>
    <row r="338" spans="2:3" x14ac:dyDescent="0.3">
      <c r="B338" s="3"/>
      <c r="C338" s="3"/>
    </row>
    <row r="339" spans="2:3" x14ac:dyDescent="0.3">
      <c r="B339" s="3"/>
      <c r="C339" s="3"/>
    </row>
    <row r="340" spans="2:3" x14ac:dyDescent="0.3">
      <c r="B340" s="3"/>
      <c r="C340" s="3"/>
    </row>
    <row r="341" spans="2:3" x14ac:dyDescent="0.3">
      <c r="B341" s="3"/>
      <c r="C341" s="3"/>
    </row>
    <row r="342" spans="2:3" x14ac:dyDescent="0.3">
      <c r="B342" s="3"/>
      <c r="C342" s="3"/>
    </row>
    <row r="343" spans="2:3" x14ac:dyDescent="0.3">
      <c r="B343" s="3"/>
      <c r="C343" s="3"/>
    </row>
    <row r="344" spans="2:3" x14ac:dyDescent="0.3">
      <c r="B344" s="3"/>
      <c r="C344" s="3"/>
    </row>
    <row r="345" spans="2:3" x14ac:dyDescent="0.3">
      <c r="B345" s="3"/>
      <c r="C345" s="3"/>
    </row>
    <row r="346" spans="2:3" x14ac:dyDescent="0.3">
      <c r="B346" s="3"/>
      <c r="C346" s="3"/>
    </row>
    <row r="347" spans="2:3" x14ac:dyDescent="0.3">
      <c r="B347" s="3"/>
      <c r="C347" s="3"/>
    </row>
    <row r="348" spans="2:3" x14ac:dyDescent="0.3">
      <c r="B348" s="3"/>
      <c r="C348" s="3"/>
    </row>
    <row r="349" spans="2:3" x14ac:dyDescent="0.3">
      <c r="B349" s="3"/>
      <c r="C349" s="3"/>
    </row>
    <row r="350" spans="2:3" x14ac:dyDescent="0.3">
      <c r="B350" s="3"/>
      <c r="C350" s="3"/>
    </row>
    <row r="351" spans="2:3" x14ac:dyDescent="0.3">
      <c r="B351" s="3"/>
      <c r="C351" s="3"/>
    </row>
    <row r="352" spans="2:3" x14ac:dyDescent="0.3">
      <c r="B352" s="3"/>
      <c r="C352" s="3"/>
    </row>
    <row r="353" spans="2:3" x14ac:dyDescent="0.3">
      <c r="B353" s="3"/>
      <c r="C353" s="3"/>
    </row>
    <row r="354" spans="2:3" x14ac:dyDescent="0.3">
      <c r="B354" s="3"/>
      <c r="C354" s="3"/>
    </row>
    <row r="355" spans="2:3" x14ac:dyDescent="0.3">
      <c r="B355" s="3"/>
      <c r="C355" s="3"/>
    </row>
    <row r="356" spans="2:3" x14ac:dyDescent="0.3">
      <c r="B356" s="3"/>
      <c r="C356" s="3"/>
    </row>
    <row r="357" spans="2:3" x14ac:dyDescent="0.3">
      <c r="B357" s="3"/>
      <c r="C357" s="3"/>
    </row>
    <row r="358" spans="2:3" x14ac:dyDescent="0.3">
      <c r="B358" s="3"/>
      <c r="C358" s="3"/>
    </row>
    <row r="359" spans="2:3" x14ac:dyDescent="0.3">
      <c r="B359" s="3"/>
      <c r="C359" s="3"/>
    </row>
    <row r="360" spans="2:3" x14ac:dyDescent="0.3">
      <c r="B360" s="3"/>
      <c r="C360" s="3"/>
    </row>
    <row r="361" spans="2:3" x14ac:dyDescent="0.3">
      <c r="B361" s="3"/>
      <c r="C361" s="3"/>
    </row>
    <row r="362" spans="2:3" x14ac:dyDescent="0.3">
      <c r="B362" s="3"/>
      <c r="C362" s="3"/>
    </row>
    <row r="363" spans="2:3" x14ac:dyDescent="0.3">
      <c r="B363" s="3"/>
      <c r="C363" s="3"/>
    </row>
    <row r="364" spans="2:3" x14ac:dyDescent="0.3">
      <c r="B364" s="3"/>
      <c r="C364" s="3"/>
    </row>
    <row r="365" spans="2:3" x14ac:dyDescent="0.3">
      <c r="B365" s="3"/>
      <c r="C365" s="3"/>
    </row>
    <row r="366" spans="2:3" x14ac:dyDescent="0.3">
      <c r="B366" s="3"/>
      <c r="C366" s="3"/>
    </row>
    <row r="367" spans="2:3" x14ac:dyDescent="0.3">
      <c r="B367" s="3"/>
      <c r="C367" s="3"/>
    </row>
    <row r="368" spans="2:3" x14ac:dyDescent="0.3">
      <c r="B368" s="3"/>
      <c r="C368" s="3"/>
    </row>
    <row r="369" spans="2:3" x14ac:dyDescent="0.3">
      <c r="B369" s="3"/>
      <c r="C369" s="3"/>
    </row>
    <row r="370" spans="2:3" x14ac:dyDescent="0.3">
      <c r="B370" s="3"/>
      <c r="C370" s="3"/>
    </row>
    <row r="371" spans="2:3" x14ac:dyDescent="0.3">
      <c r="B371" s="3"/>
      <c r="C371" s="3"/>
    </row>
    <row r="372" spans="2:3" x14ac:dyDescent="0.3">
      <c r="B372" s="3"/>
      <c r="C372" s="3"/>
    </row>
    <row r="373" spans="2:3" x14ac:dyDescent="0.3">
      <c r="B373" s="3"/>
      <c r="C373" s="3"/>
    </row>
    <row r="374" spans="2:3" x14ac:dyDescent="0.3">
      <c r="B374" s="3"/>
      <c r="C374" s="3"/>
    </row>
    <row r="375" spans="2:3" x14ac:dyDescent="0.3">
      <c r="B375" s="3"/>
      <c r="C375" s="3"/>
    </row>
    <row r="376" spans="2:3" x14ac:dyDescent="0.3">
      <c r="B376" s="3"/>
      <c r="C376" s="3"/>
    </row>
    <row r="377" spans="2:3" x14ac:dyDescent="0.3">
      <c r="B377" s="3"/>
      <c r="C377" s="3"/>
    </row>
    <row r="378" spans="2:3" x14ac:dyDescent="0.3">
      <c r="B378" s="3"/>
      <c r="C378" s="3"/>
    </row>
    <row r="379" spans="2:3" x14ac:dyDescent="0.3">
      <c r="B379" s="3"/>
      <c r="C379" s="3"/>
    </row>
    <row r="380" spans="2:3" x14ac:dyDescent="0.3">
      <c r="B380" s="3"/>
      <c r="C380" s="3"/>
    </row>
    <row r="381" spans="2:3" x14ac:dyDescent="0.3">
      <c r="B381" s="3"/>
      <c r="C381" s="3"/>
    </row>
    <row r="382" spans="2:3" x14ac:dyDescent="0.3">
      <c r="B382" s="3"/>
      <c r="C382" s="3"/>
    </row>
    <row r="383" spans="2:3" x14ac:dyDescent="0.3">
      <c r="B383" s="3"/>
      <c r="C383" s="3"/>
    </row>
    <row r="384" spans="2:3" x14ac:dyDescent="0.3">
      <c r="B384" s="3"/>
      <c r="C384" s="3"/>
    </row>
    <row r="385" spans="2:3" x14ac:dyDescent="0.3">
      <c r="B385" s="3"/>
      <c r="C385" s="3"/>
    </row>
    <row r="386" spans="2:3" x14ac:dyDescent="0.3">
      <c r="B386" s="3"/>
      <c r="C386" s="3"/>
    </row>
    <row r="387" spans="2:3" x14ac:dyDescent="0.3">
      <c r="B387" s="3"/>
      <c r="C387" s="3"/>
    </row>
    <row r="388" spans="2:3" x14ac:dyDescent="0.3">
      <c r="B388" s="3"/>
      <c r="C388" s="3"/>
    </row>
    <row r="389" spans="2:3" x14ac:dyDescent="0.3">
      <c r="B389" s="3"/>
      <c r="C389" s="3"/>
    </row>
    <row r="390" spans="2:3" x14ac:dyDescent="0.3">
      <c r="B390" s="3"/>
      <c r="C390" s="3"/>
    </row>
    <row r="391" spans="2:3" x14ac:dyDescent="0.3">
      <c r="B391" s="3"/>
      <c r="C391" s="3"/>
    </row>
    <row r="392" spans="2:3" x14ac:dyDescent="0.3">
      <c r="B392" s="3"/>
      <c r="C392" s="3"/>
    </row>
    <row r="393" spans="2:3" x14ac:dyDescent="0.3">
      <c r="B393" s="3"/>
      <c r="C393" s="3"/>
    </row>
    <row r="394" spans="2:3" x14ac:dyDescent="0.3">
      <c r="B394" s="3"/>
      <c r="C394" s="3"/>
    </row>
    <row r="395" spans="2:3" x14ac:dyDescent="0.3">
      <c r="B395" s="3"/>
      <c r="C395" s="3"/>
    </row>
    <row r="396" spans="2:3" x14ac:dyDescent="0.3">
      <c r="B396" s="3"/>
      <c r="C396" s="3"/>
    </row>
    <row r="397" spans="2:3" x14ac:dyDescent="0.3">
      <c r="B397" s="3"/>
      <c r="C397" s="3"/>
    </row>
    <row r="398" spans="2:3" x14ac:dyDescent="0.3">
      <c r="B398" s="3"/>
      <c r="C398" s="3"/>
    </row>
    <row r="399" spans="2:3" x14ac:dyDescent="0.3">
      <c r="B399" s="3"/>
      <c r="C399" s="3"/>
    </row>
    <row r="400" spans="2:3" x14ac:dyDescent="0.3">
      <c r="B400" s="3"/>
      <c r="C400" s="3"/>
    </row>
    <row r="401" spans="2:3" x14ac:dyDescent="0.3">
      <c r="B401" s="3"/>
      <c r="C401" s="3"/>
    </row>
    <row r="402" spans="2:3" x14ac:dyDescent="0.3">
      <c r="B402" s="3"/>
      <c r="C402" s="3"/>
    </row>
    <row r="403" spans="2:3" x14ac:dyDescent="0.3">
      <c r="B403" s="3"/>
      <c r="C403" s="3"/>
    </row>
    <row r="404" spans="2:3" x14ac:dyDescent="0.3">
      <c r="B404" s="3"/>
      <c r="C404" s="3"/>
    </row>
    <row r="405" spans="2:3" x14ac:dyDescent="0.3">
      <c r="B405" s="3"/>
      <c r="C405" s="3"/>
    </row>
    <row r="406" spans="2:3" x14ac:dyDescent="0.3">
      <c r="B406" s="3"/>
      <c r="C406" s="3"/>
    </row>
    <row r="407" spans="2:3" x14ac:dyDescent="0.3">
      <c r="B407" s="3"/>
      <c r="C407" s="3"/>
    </row>
    <row r="408" spans="2:3" x14ac:dyDescent="0.3">
      <c r="B408" s="3"/>
      <c r="C408" s="3"/>
    </row>
    <row r="409" spans="2:3" x14ac:dyDescent="0.3">
      <c r="B409" s="3"/>
      <c r="C409" s="3"/>
    </row>
    <row r="410" spans="2:3" x14ac:dyDescent="0.3">
      <c r="B410" s="3"/>
      <c r="C410" s="3"/>
    </row>
    <row r="411" spans="2:3" x14ac:dyDescent="0.3">
      <c r="B411" s="3"/>
      <c r="C411" s="3"/>
    </row>
    <row r="412" spans="2:3" x14ac:dyDescent="0.3">
      <c r="B412" s="3"/>
      <c r="C412" s="3"/>
    </row>
    <row r="413" spans="2:3" x14ac:dyDescent="0.3">
      <c r="B413" s="3"/>
      <c r="C413" s="3"/>
    </row>
    <row r="414" spans="2:3" x14ac:dyDescent="0.3">
      <c r="B414" s="3"/>
      <c r="C414" s="3"/>
    </row>
    <row r="415" spans="2:3" x14ac:dyDescent="0.3">
      <c r="B415" s="3"/>
      <c r="C415" s="3"/>
    </row>
    <row r="416" spans="2:3" x14ac:dyDescent="0.3">
      <c r="B416" s="3"/>
      <c r="C416" s="3"/>
    </row>
    <row r="417" spans="2:3" x14ac:dyDescent="0.3">
      <c r="B417" s="3"/>
      <c r="C417" s="3"/>
    </row>
    <row r="418" spans="2:3" x14ac:dyDescent="0.3">
      <c r="B418" s="3"/>
      <c r="C418" s="3"/>
    </row>
    <row r="419" spans="2:3" x14ac:dyDescent="0.3">
      <c r="B419" s="3"/>
      <c r="C419" s="3"/>
    </row>
    <row r="420" spans="2:3" x14ac:dyDescent="0.3">
      <c r="B420" s="3"/>
      <c r="C420" s="3"/>
    </row>
    <row r="421" spans="2:3" x14ac:dyDescent="0.3">
      <c r="B421" s="3"/>
      <c r="C421" s="3"/>
    </row>
    <row r="422" spans="2:3" x14ac:dyDescent="0.3">
      <c r="B422" s="3"/>
      <c r="C422" s="3"/>
    </row>
    <row r="423" spans="2:3" x14ac:dyDescent="0.3">
      <c r="B423" s="3"/>
      <c r="C423" s="3"/>
    </row>
    <row r="424" spans="2:3" x14ac:dyDescent="0.3">
      <c r="B424" s="3"/>
      <c r="C424" s="3"/>
    </row>
    <row r="425" spans="2:3" x14ac:dyDescent="0.3">
      <c r="B425" s="3"/>
      <c r="C425" s="3"/>
    </row>
    <row r="426" spans="2:3" x14ac:dyDescent="0.3">
      <c r="B426" s="3"/>
      <c r="C426" s="3"/>
    </row>
    <row r="427" spans="2:3" x14ac:dyDescent="0.3">
      <c r="B427" s="3"/>
      <c r="C427" s="3"/>
    </row>
    <row r="428" spans="2:3" x14ac:dyDescent="0.3">
      <c r="B428" s="3"/>
      <c r="C428" s="3"/>
    </row>
    <row r="429" spans="2:3" x14ac:dyDescent="0.3">
      <c r="B429" s="3"/>
      <c r="C429" s="3"/>
    </row>
    <row r="430" spans="2:3" x14ac:dyDescent="0.3">
      <c r="B430" s="3"/>
      <c r="C430" s="3"/>
    </row>
    <row r="431" spans="2:3" x14ac:dyDescent="0.3">
      <c r="B431" s="3"/>
      <c r="C431" s="3"/>
    </row>
    <row r="432" spans="2:3" x14ac:dyDescent="0.3">
      <c r="B432" s="3"/>
      <c r="C432" s="3"/>
    </row>
    <row r="433" spans="2:3" x14ac:dyDescent="0.3">
      <c r="B433" s="3"/>
      <c r="C433" s="3"/>
    </row>
    <row r="434" spans="2:3" x14ac:dyDescent="0.3">
      <c r="B434" s="3"/>
      <c r="C434" s="3"/>
    </row>
    <row r="435" spans="2:3" x14ac:dyDescent="0.3">
      <c r="B435" s="3"/>
      <c r="C435" s="3"/>
    </row>
    <row r="436" spans="2:3" x14ac:dyDescent="0.3">
      <c r="B436" s="3"/>
      <c r="C436" s="3"/>
    </row>
    <row r="437" spans="2:3" x14ac:dyDescent="0.3">
      <c r="B437" s="3"/>
      <c r="C437" s="3"/>
    </row>
    <row r="438" spans="2:3" x14ac:dyDescent="0.3">
      <c r="B438" s="3"/>
      <c r="C438" s="3"/>
    </row>
    <row r="439" spans="2:3" x14ac:dyDescent="0.3">
      <c r="B439" s="3"/>
      <c r="C439" s="3"/>
    </row>
    <row r="440" spans="2:3" x14ac:dyDescent="0.3">
      <c r="B440" s="3"/>
      <c r="C440" s="3"/>
    </row>
    <row r="441" spans="2:3" x14ac:dyDescent="0.3">
      <c r="B441" s="3"/>
      <c r="C441" s="3"/>
    </row>
    <row r="442" spans="2:3" x14ac:dyDescent="0.3">
      <c r="B442" s="3"/>
      <c r="C442" s="3"/>
    </row>
    <row r="443" spans="2:3" x14ac:dyDescent="0.3">
      <c r="B443" s="3"/>
      <c r="C443" s="3"/>
    </row>
    <row r="444" spans="2:3" x14ac:dyDescent="0.3">
      <c r="B444" s="3"/>
      <c r="C444" s="3"/>
    </row>
    <row r="445" spans="2:3" x14ac:dyDescent="0.3">
      <c r="B445" s="3"/>
      <c r="C445" s="3"/>
    </row>
    <row r="446" spans="2:3" x14ac:dyDescent="0.3">
      <c r="B446" s="3"/>
      <c r="C446" s="3"/>
    </row>
    <row r="447" spans="2:3" x14ac:dyDescent="0.3">
      <c r="B447" s="3"/>
      <c r="C447" s="3"/>
    </row>
    <row r="448" spans="2:3" x14ac:dyDescent="0.3">
      <c r="B448" s="3"/>
      <c r="C448" s="3"/>
    </row>
    <row r="449" spans="2:3" x14ac:dyDescent="0.3">
      <c r="B449" s="3"/>
      <c r="C449" s="3"/>
    </row>
    <row r="450" spans="2:3" x14ac:dyDescent="0.3">
      <c r="B450" s="3"/>
      <c r="C450" s="3"/>
    </row>
    <row r="451" spans="2:3" x14ac:dyDescent="0.3">
      <c r="B451" s="3"/>
      <c r="C451" s="3"/>
    </row>
    <row r="452" spans="2:3" x14ac:dyDescent="0.3">
      <c r="B452" s="3"/>
      <c r="C452" s="3"/>
    </row>
    <row r="453" spans="2:3" x14ac:dyDescent="0.3">
      <c r="B453" s="3"/>
      <c r="C453" s="3"/>
    </row>
    <row r="454" spans="2:3" x14ac:dyDescent="0.3">
      <c r="B454" s="3"/>
      <c r="C454" s="3"/>
    </row>
    <row r="455" spans="2:3" x14ac:dyDescent="0.3">
      <c r="B455" s="3"/>
      <c r="C455" s="3"/>
    </row>
    <row r="456" spans="2:3" x14ac:dyDescent="0.3">
      <c r="B456" s="3"/>
      <c r="C456" s="3"/>
    </row>
    <row r="457" spans="2:3" x14ac:dyDescent="0.3">
      <c r="B457" s="3"/>
      <c r="C457" s="3"/>
    </row>
    <row r="458" spans="2:3" x14ac:dyDescent="0.3">
      <c r="B458" s="3"/>
      <c r="C458" s="3"/>
    </row>
    <row r="459" spans="2:3" x14ac:dyDescent="0.3">
      <c r="B459" s="3"/>
      <c r="C459" s="3"/>
    </row>
    <row r="460" spans="2:3" x14ac:dyDescent="0.3">
      <c r="B460" s="3"/>
      <c r="C460" s="3"/>
    </row>
    <row r="461" spans="2:3" x14ac:dyDescent="0.3">
      <c r="B461" s="3"/>
      <c r="C461" s="3"/>
    </row>
    <row r="462" spans="2:3" x14ac:dyDescent="0.3">
      <c r="B462" s="3"/>
      <c r="C462" s="3"/>
    </row>
    <row r="463" spans="2:3" x14ac:dyDescent="0.3">
      <c r="B463" s="3"/>
      <c r="C463" s="3"/>
    </row>
    <row r="464" spans="2:3" x14ac:dyDescent="0.3">
      <c r="B464" s="3"/>
      <c r="C464" s="3"/>
    </row>
    <row r="465" spans="2:3" x14ac:dyDescent="0.3">
      <c r="B465" s="3"/>
      <c r="C465" s="3"/>
    </row>
    <row r="466" spans="2:3" x14ac:dyDescent="0.3">
      <c r="B466" s="3"/>
      <c r="C466" s="3"/>
    </row>
    <row r="467" spans="2:3" x14ac:dyDescent="0.3">
      <c r="B467" s="3"/>
      <c r="C467" s="3"/>
    </row>
    <row r="468" spans="2:3" x14ac:dyDescent="0.3">
      <c r="B468" s="3"/>
      <c r="C468" s="3"/>
    </row>
    <row r="469" spans="2:3" x14ac:dyDescent="0.3">
      <c r="B469" s="3"/>
      <c r="C469" s="3"/>
    </row>
    <row r="470" spans="2:3" x14ac:dyDescent="0.3">
      <c r="B470" s="3"/>
      <c r="C470" s="3"/>
    </row>
    <row r="471" spans="2:3" x14ac:dyDescent="0.3">
      <c r="B471" s="3"/>
      <c r="C471" s="3"/>
    </row>
    <row r="472" spans="2:3" x14ac:dyDescent="0.3">
      <c r="B472" s="3"/>
      <c r="C472" s="3"/>
    </row>
    <row r="473" spans="2:3" x14ac:dyDescent="0.3">
      <c r="B473" s="3"/>
      <c r="C473" s="3"/>
    </row>
    <row r="474" spans="2:3" x14ac:dyDescent="0.3">
      <c r="B474" s="3"/>
      <c r="C474" s="3"/>
    </row>
    <row r="475" spans="2:3" x14ac:dyDescent="0.3">
      <c r="B475" s="3"/>
      <c r="C475" s="3"/>
    </row>
    <row r="476" spans="2:3" x14ac:dyDescent="0.3">
      <c r="B476" s="3"/>
      <c r="C476" s="3"/>
    </row>
    <row r="477" spans="2:3" x14ac:dyDescent="0.3">
      <c r="B477" s="3"/>
      <c r="C477" s="3"/>
    </row>
    <row r="478" spans="2:3" x14ac:dyDescent="0.3">
      <c r="B478" s="3"/>
      <c r="C478" s="3"/>
    </row>
    <row r="479" spans="2:3" x14ac:dyDescent="0.3">
      <c r="B479" s="3"/>
      <c r="C479" s="3"/>
    </row>
    <row r="480" spans="2:3" x14ac:dyDescent="0.3">
      <c r="B480" s="3"/>
      <c r="C480" s="3"/>
    </row>
    <row r="481" spans="2:3" x14ac:dyDescent="0.3">
      <c r="B481" s="3"/>
      <c r="C481" s="3"/>
    </row>
    <row r="482" spans="2:3" x14ac:dyDescent="0.3">
      <c r="B482" s="3"/>
      <c r="C482" s="3"/>
    </row>
    <row r="483" spans="2:3" x14ac:dyDescent="0.3">
      <c r="B483" s="3"/>
      <c r="C483" s="3"/>
    </row>
    <row r="484" spans="2:3" x14ac:dyDescent="0.3">
      <c r="B484" s="3"/>
      <c r="C484" s="3"/>
    </row>
    <row r="485" spans="2:3" x14ac:dyDescent="0.3">
      <c r="B485" s="3"/>
      <c r="C485" s="3"/>
    </row>
    <row r="486" spans="2:3" x14ac:dyDescent="0.3">
      <c r="B486" s="3"/>
      <c r="C486" s="3"/>
    </row>
    <row r="487" spans="2:3" x14ac:dyDescent="0.3">
      <c r="B487" s="3"/>
      <c r="C487" s="3"/>
    </row>
    <row r="488" spans="2:3" x14ac:dyDescent="0.3">
      <c r="B488" s="3"/>
      <c r="C488" s="3"/>
    </row>
    <row r="489" spans="2:3" x14ac:dyDescent="0.3">
      <c r="B489" s="3"/>
      <c r="C489" s="3"/>
    </row>
    <row r="490" spans="2:3" x14ac:dyDescent="0.3">
      <c r="B490" s="3"/>
      <c r="C490" s="3"/>
    </row>
    <row r="491" spans="2:3" x14ac:dyDescent="0.3">
      <c r="B491" s="3"/>
      <c r="C491" s="3"/>
    </row>
    <row r="492" spans="2:3" x14ac:dyDescent="0.3">
      <c r="B492" s="3"/>
      <c r="C492" s="3"/>
    </row>
    <row r="493" spans="2:3" x14ac:dyDescent="0.3">
      <c r="B493" s="3"/>
      <c r="C493" s="3"/>
    </row>
    <row r="494" spans="2:3" x14ac:dyDescent="0.3">
      <c r="B494" s="3"/>
      <c r="C494" s="3"/>
    </row>
    <row r="495" spans="2:3" x14ac:dyDescent="0.3">
      <c r="B495" s="3"/>
      <c r="C495" s="3"/>
    </row>
    <row r="496" spans="2:3" x14ac:dyDescent="0.3">
      <c r="B496" s="3"/>
      <c r="C496" s="3"/>
    </row>
    <row r="497" spans="2:3" x14ac:dyDescent="0.3">
      <c r="B497" s="3"/>
      <c r="C497" s="3"/>
    </row>
    <row r="498" spans="2:3" x14ac:dyDescent="0.3">
      <c r="B498" s="3"/>
      <c r="C498" s="3"/>
    </row>
    <row r="499" spans="2:3" x14ac:dyDescent="0.3">
      <c r="B499" s="3"/>
      <c r="C499" s="3"/>
    </row>
    <row r="500" spans="2:3" x14ac:dyDescent="0.3">
      <c r="B500" s="3"/>
      <c r="C500" s="3"/>
    </row>
    <row r="501" spans="2:3" x14ac:dyDescent="0.3">
      <c r="B501" s="3"/>
      <c r="C501" s="3"/>
    </row>
    <row r="502" spans="2:3" x14ac:dyDescent="0.3">
      <c r="B502" s="3"/>
      <c r="C502" s="3"/>
    </row>
    <row r="503" spans="2:3" x14ac:dyDescent="0.3">
      <c r="B503" s="3"/>
      <c r="C503" s="3"/>
    </row>
    <row r="504" spans="2:3" x14ac:dyDescent="0.3">
      <c r="B504" s="3"/>
      <c r="C504" s="3"/>
    </row>
    <row r="505" spans="2:3" x14ac:dyDescent="0.3">
      <c r="B505" s="3"/>
      <c r="C505" s="3"/>
    </row>
    <row r="506" spans="2:3" x14ac:dyDescent="0.3">
      <c r="B506" s="3"/>
      <c r="C506" s="3"/>
    </row>
    <row r="507" spans="2:3" x14ac:dyDescent="0.3">
      <c r="B507" s="3"/>
      <c r="C507" s="3"/>
    </row>
    <row r="508" spans="2:3" x14ac:dyDescent="0.3">
      <c r="B508" s="3"/>
      <c r="C508" s="3"/>
    </row>
    <row r="509" spans="2:3" x14ac:dyDescent="0.3">
      <c r="B509" s="3"/>
      <c r="C509" s="3"/>
    </row>
    <row r="510" spans="2:3" x14ac:dyDescent="0.3">
      <c r="B510" s="3"/>
      <c r="C510" s="3"/>
    </row>
    <row r="511" spans="2:3" x14ac:dyDescent="0.3">
      <c r="B511" s="3"/>
      <c r="C511" s="3"/>
    </row>
    <row r="512" spans="2:3" x14ac:dyDescent="0.3">
      <c r="B512" s="3"/>
      <c r="C512" s="3"/>
    </row>
    <row r="513" spans="2:3" x14ac:dyDescent="0.3">
      <c r="B513" s="3"/>
      <c r="C513" s="3"/>
    </row>
    <row r="514" spans="2:3" x14ac:dyDescent="0.3">
      <c r="B514" s="3"/>
      <c r="C514" s="3"/>
    </row>
    <row r="515" spans="2:3" x14ac:dyDescent="0.3">
      <c r="B515" s="3"/>
      <c r="C515" s="3"/>
    </row>
    <row r="516" spans="2:3" x14ac:dyDescent="0.3">
      <c r="B516" s="3"/>
      <c r="C516" s="3"/>
    </row>
    <row r="517" spans="2:3" x14ac:dyDescent="0.3">
      <c r="B517" s="3"/>
      <c r="C517" s="3"/>
    </row>
    <row r="518" spans="2:3" x14ac:dyDescent="0.3">
      <c r="B518" s="3"/>
      <c r="C518" s="3"/>
    </row>
    <row r="519" spans="2:3" x14ac:dyDescent="0.3">
      <c r="B519" s="3"/>
      <c r="C519" s="3"/>
    </row>
    <row r="520" spans="2:3" x14ac:dyDescent="0.3">
      <c r="B520" s="3"/>
      <c r="C520" s="3"/>
    </row>
    <row r="521" spans="2:3" x14ac:dyDescent="0.3">
      <c r="B521" s="3"/>
      <c r="C521" s="3"/>
    </row>
    <row r="522" spans="2:3" x14ac:dyDescent="0.3">
      <c r="B522" s="3"/>
      <c r="C522" s="3"/>
    </row>
    <row r="523" spans="2:3" x14ac:dyDescent="0.3">
      <c r="B523" s="3"/>
      <c r="C523" s="3"/>
    </row>
    <row r="524" spans="2:3" x14ac:dyDescent="0.3">
      <c r="B524" s="3"/>
      <c r="C524" s="3"/>
    </row>
    <row r="525" spans="2:3" x14ac:dyDescent="0.3">
      <c r="B525" s="3"/>
      <c r="C525" s="3"/>
    </row>
    <row r="526" spans="2:3" x14ac:dyDescent="0.3">
      <c r="B526" s="3"/>
      <c r="C526" s="3"/>
    </row>
    <row r="527" spans="2:3" x14ac:dyDescent="0.3">
      <c r="B527" s="3"/>
      <c r="C527" s="3"/>
    </row>
    <row r="528" spans="2:3" x14ac:dyDescent="0.3">
      <c r="B528" s="3"/>
      <c r="C528" s="3"/>
    </row>
    <row r="529" spans="2:3" x14ac:dyDescent="0.3">
      <c r="B529" s="3"/>
      <c r="C529" s="3"/>
    </row>
    <row r="530" spans="2:3" x14ac:dyDescent="0.3">
      <c r="B530" s="3"/>
      <c r="C530" s="3"/>
    </row>
    <row r="531" spans="2:3" x14ac:dyDescent="0.3">
      <c r="B531" s="3"/>
      <c r="C531" s="3"/>
    </row>
    <row r="532" spans="2:3" x14ac:dyDescent="0.3">
      <c r="B532" s="3"/>
      <c r="C532" s="3"/>
    </row>
    <row r="533" spans="2:3" x14ac:dyDescent="0.3">
      <c r="B533" s="3"/>
      <c r="C533" s="3"/>
    </row>
    <row r="534" spans="2:3" x14ac:dyDescent="0.3">
      <c r="B534" s="3"/>
      <c r="C534" s="3"/>
    </row>
    <row r="535" spans="2:3" x14ac:dyDescent="0.3">
      <c r="B535" s="3"/>
      <c r="C535" s="3"/>
    </row>
    <row r="536" spans="2:3" x14ac:dyDescent="0.3">
      <c r="B536" s="3"/>
      <c r="C536" s="3"/>
    </row>
    <row r="537" spans="2:3" x14ac:dyDescent="0.3">
      <c r="B537" s="3"/>
      <c r="C537" s="3"/>
    </row>
    <row r="538" spans="2:3" x14ac:dyDescent="0.3">
      <c r="B538" s="3"/>
      <c r="C538" s="3"/>
    </row>
    <row r="539" spans="2:3" x14ac:dyDescent="0.3">
      <c r="B539" s="3"/>
      <c r="C539" s="3"/>
    </row>
    <row r="540" spans="2:3" x14ac:dyDescent="0.3">
      <c r="B540" s="3"/>
      <c r="C540" s="3"/>
    </row>
    <row r="541" spans="2:3" x14ac:dyDescent="0.3">
      <c r="B541" s="3"/>
      <c r="C541" s="3"/>
    </row>
    <row r="542" spans="2:3" x14ac:dyDescent="0.3">
      <c r="B542" s="3"/>
      <c r="C542" s="3"/>
    </row>
    <row r="543" spans="2:3" x14ac:dyDescent="0.3">
      <c r="B543" s="3"/>
      <c r="C543" s="3"/>
    </row>
    <row r="544" spans="2:3" x14ac:dyDescent="0.3">
      <c r="B544" s="3"/>
      <c r="C544" s="3"/>
    </row>
    <row r="545" spans="2:3" x14ac:dyDescent="0.3">
      <c r="B545" s="3"/>
      <c r="C545" s="3"/>
    </row>
    <row r="546" spans="2:3" x14ac:dyDescent="0.3">
      <c r="B546" s="3"/>
      <c r="C546" s="3"/>
    </row>
    <row r="547" spans="2:3" x14ac:dyDescent="0.3">
      <c r="B547" s="3"/>
      <c r="C547" s="3"/>
    </row>
    <row r="548" spans="2:3" x14ac:dyDescent="0.3">
      <c r="B548" s="3"/>
      <c r="C548" s="3"/>
    </row>
    <row r="549" spans="2:3" x14ac:dyDescent="0.3">
      <c r="B549" s="3"/>
      <c r="C549" s="3"/>
    </row>
    <row r="550" spans="2:3" x14ac:dyDescent="0.3">
      <c r="B550" s="3"/>
      <c r="C550" s="3"/>
    </row>
    <row r="551" spans="2:3" x14ac:dyDescent="0.3">
      <c r="B551" s="3"/>
      <c r="C551" s="3"/>
    </row>
    <row r="552" spans="2:3" x14ac:dyDescent="0.3">
      <c r="B552" s="3"/>
      <c r="C552" s="3"/>
    </row>
    <row r="553" spans="2:3" x14ac:dyDescent="0.3">
      <c r="B553" s="3"/>
      <c r="C553" s="3"/>
    </row>
    <row r="554" spans="2:3" x14ac:dyDescent="0.3">
      <c r="B554" s="3"/>
      <c r="C554" s="3"/>
    </row>
    <row r="555" spans="2:3" x14ac:dyDescent="0.3">
      <c r="B555" s="3"/>
      <c r="C555" s="3"/>
    </row>
    <row r="556" spans="2:3" x14ac:dyDescent="0.3">
      <c r="B556" s="3"/>
      <c r="C556" s="3"/>
    </row>
    <row r="557" spans="2:3" x14ac:dyDescent="0.3">
      <c r="B557" s="3"/>
      <c r="C557" s="3"/>
    </row>
    <row r="558" spans="2:3" x14ac:dyDescent="0.3">
      <c r="B558" s="3"/>
      <c r="C558" s="3"/>
    </row>
    <row r="559" spans="2:3" x14ac:dyDescent="0.3">
      <c r="B559" s="3"/>
      <c r="C559" s="3"/>
    </row>
    <row r="560" spans="2:3" x14ac:dyDescent="0.3">
      <c r="B560" s="3"/>
      <c r="C560" s="3"/>
    </row>
    <row r="561" spans="2:3" x14ac:dyDescent="0.3">
      <c r="B561" s="3"/>
      <c r="C561" s="3"/>
    </row>
    <row r="562" spans="2:3" x14ac:dyDescent="0.3">
      <c r="B562" s="3"/>
      <c r="C562" s="3"/>
    </row>
    <row r="563" spans="2:3" x14ac:dyDescent="0.3">
      <c r="B563" s="3"/>
      <c r="C563" s="3"/>
    </row>
    <row r="564" spans="2:3" x14ac:dyDescent="0.3">
      <c r="B564" s="3"/>
      <c r="C564" s="3"/>
    </row>
    <row r="565" spans="2:3" x14ac:dyDescent="0.3">
      <c r="B565" s="3"/>
      <c r="C565" s="3"/>
    </row>
    <row r="566" spans="2:3" x14ac:dyDescent="0.3">
      <c r="B566" s="3"/>
      <c r="C566" s="3"/>
    </row>
    <row r="567" spans="2:3" x14ac:dyDescent="0.3">
      <c r="B567" s="3"/>
      <c r="C567" s="3"/>
    </row>
    <row r="568" spans="2:3" x14ac:dyDescent="0.3">
      <c r="B568" s="3"/>
      <c r="C568" s="3"/>
    </row>
    <row r="569" spans="2:3" x14ac:dyDescent="0.3">
      <c r="B569" s="3"/>
      <c r="C569" s="3"/>
    </row>
    <row r="570" spans="2:3" x14ac:dyDescent="0.3">
      <c r="B570" s="3"/>
      <c r="C570" s="3"/>
    </row>
    <row r="571" spans="2:3" x14ac:dyDescent="0.3">
      <c r="B571" s="3"/>
      <c r="C571" s="3"/>
    </row>
    <row r="572" spans="2:3" x14ac:dyDescent="0.3">
      <c r="B572" s="3"/>
      <c r="C572" s="3"/>
    </row>
    <row r="573" spans="2:3" x14ac:dyDescent="0.3">
      <c r="B573" s="3"/>
      <c r="C573" s="3"/>
    </row>
    <row r="574" spans="2:3" x14ac:dyDescent="0.3">
      <c r="B574" s="3"/>
      <c r="C574" s="3"/>
    </row>
    <row r="575" spans="2:3" x14ac:dyDescent="0.3">
      <c r="B575" s="3"/>
      <c r="C575" s="3"/>
    </row>
    <row r="576" spans="2:3" x14ac:dyDescent="0.3">
      <c r="B576" s="3"/>
      <c r="C576" s="3"/>
    </row>
    <row r="577" spans="2:3" x14ac:dyDescent="0.3">
      <c r="B577" s="3"/>
      <c r="C577" s="3"/>
    </row>
    <row r="578" spans="2:3" x14ac:dyDescent="0.3">
      <c r="B578" s="3"/>
      <c r="C578" s="3"/>
    </row>
    <row r="579" spans="2:3" x14ac:dyDescent="0.3">
      <c r="B579" s="3"/>
      <c r="C579" s="3"/>
    </row>
    <row r="580" spans="2:3" x14ac:dyDescent="0.3">
      <c r="B580" s="3"/>
      <c r="C580" s="3"/>
    </row>
    <row r="581" spans="2:3" x14ac:dyDescent="0.3">
      <c r="B581" s="3"/>
      <c r="C581" s="3"/>
    </row>
    <row r="582" spans="2:3" x14ac:dyDescent="0.3">
      <c r="B582" s="3"/>
      <c r="C582" s="3"/>
    </row>
    <row r="583" spans="2:3" x14ac:dyDescent="0.3">
      <c r="B583" s="3"/>
      <c r="C583" s="3"/>
    </row>
    <row r="584" spans="2:3" x14ac:dyDescent="0.3">
      <c r="B584" s="3"/>
      <c r="C584" s="3"/>
    </row>
    <row r="585" spans="2:3" x14ac:dyDescent="0.3">
      <c r="B585" s="3"/>
      <c r="C585" s="3"/>
    </row>
    <row r="586" spans="2:3" x14ac:dyDescent="0.3">
      <c r="B586" s="3"/>
      <c r="C586" s="3"/>
    </row>
    <row r="587" spans="2:3" x14ac:dyDescent="0.3">
      <c r="B587" s="3"/>
      <c r="C587" s="3"/>
    </row>
    <row r="588" spans="2:3" x14ac:dyDescent="0.3">
      <c r="B588" s="3"/>
      <c r="C588" s="3"/>
    </row>
    <row r="589" spans="2:3" x14ac:dyDescent="0.3">
      <c r="B589" s="3"/>
      <c r="C589" s="3"/>
    </row>
    <row r="590" spans="2:3" x14ac:dyDescent="0.3">
      <c r="B590" s="3"/>
      <c r="C590" s="3"/>
    </row>
    <row r="591" spans="2:3" x14ac:dyDescent="0.3">
      <c r="B591" s="3"/>
      <c r="C591" s="3"/>
    </row>
    <row r="592" spans="2:3" x14ac:dyDescent="0.3">
      <c r="B592" s="3"/>
      <c r="C592" s="3"/>
    </row>
    <row r="593" spans="2:3" x14ac:dyDescent="0.3">
      <c r="B593" s="3"/>
      <c r="C593" s="3"/>
    </row>
    <row r="594" spans="2:3" x14ac:dyDescent="0.3">
      <c r="B594" s="3"/>
      <c r="C594" s="3"/>
    </row>
    <row r="595" spans="2:3" x14ac:dyDescent="0.3">
      <c r="B595" s="3"/>
      <c r="C595" s="3"/>
    </row>
    <row r="596" spans="2:3" x14ac:dyDescent="0.3">
      <c r="B596" s="3"/>
      <c r="C596" s="3"/>
    </row>
    <row r="597" spans="2:3" x14ac:dyDescent="0.3">
      <c r="B597" s="3"/>
      <c r="C597" s="3"/>
    </row>
    <row r="598" spans="2:3" x14ac:dyDescent="0.3">
      <c r="B598" s="3"/>
      <c r="C598" s="3"/>
    </row>
    <row r="599" spans="2:3" x14ac:dyDescent="0.3">
      <c r="B599" s="3"/>
      <c r="C599" s="3"/>
    </row>
    <row r="600" spans="2:3" x14ac:dyDescent="0.3">
      <c r="B600" s="3"/>
      <c r="C600" s="3"/>
    </row>
    <row r="601" spans="2:3" x14ac:dyDescent="0.3">
      <c r="B601" s="3"/>
      <c r="C601" s="3"/>
    </row>
    <row r="602" spans="2:3" x14ac:dyDescent="0.3">
      <c r="B602" s="3"/>
      <c r="C602" s="3"/>
    </row>
    <row r="603" spans="2:3" x14ac:dyDescent="0.3">
      <c r="B603" s="3"/>
      <c r="C603" s="3"/>
    </row>
    <row r="604" spans="2:3" x14ac:dyDescent="0.3">
      <c r="B604" s="3"/>
      <c r="C604" s="3"/>
    </row>
    <row r="605" spans="2:3" x14ac:dyDescent="0.3">
      <c r="B605" s="3"/>
      <c r="C605" s="3"/>
    </row>
    <row r="606" spans="2:3" x14ac:dyDescent="0.3">
      <c r="B606" s="3"/>
      <c r="C606" s="3"/>
    </row>
    <row r="607" spans="2:3" x14ac:dyDescent="0.3">
      <c r="B607" s="3"/>
      <c r="C607" s="3"/>
    </row>
    <row r="608" spans="2:3" x14ac:dyDescent="0.3">
      <c r="B608" s="3"/>
      <c r="C608" s="3"/>
    </row>
    <row r="609" spans="2:3" x14ac:dyDescent="0.3">
      <c r="B609" s="3"/>
      <c r="C609" s="3"/>
    </row>
    <row r="610" spans="2:3" x14ac:dyDescent="0.3">
      <c r="B610" s="3"/>
      <c r="C610" s="3"/>
    </row>
    <row r="611" spans="2:3" x14ac:dyDescent="0.3">
      <c r="B611" s="3"/>
      <c r="C611" s="3"/>
    </row>
    <row r="612" spans="2:3" x14ac:dyDescent="0.3">
      <c r="B612" s="3"/>
      <c r="C612" s="3"/>
    </row>
    <row r="613" spans="2:3" x14ac:dyDescent="0.3">
      <c r="B613" s="3"/>
      <c r="C613" s="3"/>
    </row>
    <row r="614" spans="2:3" x14ac:dyDescent="0.3">
      <c r="B614" s="3"/>
      <c r="C614" s="3"/>
    </row>
    <row r="615" spans="2:3" x14ac:dyDescent="0.3">
      <c r="B615" s="3"/>
      <c r="C615" s="3"/>
    </row>
    <row r="616" spans="2:3" x14ac:dyDescent="0.3">
      <c r="B616" s="3"/>
      <c r="C616" s="3"/>
    </row>
    <row r="617" spans="2:3" x14ac:dyDescent="0.3">
      <c r="B617" s="3"/>
      <c r="C617" s="3"/>
    </row>
    <row r="618" spans="2:3" x14ac:dyDescent="0.3">
      <c r="B618" s="3"/>
      <c r="C618" s="3"/>
    </row>
    <row r="619" spans="2:3" x14ac:dyDescent="0.3">
      <c r="B619" s="3"/>
      <c r="C619" s="3"/>
    </row>
    <row r="620" spans="2:3" x14ac:dyDescent="0.3">
      <c r="B620" s="3"/>
      <c r="C620" s="3"/>
    </row>
    <row r="621" spans="2:3" x14ac:dyDescent="0.3">
      <c r="B621" s="3"/>
      <c r="C621" s="3"/>
    </row>
    <row r="622" spans="2:3" x14ac:dyDescent="0.3">
      <c r="B622" s="3"/>
      <c r="C622" s="3"/>
    </row>
    <row r="623" spans="2:3" x14ac:dyDescent="0.3">
      <c r="B623" s="3"/>
      <c r="C623" s="3"/>
    </row>
    <row r="624" spans="2:3" x14ac:dyDescent="0.3">
      <c r="B624" s="3"/>
      <c r="C624" s="3"/>
    </row>
    <row r="625" spans="2:3" x14ac:dyDescent="0.3">
      <c r="B625" s="3"/>
      <c r="C625" s="3"/>
    </row>
    <row r="626" spans="2:3" x14ac:dyDescent="0.3">
      <c r="B626" s="3"/>
      <c r="C626" s="3"/>
    </row>
    <row r="627" spans="2:3" x14ac:dyDescent="0.3">
      <c r="B627" s="3"/>
      <c r="C627" s="3"/>
    </row>
    <row r="628" spans="2:3" x14ac:dyDescent="0.3">
      <c r="B628" s="3"/>
      <c r="C628" s="3"/>
    </row>
    <row r="629" spans="2:3" x14ac:dyDescent="0.3">
      <c r="B629" s="3"/>
      <c r="C629" s="3"/>
    </row>
    <row r="630" spans="2:3" x14ac:dyDescent="0.3">
      <c r="B630" s="3"/>
      <c r="C630" s="3"/>
    </row>
    <row r="631" spans="2:3" x14ac:dyDescent="0.3">
      <c r="B631" s="3"/>
      <c r="C631" s="3"/>
    </row>
    <row r="632" spans="2:3" x14ac:dyDescent="0.3">
      <c r="B632" s="3"/>
      <c r="C632" s="3"/>
    </row>
    <row r="633" spans="2:3" x14ac:dyDescent="0.3">
      <c r="B633" s="3"/>
      <c r="C633" s="3"/>
    </row>
    <row r="634" spans="2:3" x14ac:dyDescent="0.3">
      <c r="B634" s="3"/>
      <c r="C634" s="3"/>
    </row>
    <row r="635" spans="2:3" x14ac:dyDescent="0.3">
      <c r="B635" s="3"/>
      <c r="C635" s="3"/>
    </row>
    <row r="636" spans="2:3" x14ac:dyDescent="0.3">
      <c r="B636" s="3"/>
      <c r="C636" s="3"/>
    </row>
    <row r="637" spans="2:3" x14ac:dyDescent="0.3">
      <c r="B637" s="3"/>
      <c r="C637" s="3"/>
    </row>
    <row r="638" spans="2:3" x14ac:dyDescent="0.3">
      <c r="B638" s="3"/>
      <c r="C638" s="3"/>
    </row>
    <row r="639" spans="2:3" x14ac:dyDescent="0.3">
      <c r="B639" s="3"/>
      <c r="C639" s="3"/>
    </row>
    <row r="640" spans="2:3" x14ac:dyDescent="0.3">
      <c r="B640" s="3"/>
      <c r="C640" s="3"/>
    </row>
    <row r="641" spans="2:3" x14ac:dyDescent="0.3">
      <c r="B641" s="3"/>
      <c r="C641" s="3"/>
    </row>
    <row r="642" spans="2:3" x14ac:dyDescent="0.3">
      <c r="B642" s="3"/>
      <c r="C642" s="3"/>
    </row>
    <row r="643" spans="2:3" x14ac:dyDescent="0.3">
      <c r="B643" s="3"/>
      <c r="C643" s="3"/>
    </row>
    <row r="644" spans="2:3" x14ac:dyDescent="0.3">
      <c r="B644" s="3"/>
      <c r="C644" s="3"/>
    </row>
    <row r="645" spans="2:3" x14ac:dyDescent="0.3">
      <c r="B645" s="3"/>
      <c r="C645" s="3"/>
    </row>
    <row r="646" spans="2:3" x14ac:dyDescent="0.3">
      <c r="B646" s="3"/>
      <c r="C646" s="3"/>
    </row>
    <row r="647" spans="2:3" x14ac:dyDescent="0.3">
      <c r="B647" s="3"/>
      <c r="C647" s="3"/>
    </row>
    <row r="648" spans="2:3" x14ac:dyDescent="0.3">
      <c r="B648" s="3"/>
      <c r="C648" s="3"/>
    </row>
    <row r="649" spans="2:3" x14ac:dyDescent="0.3">
      <c r="B649" s="3"/>
      <c r="C649" s="3"/>
    </row>
    <row r="650" spans="2:3" x14ac:dyDescent="0.3">
      <c r="B650" s="3"/>
      <c r="C650" s="3"/>
    </row>
    <row r="651" spans="2:3" x14ac:dyDescent="0.3">
      <c r="B651" s="3"/>
      <c r="C651" s="3"/>
    </row>
    <row r="652" spans="2:3" x14ac:dyDescent="0.3">
      <c r="B652" s="3"/>
      <c r="C652" s="3"/>
    </row>
    <row r="653" spans="2:3" x14ac:dyDescent="0.3">
      <c r="B653" s="3"/>
      <c r="C653" s="3"/>
    </row>
    <row r="654" spans="2:3" x14ac:dyDescent="0.3">
      <c r="B654" s="3"/>
      <c r="C654" s="3"/>
    </row>
    <row r="655" spans="2:3" x14ac:dyDescent="0.3">
      <c r="B655" s="3"/>
      <c r="C655" s="3"/>
    </row>
    <row r="656" spans="2:3" x14ac:dyDescent="0.3">
      <c r="B656" s="3"/>
      <c r="C656" s="3"/>
    </row>
    <row r="657" spans="2:3" x14ac:dyDescent="0.3">
      <c r="B657" s="3"/>
      <c r="C657" s="3"/>
    </row>
    <row r="658" spans="2:3" x14ac:dyDescent="0.3">
      <c r="B658" s="3"/>
      <c r="C658" s="3"/>
    </row>
    <row r="659" spans="2:3" x14ac:dyDescent="0.3">
      <c r="B659" s="3"/>
      <c r="C659" s="3"/>
    </row>
    <row r="660" spans="2:3" x14ac:dyDescent="0.3">
      <c r="B660" s="3"/>
      <c r="C660" s="3"/>
    </row>
    <row r="661" spans="2:3" x14ac:dyDescent="0.3">
      <c r="B661" s="3"/>
      <c r="C661" s="3"/>
    </row>
    <row r="662" spans="2:3" x14ac:dyDescent="0.3">
      <c r="B662" s="3"/>
      <c r="C662" s="3"/>
    </row>
    <row r="663" spans="2:3" x14ac:dyDescent="0.3">
      <c r="B663" s="3"/>
      <c r="C663" s="3"/>
    </row>
    <row r="664" spans="2:3" x14ac:dyDescent="0.3">
      <c r="B664" s="3"/>
      <c r="C664" s="3"/>
    </row>
    <row r="665" spans="2:3" x14ac:dyDescent="0.3">
      <c r="B665" s="3"/>
      <c r="C665" s="3"/>
    </row>
    <row r="666" spans="2:3" x14ac:dyDescent="0.3">
      <c r="B666" s="3"/>
      <c r="C666" s="3"/>
    </row>
    <row r="667" spans="2:3" x14ac:dyDescent="0.3">
      <c r="B667" s="3"/>
      <c r="C667" s="3"/>
    </row>
    <row r="668" spans="2:3" x14ac:dyDescent="0.3">
      <c r="B668" s="3"/>
      <c r="C668" s="3"/>
    </row>
    <row r="669" spans="2:3" x14ac:dyDescent="0.3">
      <c r="B669" s="3"/>
      <c r="C669" s="3"/>
    </row>
    <row r="670" spans="2:3" x14ac:dyDescent="0.3">
      <c r="B670" s="3"/>
      <c r="C670" s="3"/>
    </row>
    <row r="671" spans="2:3" x14ac:dyDescent="0.3">
      <c r="B671" s="3"/>
      <c r="C671" s="3"/>
    </row>
    <row r="672" spans="2:3" x14ac:dyDescent="0.3">
      <c r="B672" s="3"/>
      <c r="C672" s="3"/>
    </row>
    <row r="673" spans="2:3" x14ac:dyDescent="0.3">
      <c r="B673" s="3"/>
      <c r="C673" s="3"/>
    </row>
    <row r="674" spans="2:3" x14ac:dyDescent="0.3">
      <c r="B674" s="3"/>
      <c r="C674" s="3"/>
    </row>
    <row r="675" spans="2:3" x14ac:dyDescent="0.3">
      <c r="B675" s="3"/>
      <c r="C675" s="3"/>
    </row>
    <row r="676" spans="2:3" x14ac:dyDescent="0.3">
      <c r="B676" s="3"/>
      <c r="C676" s="3"/>
    </row>
    <row r="677" spans="2:3" x14ac:dyDescent="0.3">
      <c r="B677" s="3"/>
      <c r="C677" s="3"/>
    </row>
    <row r="678" spans="2:3" x14ac:dyDescent="0.3">
      <c r="B678" s="3"/>
      <c r="C678" s="3"/>
    </row>
    <row r="679" spans="2:3" x14ac:dyDescent="0.3">
      <c r="B679" s="3"/>
      <c r="C679" s="3"/>
    </row>
    <row r="680" spans="2:3" x14ac:dyDescent="0.3">
      <c r="B680" s="3"/>
      <c r="C680" s="3"/>
    </row>
    <row r="681" spans="2:3" x14ac:dyDescent="0.3">
      <c r="B681" s="3"/>
      <c r="C681" s="3"/>
    </row>
    <row r="682" spans="2:3" x14ac:dyDescent="0.3">
      <c r="B682" s="3"/>
      <c r="C682" s="3"/>
    </row>
    <row r="683" spans="2:3" x14ac:dyDescent="0.3">
      <c r="B683" s="3"/>
      <c r="C683" s="3"/>
    </row>
    <row r="684" spans="2:3" x14ac:dyDescent="0.3">
      <c r="B684" s="3"/>
      <c r="C684" s="3"/>
    </row>
    <row r="685" spans="2:3" x14ac:dyDescent="0.3">
      <c r="B685" s="3"/>
      <c r="C685" s="3"/>
    </row>
    <row r="686" spans="2:3" x14ac:dyDescent="0.3">
      <c r="B686" s="3"/>
      <c r="C686" s="3"/>
    </row>
    <row r="687" spans="2:3" x14ac:dyDescent="0.3">
      <c r="B687" s="3"/>
      <c r="C687" s="3"/>
    </row>
    <row r="688" spans="2:3" x14ac:dyDescent="0.3">
      <c r="B688" s="3"/>
      <c r="C688" s="3"/>
    </row>
    <row r="689" spans="2:3" x14ac:dyDescent="0.3">
      <c r="B689" s="3"/>
      <c r="C689" s="3"/>
    </row>
    <row r="690" spans="2:3" x14ac:dyDescent="0.3">
      <c r="B690" s="3"/>
      <c r="C690" s="3"/>
    </row>
    <row r="691" spans="2:3" x14ac:dyDescent="0.3">
      <c r="B691" s="3"/>
      <c r="C691" s="3"/>
    </row>
    <row r="692" spans="2:3" x14ac:dyDescent="0.3">
      <c r="B692" s="3"/>
      <c r="C692" s="3"/>
    </row>
    <row r="693" spans="2:3" x14ac:dyDescent="0.3">
      <c r="B693" s="3"/>
      <c r="C693" s="3"/>
    </row>
    <row r="694" spans="2:3" x14ac:dyDescent="0.3">
      <c r="B694" s="3"/>
      <c r="C694" s="3"/>
    </row>
    <row r="695" spans="2:3" x14ac:dyDescent="0.3">
      <c r="B695" s="3"/>
      <c r="C695" s="3"/>
    </row>
    <row r="696" spans="2:3" x14ac:dyDescent="0.3">
      <c r="B696" s="3"/>
      <c r="C696" s="3"/>
    </row>
    <row r="697" spans="2:3" x14ac:dyDescent="0.3">
      <c r="B697" s="3"/>
      <c r="C697" s="3"/>
    </row>
    <row r="698" spans="2:3" x14ac:dyDescent="0.3">
      <c r="B698" s="3"/>
      <c r="C698" s="3"/>
    </row>
    <row r="699" spans="2:3" x14ac:dyDescent="0.3">
      <c r="B699" s="3"/>
      <c r="C699" s="3"/>
    </row>
    <row r="700" spans="2:3" x14ac:dyDescent="0.3">
      <c r="B700" s="3"/>
      <c r="C700" s="3"/>
    </row>
    <row r="701" spans="2:3" x14ac:dyDescent="0.3">
      <c r="B701" s="3"/>
      <c r="C701" s="3"/>
    </row>
    <row r="702" spans="2:3" x14ac:dyDescent="0.3">
      <c r="B702" s="3"/>
      <c r="C702" s="3"/>
    </row>
    <row r="703" spans="2:3" x14ac:dyDescent="0.3">
      <c r="B703" s="3"/>
      <c r="C703" s="3"/>
    </row>
    <row r="704" spans="2:3" x14ac:dyDescent="0.3">
      <c r="B704" s="3"/>
      <c r="C704" s="3"/>
    </row>
    <row r="705" spans="2:3" x14ac:dyDescent="0.3">
      <c r="B705" s="3"/>
      <c r="C705" s="3"/>
    </row>
    <row r="706" spans="2:3" x14ac:dyDescent="0.3">
      <c r="B706" s="3"/>
      <c r="C706" s="3"/>
    </row>
    <row r="707" spans="2:3" x14ac:dyDescent="0.3">
      <c r="B707" s="3"/>
      <c r="C707" s="3"/>
    </row>
    <row r="708" spans="2:3" x14ac:dyDescent="0.3">
      <c r="B708" s="3"/>
      <c r="C708" s="3"/>
    </row>
    <row r="709" spans="2:3" x14ac:dyDescent="0.3">
      <c r="B709" s="3"/>
      <c r="C709" s="3"/>
    </row>
    <row r="710" spans="2:3" x14ac:dyDescent="0.3">
      <c r="B710" s="3"/>
      <c r="C710" s="3"/>
    </row>
    <row r="711" spans="2:3" x14ac:dyDescent="0.3">
      <c r="B711" s="3"/>
      <c r="C711" s="3"/>
    </row>
    <row r="712" spans="2:3" x14ac:dyDescent="0.3">
      <c r="B712" s="3"/>
      <c r="C712" s="3"/>
    </row>
    <row r="713" spans="2:3" x14ac:dyDescent="0.3">
      <c r="B713" s="3"/>
      <c r="C713" s="3"/>
    </row>
    <row r="714" spans="2:3" x14ac:dyDescent="0.3">
      <c r="B714" s="3"/>
      <c r="C714" s="3"/>
    </row>
    <row r="715" spans="2:3" x14ac:dyDescent="0.3">
      <c r="B715" s="3"/>
      <c r="C715" s="3"/>
    </row>
    <row r="716" spans="2:3" x14ac:dyDescent="0.3">
      <c r="B716" s="3"/>
      <c r="C716" s="3"/>
    </row>
    <row r="717" spans="2:3" x14ac:dyDescent="0.3">
      <c r="B717" s="3"/>
      <c r="C717" s="3"/>
    </row>
    <row r="718" spans="2:3" x14ac:dyDescent="0.3">
      <c r="B718" s="3"/>
      <c r="C718" s="3"/>
    </row>
    <row r="719" spans="2:3" x14ac:dyDescent="0.3">
      <c r="B719" s="3"/>
      <c r="C719" s="3"/>
    </row>
    <row r="720" spans="2:3" x14ac:dyDescent="0.3">
      <c r="B720" s="3"/>
      <c r="C720" s="3"/>
    </row>
    <row r="721" spans="2:3" x14ac:dyDescent="0.3">
      <c r="B721" s="3"/>
      <c r="C721" s="3"/>
    </row>
    <row r="722" spans="2:3" x14ac:dyDescent="0.3">
      <c r="B722" s="3"/>
      <c r="C722" s="3"/>
    </row>
    <row r="723" spans="2:3" x14ac:dyDescent="0.3">
      <c r="B723" s="3"/>
      <c r="C723" s="3"/>
    </row>
    <row r="724" spans="2:3" x14ac:dyDescent="0.3">
      <c r="B724" s="3"/>
      <c r="C724" s="3"/>
    </row>
    <row r="725" spans="2:3" x14ac:dyDescent="0.3">
      <c r="B725" s="3"/>
      <c r="C725" s="3"/>
    </row>
    <row r="726" spans="2:3" x14ac:dyDescent="0.3">
      <c r="B726" s="3"/>
      <c r="C726" s="3"/>
    </row>
    <row r="727" spans="2:3" x14ac:dyDescent="0.3">
      <c r="B727" s="3"/>
      <c r="C727" s="3"/>
    </row>
    <row r="728" spans="2:3" x14ac:dyDescent="0.3">
      <c r="B728" s="3"/>
      <c r="C728" s="3"/>
    </row>
    <row r="729" spans="2:3" x14ac:dyDescent="0.3">
      <c r="B729" s="3"/>
      <c r="C729" s="3"/>
    </row>
    <row r="730" spans="2:3" x14ac:dyDescent="0.3">
      <c r="B730" s="3"/>
      <c r="C730" s="3"/>
    </row>
    <row r="731" spans="2:3" x14ac:dyDescent="0.3">
      <c r="B731" s="3"/>
      <c r="C731" s="3"/>
    </row>
    <row r="732" spans="2:3" x14ac:dyDescent="0.3">
      <c r="B732" s="3"/>
      <c r="C732" s="3"/>
    </row>
    <row r="733" spans="2:3" x14ac:dyDescent="0.3">
      <c r="B733" s="3"/>
      <c r="C733" s="3"/>
    </row>
    <row r="734" spans="2:3" x14ac:dyDescent="0.3">
      <c r="B734" s="3"/>
      <c r="C734" s="3"/>
    </row>
    <row r="735" spans="2:3" x14ac:dyDescent="0.3">
      <c r="B735" s="3"/>
      <c r="C735" s="3"/>
    </row>
    <row r="736" spans="2:3" x14ac:dyDescent="0.3">
      <c r="B736" s="3"/>
      <c r="C736" s="3"/>
    </row>
    <row r="737" spans="2:3" x14ac:dyDescent="0.3">
      <c r="B737" s="3"/>
      <c r="C737" s="3"/>
    </row>
    <row r="738" spans="2:3" x14ac:dyDescent="0.3">
      <c r="B738" s="3"/>
      <c r="C738" s="3"/>
    </row>
    <row r="739" spans="2:3" x14ac:dyDescent="0.3">
      <c r="B739" s="3"/>
      <c r="C739" s="3"/>
    </row>
    <row r="740" spans="2:3" x14ac:dyDescent="0.3">
      <c r="B740" s="3"/>
      <c r="C740" s="3"/>
    </row>
    <row r="741" spans="2:3" x14ac:dyDescent="0.3">
      <c r="B741" s="3"/>
      <c r="C741" s="3"/>
    </row>
    <row r="742" spans="2:3" x14ac:dyDescent="0.3">
      <c r="B742" s="3"/>
      <c r="C742" s="3"/>
    </row>
    <row r="743" spans="2:3" x14ac:dyDescent="0.3">
      <c r="B743" s="3"/>
      <c r="C743" s="3"/>
    </row>
    <row r="744" spans="2:3" x14ac:dyDescent="0.3">
      <c r="B744" s="3"/>
      <c r="C744" s="3"/>
    </row>
    <row r="745" spans="2:3" x14ac:dyDescent="0.3">
      <c r="B745" s="3"/>
      <c r="C745" s="3"/>
    </row>
    <row r="746" spans="2:3" x14ac:dyDescent="0.3">
      <c r="B746" s="3"/>
      <c r="C746" s="3"/>
    </row>
    <row r="747" spans="2:3" x14ac:dyDescent="0.3">
      <c r="B747" s="3"/>
      <c r="C747" s="3"/>
    </row>
    <row r="748" spans="2:3" x14ac:dyDescent="0.3">
      <c r="B748" s="3"/>
      <c r="C748" s="3"/>
    </row>
    <row r="749" spans="2:3" x14ac:dyDescent="0.3">
      <c r="B749" s="3"/>
      <c r="C749" s="3"/>
    </row>
    <row r="750" spans="2:3" x14ac:dyDescent="0.3">
      <c r="B750" s="3"/>
      <c r="C750" s="3"/>
    </row>
    <row r="751" spans="2:3" x14ac:dyDescent="0.3">
      <c r="B751" s="3"/>
      <c r="C751" s="3"/>
    </row>
    <row r="752" spans="2:3" x14ac:dyDescent="0.3">
      <c r="B752" s="3"/>
      <c r="C752" s="3"/>
    </row>
    <row r="753" spans="2:3" x14ac:dyDescent="0.3">
      <c r="B753" s="3"/>
      <c r="C753" s="3"/>
    </row>
    <row r="754" spans="2:3" x14ac:dyDescent="0.3">
      <c r="B754" s="3"/>
      <c r="C754" s="3"/>
    </row>
    <row r="755" spans="2:3" x14ac:dyDescent="0.3">
      <c r="B755" s="3"/>
      <c r="C755" s="3"/>
    </row>
    <row r="756" spans="2:3" x14ac:dyDescent="0.3">
      <c r="B756" s="3"/>
      <c r="C756" s="3"/>
    </row>
    <row r="757" spans="2:3" x14ac:dyDescent="0.3">
      <c r="B757" s="3"/>
      <c r="C757" s="3"/>
    </row>
    <row r="758" spans="2:3" x14ac:dyDescent="0.3">
      <c r="B758" s="3"/>
      <c r="C758" s="3"/>
    </row>
    <row r="759" spans="2:3" x14ac:dyDescent="0.3">
      <c r="B759" s="3"/>
      <c r="C759" s="3"/>
    </row>
    <row r="760" spans="2:3" x14ac:dyDescent="0.3">
      <c r="B760" s="3"/>
      <c r="C760" s="3"/>
    </row>
    <row r="761" spans="2:3" x14ac:dyDescent="0.3">
      <c r="B761" s="3"/>
      <c r="C761" s="3"/>
    </row>
    <row r="762" spans="2:3" x14ac:dyDescent="0.3">
      <c r="B762" s="3"/>
      <c r="C762" s="3"/>
    </row>
    <row r="763" spans="2:3" x14ac:dyDescent="0.3">
      <c r="B763" s="3"/>
      <c r="C763" s="3"/>
    </row>
    <row r="764" spans="2:3" x14ac:dyDescent="0.3">
      <c r="B764" s="3"/>
      <c r="C764" s="3"/>
    </row>
    <row r="765" spans="2:3" x14ac:dyDescent="0.3">
      <c r="B765" s="3"/>
      <c r="C765" s="3"/>
    </row>
    <row r="766" spans="2:3" x14ac:dyDescent="0.3">
      <c r="B766" s="3"/>
      <c r="C766" s="3"/>
    </row>
    <row r="767" spans="2:3" x14ac:dyDescent="0.3">
      <c r="B767" s="3"/>
      <c r="C767" s="3"/>
    </row>
    <row r="768" spans="2:3" x14ac:dyDescent="0.3">
      <c r="B768" s="3"/>
      <c r="C768" s="3"/>
    </row>
    <row r="769" spans="2:3" x14ac:dyDescent="0.3">
      <c r="B769" s="3"/>
      <c r="C769" s="3"/>
    </row>
    <row r="770" spans="2:3" x14ac:dyDescent="0.3">
      <c r="B770" s="3"/>
      <c r="C770" s="3"/>
    </row>
    <row r="771" spans="2:3" x14ac:dyDescent="0.3">
      <c r="B771" s="3"/>
      <c r="C771" s="3"/>
    </row>
    <row r="772" spans="2:3" x14ac:dyDescent="0.3">
      <c r="B772" s="3"/>
      <c r="C772" s="3"/>
    </row>
    <row r="773" spans="2:3" x14ac:dyDescent="0.3">
      <c r="B773" s="3"/>
      <c r="C773" s="3"/>
    </row>
    <row r="774" spans="2:3" x14ac:dyDescent="0.3">
      <c r="B774" s="3"/>
      <c r="C774" s="3"/>
    </row>
    <row r="775" spans="2:3" x14ac:dyDescent="0.3">
      <c r="B775" s="3"/>
      <c r="C775" s="3"/>
    </row>
    <row r="776" spans="2:3" x14ac:dyDescent="0.3">
      <c r="B776" s="3"/>
      <c r="C776" s="3"/>
    </row>
    <row r="777" spans="2:3" x14ac:dyDescent="0.3">
      <c r="B777" s="3"/>
      <c r="C777" s="3"/>
    </row>
    <row r="778" spans="2:3" x14ac:dyDescent="0.3">
      <c r="B778" s="3"/>
      <c r="C778" s="3"/>
    </row>
    <row r="779" spans="2:3" x14ac:dyDescent="0.3">
      <c r="B779" s="3"/>
      <c r="C779" s="3"/>
    </row>
    <row r="780" spans="2:3" x14ac:dyDescent="0.3">
      <c r="B780" s="3"/>
      <c r="C780" s="3"/>
    </row>
    <row r="781" spans="2:3" x14ac:dyDescent="0.3">
      <c r="B781" s="3"/>
      <c r="C781" s="3"/>
    </row>
    <row r="782" spans="2:3" x14ac:dyDescent="0.3">
      <c r="B782" s="3"/>
      <c r="C782" s="3"/>
    </row>
    <row r="783" spans="2:3" x14ac:dyDescent="0.3">
      <c r="B783" s="3"/>
      <c r="C783" s="3"/>
    </row>
    <row r="784" spans="2:3" x14ac:dyDescent="0.3">
      <c r="B784" s="3"/>
      <c r="C784" s="3"/>
    </row>
    <row r="785" spans="2:3" x14ac:dyDescent="0.3">
      <c r="B785" s="3"/>
      <c r="C785" s="3"/>
    </row>
    <row r="786" spans="2:3" x14ac:dyDescent="0.3">
      <c r="B786" s="3"/>
      <c r="C786" s="3"/>
    </row>
    <row r="787" spans="2:3" x14ac:dyDescent="0.3">
      <c r="B787" s="3"/>
      <c r="C787" s="3"/>
    </row>
    <row r="788" spans="2:3" x14ac:dyDescent="0.3">
      <c r="B788" s="3"/>
      <c r="C788" s="3"/>
    </row>
    <row r="789" spans="2:3" x14ac:dyDescent="0.3">
      <c r="B789" s="3"/>
      <c r="C789" s="3"/>
    </row>
    <row r="790" spans="2:3" x14ac:dyDescent="0.3">
      <c r="B790" s="3"/>
      <c r="C790" s="3"/>
    </row>
    <row r="791" spans="2:3" x14ac:dyDescent="0.3">
      <c r="B791" s="3"/>
      <c r="C791" s="3"/>
    </row>
    <row r="792" spans="2:3" x14ac:dyDescent="0.3">
      <c r="B792" s="3"/>
      <c r="C792" s="3"/>
    </row>
    <row r="793" spans="2:3" x14ac:dyDescent="0.3">
      <c r="B793" s="3"/>
      <c r="C793" s="3"/>
    </row>
    <row r="794" spans="2:3" x14ac:dyDescent="0.3">
      <c r="B794" s="3"/>
      <c r="C794" s="3"/>
    </row>
    <row r="795" spans="2:3" x14ac:dyDescent="0.3">
      <c r="B795" s="3"/>
      <c r="C795" s="3"/>
    </row>
    <row r="796" spans="2:3" x14ac:dyDescent="0.3">
      <c r="B796" s="3"/>
      <c r="C796" s="3"/>
    </row>
    <row r="797" spans="2:3" x14ac:dyDescent="0.3">
      <c r="B797" s="3"/>
      <c r="C797" s="3"/>
    </row>
    <row r="798" spans="2:3" x14ac:dyDescent="0.3">
      <c r="B798" s="3"/>
      <c r="C798" s="3"/>
    </row>
    <row r="799" spans="2:3" x14ac:dyDescent="0.3">
      <c r="B799" s="3"/>
      <c r="C799" s="3"/>
    </row>
    <row r="800" spans="2:3" x14ac:dyDescent="0.3">
      <c r="B800" s="3"/>
      <c r="C800" s="3"/>
    </row>
    <row r="801" spans="2:3" x14ac:dyDescent="0.3">
      <c r="B801" s="3"/>
      <c r="C801" s="3"/>
    </row>
    <row r="802" spans="2:3" x14ac:dyDescent="0.3">
      <c r="B802" s="3"/>
      <c r="C802" s="3"/>
    </row>
    <row r="803" spans="2:3" x14ac:dyDescent="0.3">
      <c r="B803" s="3"/>
      <c r="C803" s="3"/>
    </row>
    <row r="804" spans="2:3" x14ac:dyDescent="0.3">
      <c r="B804" s="3"/>
      <c r="C804" s="3"/>
    </row>
    <row r="805" spans="2:3" x14ac:dyDescent="0.3">
      <c r="B805" s="3"/>
      <c r="C805" s="3"/>
    </row>
    <row r="806" spans="2:3" x14ac:dyDescent="0.3">
      <c r="B806" s="3"/>
      <c r="C806" s="3"/>
    </row>
    <row r="807" spans="2:3" x14ac:dyDescent="0.3">
      <c r="B807" s="3"/>
      <c r="C807" s="3"/>
    </row>
    <row r="808" spans="2:3" x14ac:dyDescent="0.3">
      <c r="B808" s="3"/>
      <c r="C808" s="3"/>
    </row>
    <row r="809" spans="2:3" x14ac:dyDescent="0.3">
      <c r="B809" s="3"/>
      <c r="C809" s="3"/>
    </row>
    <row r="810" spans="2:3" x14ac:dyDescent="0.3">
      <c r="B810" s="3"/>
      <c r="C810" s="3"/>
    </row>
    <row r="811" spans="2:3" x14ac:dyDescent="0.3">
      <c r="B811" s="3"/>
      <c r="C811" s="3"/>
    </row>
    <row r="812" spans="2:3" x14ac:dyDescent="0.3">
      <c r="B812" s="3"/>
      <c r="C812" s="3"/>
    </row>
    <row r="813" spans="2:3" x14ac:dyDescent="0.3">
      <c r="B813" s="3"/>
      <c r="C813" s="3"/>
    </row>
    <row r="814" spans="2:3" x14ac:dyDescent="0.3">
      <c r="B814" s="3"/>
      <c r="C814" s="3"/>
    </row>
    <row r="815" spans="2:3" x14ac:dyDescent="0.3">
      <c r="B815" s="3"/>
      <c r="C815" s="3"/>
    </row>
    <row r="816" spans="2:3" x14ac:dyDescent="0.3">
      <c r="B816" s="3"/>
      <c r="C816" s="3"/>
    </row>
    <row r="817" spans="2:3" x14ac:dyDescent="0.3">
      <c r="B817" s="3"/>
      <c r="C817" s="3"/>
    </row>
    <row r="818" spans="2:3" x14ac:dyDescent="0.3">
      <c r="B818" s="3"/>
      <c r="C818" s="3"/>
    </row>
    <row r="819" spans="2:3" x14ac:dyDescent="0.3">
      <c r="B819" s="3"/>
      <c r="C819" s="3"/>
    </row>
    <row r="820" spans="2:3" x14ac:dyDescent="0.3">
      <c r="B820" s="3"/>
      <c r="C820" s="3"/>
    </row>
    <row r="821" spans="2:3" x14ac:dyDescent="0.3">
      <c r="B821" s="3"/>
      <c r="C821" s="3"/>
    </row>
    <row r="822" spans="2:3" x14ac:dyDescent="0.3">
      <c r="B822" s="3"/>
      <c r="C822" s="3"/>
    </row>
    <row r="823" spans="2:3" x14ac:dyDescent="0.3">
      <c r="B823" s="3"/>
      <c r="C823" s="3"/>
    </row>
    <row r="824" spans="2:3" x14ac:dyDescent="0.3">
      <c r="B824" s="3"/>
      <c r="C824" s="3"/>
    </row>
    <row r="825" spans="2:3" x14ac:dyDescent="0.3">
      <c r="B825" s="3"/>
      <c r="C825" s="3"/>
    </row>
    <row r="826" spans="2:3" x14ac:dyDescent="0.3">
      <c r="B826" s="3"/>
      <c r="C826" s="3"/>
    </row>
  </sheetData>
  <hyperlinks>
    <hyperlink ref="C4" location="'29.1.1'!A1" display="Accidents de la circulation pendant l'exécution du contrat de travail : évolution 2012 - 2016"/>
    <hyperlink ref="C5" location="'29.1.2'!A1" display="Accidents de la circulation pendant l'exécution du contrat de travail : distribution selon les conséquences et le genre - 2016"/>
    <hyperlink ref="C6" location="'29.1.3'!A1" display="Accidents de la circulation pendant l'exécution du contrat de travail : distribution selon les conséquences et la génération - 2016"/>
    <hyperlink ref="C7" location="'29.1.4'!A1" display="Accidents de la circulation pendant l'exécution du contrat de travail : distribution selon les conséquences et le genre de travail - 2016"/>
    <hyperlink ref="C9" location="'29.2.1'!A1" display="Accidents de la circulation pendant l'exécution du contrat de travail selon l'heure de l'accident : évolution 2012 - 2016"/>
    <hyperlink ref="C10" location="'29.2.2'!A1" display="Accidents de la circulation pendant l'exécution du contrat de travail selon l'heure de l'accident : distribution selon les conséquences - 2016"/>
    <hyperlink ref="C12" location="'29.3.1'!A1" display="Accidents de la circulation pendant l'exécution du contrat de travail selon l'horaire de travail : évolution 2012 - 2016"/>
    <hyperlink ref="C13" location="'29.3.2'!A1" display="Accidents de la circulation pendant l'exécution du contrat de travail selon l'horaire de travail : distribution selon les conséquences - 2016"/>
    <hyperlink ref="C15" location="'29.4.1'!A1" display="Accidents de la circulation pendant l'exécution du contrat de travail selon le jour de l'accident : évolution 2012 - 2016"/>
    <hyperlink ref="C16" location="'29.4.2'!A1" display="Accidents de la circulation pendant l'exécution du contrat de travail selon le jour de l'accident : distribution selon les conséquences - 2016"/>
    <hyperlink ref="C21" location="'29.6.1'!A1" display="Accidents de la circulation pendant l'exécution du contrat de travail selon la province et la région de survenance de l'accident : évolution 2012 - 2016"/>
    <hyperlink ref="C22" location="'29.6.2'!A1" display="Accidents de la circulation pendant l'exécution du contrat de travail selon la province et la région de survenance de l'accident : distribution selon les conséquences - 2016"/>
    <hyperlink ref="C24" location="'29.7.1'!A1" display="Accidents de la circulation pendant l'exécution du contrat de travail selon la province et la région de l'employeur : évolution 2012 - 2016"/>
    <hyperlink ref="C25" location="'29.7.2'!A1" display="Accidents de la circulation pendant l'exécution du contrat de travail selon la province et la région de l'employeur : distribution selon les conséquences - 2016"/>
    <hyperlink ref="C27" location="'29.8.1'!A1" display="Accidents de la circulation pendant l'exécution du contrat de travail selon le secteur d'activités économiques de l'employeur : évolution 2012 - 2016"/>
    <hyperlink ref="C28" location="'29.8.2'!A1" display="Accidents de la circulation pendant l'exécution du contrat de travail selon le secteur d'activités économiques de l'employeur : distribution selon les conséquences - 2016"/>
    <hyperlink ref="C30" location="'29.9.1'!A1" display="Accidents de la circulation pendant l'exécution du contrat de travail selon la durée de l’incapacité temporaire : évolution 2012 - 2016"/>
    <hyperlink ref="C31" location="'29.9.2'!A1" display="Accidents de la circulation pendant l'exécution du contrat de travail selon la durée de l’incapacité temporaire : distribution selon les conséquences - 2016"/>
    <hyperlink ref="C33" location="'29.11.1'!A1" display="Accidents de la circulation pendant l'exécution du contrat de travail selon le type de travail : évolution 2012 - 2016"/>
    <hyperlink ref="C34" location="'29.11.2'!A1" display="Accidents de la circulation pendant l'exécution du contrat de travail selon le type de travail : distribution selon les conséquences - 2016"/>
    <hyperlink ref="C36" location="'29.12.1'!A1" display="Accidents de la circulation pendant l'exécution du contrat de travail selon la déviation : évolution 2012 - 2016"/>
    <hyperlink ref="C37" location="'29.12.2'!A1" display="Accidents de la circulation pendant l'exécution du contrat de travail selon la déviation : distribution selon les conséquences - 2016"/>
    <hyperlink ref="C39" location="'29.13.1'!A1" display="Accidents de la circulation pendant l'exécution du contrat de travail selon l'agent matériel : évolution 2012 - 2016"/>
    <hyperlink ref="C40" location="'29.13.2'!A1" display="Accidents de la circulation pendant l'exécution du contrat de travail selon l'agent matériel : distribution selon les conséquences - 2016"/>
    <hyperlink ref="C42" location="'29.14.1'!A1" display="Accidents de la circulation pendant l'exécution du contrat de travail selon la modalité de la blessure : évolution 2012 - 2016"/>
    <hyperlink ref="C43" location="'29.14.2'!A1" display="Accidents de la circulation pendant l'exécution du contrat de travail selon la modalité de la blessure :  distribution selon les conséquences - 2016"/>
    <hyperlink ref="C45" location="'29.15.1'!A1" display="Accidents de la circulation pendant l'exécution du contrat de travail selon la nature de la blessure : évolution 2012 - 2016"/>
    <hyperlink ref="C46" location="'29.15.2'!A1" display="Accidents de la circulation pendant l'exécution du contrat de travail selon la nature de la blessure : distribution selon les conséquences - 2016"/>
    <hyperlink ref="C48" location="'29.16.1'!A1" display="Accidents de la circulation pendant l'exécution du contrat de travail selon la localisation de la blessure : évolution 2012 - 2016"/>
    <hyperlink ref="C18" location="'29.4.1'!A1" display="Accidents de la circulation pendant l'exécution du contrat de travail selon le jour de l'accident : évolution 2012 - 2016"/>
    <hyperlink ref="C19" location="'29.4.2'!A1" display="Accidents de la circulation pendant l'exécution du contrat de travail selon le jour de l'accident : distribution selon les conséquences - 2016"/>
    <hyperlink ref="C49" location="'29.16.1'!A1" display="Accidents de la circulation pendant l'exécution du contrat de travail selon la localisation de la blessure : évolution 2012 - 2016"/>
  </hyperlinks>
  <printOptions horizontalCentered="1"/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433"/>
  <sheetViews>
    <sheetView zoomScale="80" zoomScaleNormal="80" workbookViewId="0">
      <selection activeCell="U7" sqref="U7:W14"/>
    </sheetView>
  </sheetViews>
  <sheetFormatPr defaultColWidth="9.109375" defaultRowHeight="14.4" x14ac:dyDescent="0.3"/>
  <cols>
    <col min="1" max="1" width="2.6640625" style="3" customWidth="1"/>
    <col min="2" max="2" width="27.6640625" style="1" customWidth="1"/>
    <col min="3" max="6" width="16" style="1" hidden="1" customWidth="1"/>
    <col min="7" max="23" width="16" style="1" customWidth="1"/>
    <col min="24" max="16384" width="9.109375" style="3"/>
  </cols>
  <sheetData>
    <row r="1" spans="2:24" ht="15" thickBo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4" ht="21.9" customHeight="1" thickTop="1" thickBot="1" x14ac:dyDescent="0.35">
      <c r="B2" s="198" t="s">
        <v>248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4" ht="21.9" customHeight="1" thickTop="1" thickBot="1" x14ac:dyDescent="0.35">
      <c r="B3" s="201" t="s">
        <v>693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</row>
    <row r="4" spans="2:24" ht="21.9" customHeight="1" thickTop="1" thickBot="1" x14ac:dyDescent="0.35">
      <c r="B4" s="205" t="s">
        <v>249</v>
      </c>
      <c r="C4" s="208" t="s">
        <v>0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0"/>
      <c r="W4" s="195" t="s">
        <v>685</v>
      </c>
    </row>
    <row r="5" spans="2:24" ht="21.9" customHeight="1" thickTop="1" x14ac:dyDescent="0.3">
      <c r="B5" s="206"/>
      <c r="C5" s="193">
        <v>2012</v>
      </c>
      <c r="D5" s="193"/>
      <c r="E5" s="193">
        <v>2013</v>
      </c>
      <c r="F5" s="193"/>
      <c r="G5" s="219">
        <v>2014</v>
      </c>
      <c r="H5" s="220"/>
      <c r="I5" s="220">
        <v>2015</v>
      </c>
      <c r="J5" s="220"/>
      <c r="K5" s="220">
        <v>2016</v>
      </c>
      <c r="L5" s="220"/>
      <c r="M5" s="220">
        <v>2017</v>
      </c>
      <c r="N5" s="220"/>
      <c r="O5" s="220">
        <v>2018</v>
      </c>
      <c r="P5" s="220"/>
      <c r="Q5" s="220">
        <v>2019</v>
      </c>
      <c r="R5" s="220"/>
      <c r="S5" s="220">
        <v>2020</v>
      </c>
      <c r="T5" s="217"/>
      <c r="U5" s="220">
        <v>2021</v>
      </c>
      <c r="V5" s="221"/>
      <c r="W5" s="224"/>
    </row>
    <row r="6" spans="2:24" ht="21.9" customHeight="1" thickBot="1" x14ac:dyDescent="0.35">
      <c r="B6" s="207"/>
      <c r="C6" s="23" t="s">
        <v>2</v>
      </c>
      <c r="D6" s="45" t="s">
        <v>1</v>
      </c>
      <c r="E6" s="23" t="s">
        <v>2</v>
      </c>
      <c r="F6" s="45" t="s">
        <v>1</v>
      </c>
      <c r="G6" s="109" t="s">
        <v>2</v>
      </c>
      <c r="H6" s="108" t="s">
        <v>1</v>
      </c>
      <c r="I6" s="145" t="s">
        <v>2</v>
      </c>
      <c r="J6" s="109" t="s">
        <v>1</v>
      </c>
      <c r="K6" s="145" t="s">
        <v>2</v>
      </c>
      <c r="L6" s="108" t="s">
        <v>1</v>
      </c>
      <c r="M6" s="145" t="s">
        <v>2</v>
      </c>
      <c r="N6" s="45" t="s">
        <v>1</v>
      </c>
      <c r="O6" s="145" t="s">
        <v>2</v>
      </c>
      <c r="P6" s="45" t="s">
        <v>1</v>
      </c>
      <c r="Q6" s="145" t="s">
        <v>2</v>
      </c>
      <c r="R6" s="45" t="s">
        <v>1</v>
      </c>
      <c r="S6" s="145" t="s">
        <v>2</v>
      </c>
      <c r="T6" s="45" t="s">
        <v>1</v>
      </c>
      <c r="U6" s="145" t="s">
        <v>2</v>
      </c>
      <c r="V6" s="188" t="s">
        <v>1</v>
      </c>
      <c r="W6" s="225"/>
    </row>
    <row r="7" spans="2:24" ht="21.9" customHeight="1" thickTop="1" x14ac:dyDescent="0.3">
      <c r="B7" s="26" t="s">
        <v>250</v>
      </c>
      <c r="C7" s="32">
        <v>433</v>
      </c>
      <c r="D7" s="20">
        <v>0.18472696245733788</v>
      </c>
      <c r="E7" s="32">
        <v>435</v>
      </c>
      <c r="F7" s="20">
        <v>0.18216080402010051</v>
      </c>
      <c r="G7" s="49">
        <v>731</v>
      </c>
      <c r="H7" s="98">
        <v>0.20132194987606719</v>
      </c>
      <c r="I7" s="99">
        <v>781</v>
      </c>
      <c r="J7" s="98">
        <v>0.21125236678387882</v>
      </c>
      <c r="K7" s="99">
        <v>773</v>
      </c>
      <c r="L7" s="98">
        <v>0.19564667172867631</v>
      </c>
      <c r="M7" s="99">
        <v>802</v>
      </c>
      <c r="N7" s="20">
        <v>0.2</v>
      </c>
      <c r="O7" s="99">
        <v>792</v>
      </c>
      <c r="P7" s="20">
        <v>0.19662363455809334</v>
      </c>
      <c r="Q7" s="99">
        <v>791</v>
      </c>
      <c r="R7" s="20">
        <v>0.18748518606304812</v>
      </c>
      <c r="S7" s="99">
        <v>642</v>
      </c>
      <c r="T7" s="20">
        <v>0.21645313553607554</v>
      </c>
      <c r="U7" s="99">
        <v>680</v>
      </c>
      <c r="V7" s="20">
        <f>U7/$U$14</f>
        <v>0.20624810433727631</v>
      </c>
      <c r="W7" s="48">
        <f>IFERROR((U7-S7)/S7,0)</f>
        <v>5.9190031152647975E-2</v>
      </c>
      <c r="X7" s="11"/>
    </row>
    <row r="8" spans="2:24" ht="21.9" customHeight="1" x14ac:dyDescent="0.3">
      <c r="B8" s="26" t="s">
        <v>251</v>
      </c>
      <c r="C8" s="32">
        <v>493</v>
      </c>
      <c r="D8" s="20">
        <v>0.21032423208191126</v>
      </c>
      <c r="E8" s="32">
        <v>521</v>
      </c>
      <c r="F8" s="20">
        <v>0.21817420435510887</v>
      </c>
      <c r="G8" s="49">
        <v>757</v>
      </c>
      <c r="H8" s="98">
        <v>0.20848251170476451</v>
      </c>
      <c r="I8" s="99">
        <v>827</v>
      </c>
      <c r="J8" s="98">
        <v>0.22369488774682178</v>
      </c>
      <c r="K8" s="99">
        <v>809</v>
      </c>
      <c r="L8" s="98">
        <v>0.20475828904074916</v>
      </c>
      <c r="M8" s="99">
        <v>876</v>
      </c>
      <c r="N8" s="20">
        <v>0.219</v>
      </c>
      <c r="O8" s="99">
        <v>877</v>
      </c>
      <c r="P8" s="20">
        <v>0.21772591857000992</v>
      </c>
      <c r="Q8" s="99">
        <v>984</v>
      </c>
      <c r="R8" s="20">
        <v>0.23323062337046693</v>
      </c>
      <c r="S8" s="99">
        <v>566</v>
      </c>
      <c r="T8" s="20">
        <v>0.19082939986513822</v>
      </c>
      <c r="U8" s="99">
        <v>751</v>
      </c>
      <c r="V8" s="20">
        <f t="shared" ref="V8:V13" si="0">U8/$U$14</f>
        <v>0.22778283287837428</v>
      </c>
      <c r="W8" s="48">
        <f t="shared" ref="W8:W14" si="1">IFERROR((U8-S8)/S8,0)</f>
        <v>0.32685512367491165</v>
      </c>
      <c r="X8" s="11"/>
    </row>
    <row r="9" spans="2:24" ht="21.9" customHeight="1" x14ac:dyDescent="0.3">
      <c r="B9" s="26" t="s">
        <v>252</v>
      </c>
      <c r="C9" s="32">
        <v>461</v>
      </c>
      <c r="D9" s="20">
        <v>0.19667235494880547</v>
      </c>
      <c r="E9" s="32">
        <v>440</v>
      </c>
      <c r="F9" s="20">
        <v>0.18425460636515914</v>
      </c>
      <c r="G9" s="49">
        <v>694</v>
      </c>
      <c r="H9" s="98">
        <v>0.19113191958138251</v>
      </c>
      <c r="I9" s="99">
        <v>621</v>
      </c>
      <c r="J9" s="98">
        <v>0.16797403299972952</v>
      </c>
      <c r="K9" s="99">
        <v>787</v>
      </c>
      <c r="L9" s="98">
        <v>0.19919007846114908</v>
      </c>
      <c r="M9" s="99">
        <v>724</v>
      </c>
      <c r="N9" s="20">
        <v>0.18099999999999999</v>
      </c>
      <c r="O9" s="99">
        <v>734</v>
      </c>
      <c r="P9" s="20">
        <v>0.18222442899702085</v>
      </c>
      <c r="Q9" s="99">
        <v>770</v>
      </c>
      <c r="R9" s="20">
        <v>0.18250770324721499</v>
      </c>
      <c r="S9" s="99">
        <v>526</v>
      </c>
      <c r="T9" s="20">
        <v>0.17734322319622386</v>
      </c>
      <c r="U9" s="99">
        <v>595</v>
      </c>
      <c r="V9" s="20">
        <f t="shared" si="0"/>
        <v>0.18046709129511676</v>
      </c>
      <c r="W9" s="48">
        <f t="shared" si="1"/>
        <v>0.13117870722433461</v>
      </c>
      <c r="X9" s="11"/>
    </row>
    <row r="10" spans="2:24" ht="21.9" customHeight="1" x14ac:dyDescent="0.3">
      <c r="B10" s="26" t="s">
        <v>253</v>
      </c>
      <c r="C10" s="32">
        <v>471</v>
      </c>
      <c r="D10" s="20">
        <v>0.20093856655290102</v>
      </c>
      <c r="E10" s="32">
        <v>485</v>
      </c>
      <c r="F10" s="20">
        <v>0.20309882747068678</v>
      </c>
      <c r="G10" s="49">
        <v>699</v>
      </c>
      <c r="H10" s="98">
        <v>0.19250895070228588</v>
      </c>
      <c r="I10" s="99">
        <v>756</v>
      </c>
      <c r="J10" s="98">
        <v>0.2044901271301055</v>
      </c>
      <c r="K10" s="99">
        <v>823</v>
      </c>
      <c r="L10" s="98">
        <v>0.20830169577322194</v>
      </c>
      <c r="M10" s="99">
        <v>843</v>
      </c>
      <c r="N10" s="20">
        <v>0.21</v>
      </c>
      <c r="O10" s="99">
        <v>804</v>
      </c>
      <c r="P10" s="20">
        <v>0.19960278053624628</v>
      </c>
      <c r="Q10" s="99">
        <v>795</v>
      </c>
      <c r="R10" s="20">
        <v>0.18843327802796872</v>
      </c>
      <c r="S10" s="99">
        <v>610</v>
      </c>
      <c r="T10" s="20">
        <v>0.20566419420094403</v>
      </c>
      <c r="U10" s="99">
        <v>593</v>
      </c>
      <c r="V10" s="20">
        <f t="shared" si="0"/>
        <v>0.17986047922353654</v>
      </c>
      <c r="W10" s="48">
        <f t="shared" si="1"/>
        <v>-2.7868852459016394E-2</v>
      </c>
      <c r="X10" s="11"/>
    </row>
    <row r="11" spans="2:24" ht="21.9" customHeight="1" x14ac:dyDescent="0.3">
      <c r="B11" s="26" t="s">
        <v>254</v>
      </c>
      <c r="C11" s="32">
        <v>343</v>
      </c>
      <c r="D11" s="20">
        <v>0.14633105802047783</v>
      </c>
      <c r="E11" s="32">
        <v>366</v>
      </c>
      <c r="F11" s="20">
        <v>0.15326633165829145</v>
      </c>
      <c r="G11" s="49">
        <v>592</v>
      </c>
      <c r="H11" s="98">
        <v>0.16304048471495455</v>
      </c>
      <c r="I11" s="99">
        <v>543</v>
      </c>
      <c r="J11" s="98">
        <v>0.14687584527995673</v>
      </c>
      <c r="K11" s="99">
        <v>595</v>
      </c>
      <c r="L11" s="98">
        <v>0.15059478613009364</v>
      </c>
      <c r="M11" s="99">
        <v>593</v>
      </c>
      <c r="N11" s="20">
        <v>0.14799999999999999</v>
      </c>
      <c r="O11" s="99">
        <v>662</v>
      </c>
      <c r="P11" s="20">
        <v>0.16434955312810329</v>
      </c>
      <c r="Q11" s="99">
        <v>696</v>
      </c>
      <c r="R11" s="20">
        <v>0.16496800189618394</v>
      </c>
      <c r="S11" s="99">
        <v>500</v>
      </c>
      <c r="T11" s="20">
        <v>0.16857720836142953</v>
      </c>
      <c r="U11" s="99">
        <v>503</v>
      </c>
      <c r="V11" s="20">
        <f t="shared" si="0"/>
        <v>0.15256293600242646</v>
      </c>
      <c r="W11" s="48">
        <f t="shared" si="1"/>
        <v>6.0000000000000001E-3</v>
      </c>
      <c r="X11" s="11"/>
    </row>
    <row r="12" spans="2:24" ht="21.9" customHeight="1" x14ac:dyDescent="0.3">
      <c r="B12" s="26" t="s">
        <v>255</v>
      </c>
      <c r="C12" s="32">
        <v>97</v>
      </c>
      <c r="D12" s="20">
        <v>4.1382252559726961E-2</v>
      </c>
      <c r="E12" s="32">
        <v>82</v>
      </c>
      <c r="F12" s="20">
        <v>3.4338358458961472E-2</v>
      </c>
      <c r="G12" s="49">
        <v>87</v>
      </c>
      <c r="H12" s="98">
        <v>2.3960341503717984E-2</v>
      </c>
      <c r="I12" s="99">
        <v>84</v>
      </c>
      <c r="J12" s="98">
        <v>2.2721125236678387E-2</v>
      </c>
      <c r="K12" s="99">
        <v>95</v>
      </c>
      <c r="L12" s="98">
        <v>2.4044545684636799E-2</v>
      </c>
      <c r="M12" s="99">
        <v>94</v>
      </c>
      <c r="N12" s="20">
        <v>2.3E-2</v>
      </c>
      <c r="O12" s="99">
        <v>82</v>
      </c>
      <c r="P12" s="20">
        <v>2.0357497517378351E-2</v>
      </c>
      <c r="Q12" s="99">
        <v>108</v>
      </c>
      <c r="R12" s="20">
        <v>2.5598483052856127E-2</v>
      </c>
      <c r="S12" s="99">
        <v>69</v>
      </c>
      <c r="T12" s="20">
        <v>2.3263654753877275E-2</v>
      </c>
      <c r="U12" s="99">
        <v>98</v>
      </c>
      <c r="V12" s="20">
        <f t="shared" si="0"/>
        <v>2.9723991507430998E-2</v>
      </c>
      <c r="W12" s="48">
        <f t="shared" si="1"/>
        <v>0.42028985507246375</v>
      </c>
      <c r="X12" s="11"/>
    </row>
    <row r="13" spans="2:24" ht="21.9" customHeight="1" thickBot="1" x14ac:dyDescent="0.35">
      <c r="B13" s="26" t="s">
        <v>256</v>
      </c>
      <c r="C13" s="32">
        <v>46</v>
      </c>
      <c r="D13" s="20">
        <v>1.9624573378839591E-2</v>
      </c>
      <c r="E13" s="32">
        <v>59</v>
      </c>
      <c r="F13" s="20">
        <v>2.4706867671691793E-2</v>
      </c>
      <c r="G13" s="49">
        <v>71</v>
      </c>
      <c r="H13" s="98">
        <v>1.9553841916827321E-2</v>
      </c>
      <c r="I13" s="99">
        <v>85</v>
      </c>
      <c r="J13" s="98">
        <v>2.2991614822829319E-2</v>
      </c>
      <c r="K13" s="99">
        <v>69</v>
      </c>
      <c r="L13" s="98">
        <v>1.7463933181473046E-2</v>
      </c>
      <c r="M13" s="99">
        <v>76</v>
      </c>
      <c r="N13" s="20">
        <v>1.9E-2</v>
      </c>
      <c r="O13" s="99">
        <v>77</v>
      </c>
      <c r="P13" s="20">
        <v>1.9116186693147963E-2</v>
      </c>
      <c r="Q13" s="99">
        <v>75</v>
      </c>
      <c r="R13" s="20">
        <v>1.7776724342261199E-2</v>
      </c>
      <c r="S13" s="99">
        <v>53</v>
      </c>
      <c r="T13" s="20">
        <v>1.7869184086311531E-2</v>
      </c>
      <c r="U13" s="99">
        <v>77</v>
      </c>
      <c r="V13" s="20">
        <f t="shared" si="0"/>
        <v>2.3354564755838639E-2</v>
      </c>
      <c r="W13" s="48">
        <f t="shared" si="1"/>
        <v>0.45283018867924529</v>
      </c>
      <c r="X13" s="11"/>
    </row>
    <row r="14" spans="2:24" ht="21.9" customHeight="1" thickTop="1" thickBot="1" x14ac:dyDescent="0.35">
      <c r="B14" s="31" t="s">
        <v>187</v>
      </c>
      <c r="C14" s="36">
        <v>2344</v>
      </c>
      <c r="D14" s="28">
        <v>1</v>
      </c>
      <c r="E14" s="36">
        <v>2388</v>
      </c>
      <c r="F14" s="28">
        <v>1</v>
      </c>
      <c r="G14" s="50">
        <v>3631</v>
      </c>
      <c r="H14" s="100">
        <v>1</v>
      </c>
      <c r="I14" s="101">
        <v>3697</v>
      </c>
      <c r="J14" s="100">
        <v>1</v>
      </c>
      <c r="K14" s="101">
        <v>3951</v>
      </c>
      <c r="L14" s="100">
        <v>1</v>
      </c>
      <c r="M14" s="101">
        <v>4008</v>
      </c>
      <c r="N14" s="28">
        <v>1</v>
      </c>
      <c r="O14" s="101">
        <v>4028</v>
      </c>
      <c r="P14" s="28">
        <v>1</v>
      </c>
      <c r="Q14" s="101">
        <v>4219</v>
      </c>
      <c r="R14" s="28">
        <v>1.0000000000000002</v>
      </c>
      <c r="S14" s="101">
        <v>2966</v>
      </c>
      <c r="T14" s="28">
        <v>1</v>
      </c>
      <c r="U14" s="101">
        <f>SUM(U7:U13)</f>
        <v>3297</v>
      </c>
      <c r="V14" s="28">
        <f>SUM(V7:V13)</f>
        <v>0.99999999999999989</v>
      </c>
      <c r="W14" s="51">
        <f t="shared" si="1"/>
        <v>0.11159811193526635</v>
      </c>
      <c r="X14" s="11"/>
    </row>
    <row r="15" spans="2:24" ht="15" thickTop="1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4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 x14ac:dyDescent="0.3">
      <c r="B18" s="3"/>
      <c r="C18" s="3"/>
      <c r="D18" s="3"/>
      <c r="E18" s="3"/>
      <c r="F18" s="3"/>
      <c r="G18" s="16"/>
      <c r="H18" s="3"/>
      <c r="I18" s="16"/>
      <c r="J18" s="3"/>
      <c r="K18" s="16"/>
      <c r="L18" s="3"/>
      <c r="M18" s="16"/>
      <c r="N18" s="3"/>
      <c r="O18" s="16"/>
      <c r="P18" s="3"/>
      <c r="Q18" s="16"/>
      <c r="R18" s="3"/>
      <c r="S18" s="16"/>
      <c r="T18" s="3"/>
      <c r="U18" s="16"/>
      <c r="V18" s="3"/>
      <c r="W18" s="17"/>
    </row>
    <row r="19" spans="2:23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7"/>
    </row>
    <row r="20" spans="2:23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7"/>
    </row>
    <row r="21" spans="2:2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7"/>
    </row>
    <row r="22" spans="2:23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7"/>
    </row>
    <row r="23" spans="2:2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7"/>
    </row>
    <row r="24" spans="2:2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7"/>
    </row>
    <row r="25" spans="2:2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6"/>
      <c r="O25" s="3"/>
      <c r="P25" s="16"/>
      <c r="Q25" s="3"/>
      <c r="R25" s="16"/>
      <c r="S25" s="3"/>
      <c r="T25" s="16"/>
      <c r="U25" s="3"/>
      <c r="V25" s="16"/>
      <c r="W25" s="17"/>
    </row>
    <row r="26" spans="2:23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2:23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2:23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2:23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2:23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2:23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2:23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2:23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2:23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2:23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2:23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2:23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2:23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2:23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2:23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2:23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2:23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2:23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2:23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2:23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2:23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2:23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2:23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2:23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2:23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2:23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2:23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2:23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2:23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2:23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2:23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2:23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2:23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2:23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2:23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2:23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2:23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2:23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2:23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2:23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2:23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2:23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2:23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2:23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2:23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2:23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2:23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2:23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2:23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2:23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2:23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2:23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2:23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2:23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2:23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2:23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2:23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2:23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2:23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2:23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2:23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2:23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2:23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2:23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2:23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2:23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2:23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2:23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2:23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2:23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2:23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2:23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2:23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2:23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2:23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2:23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2:23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2:23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2:23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2:23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2:23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2:23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2:23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2:23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2:23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2:23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2:23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</sheetData>
  <mergeCells count="15">
    <mergeCell ref="W4:W6"/>
    <mergeCell ref="B2:W2"/>
    <mergeCell ref="B3:W3"/>
    <mergeCell ref="I5:J5"/>
    <mergeCell ref="U5:V5"/>
    <mergeCell ref="C5:D5"/>
    <mergeCell ref="M5:N5"/>
    <mergeCell ref="E5:F5"/>
    <mergeCell ref="G5:H5"/>
    <mergeCell ref="B4:B6"/>
    <mergeCell ref="K5:L5"/>
    <mergeCell ref="O5:P5"/>
    <mergeCell ref="Q5:R5"/>
    <mergeCell ref="S5:T5"/>
    <mergeCell ref="C4:V4"/>
  </mergeCells>
  <printOptions horizontalCentered="1"/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P686"/>
  <sheetViews>
    <sheetView zoomScale="80" zoomScaleNormal="80" workbookViewId="0">
      <selection activeCell="C6" sqref="C6:L13"/>
    </sheetView>
  </sheetViews>
  <sheetFormatPr defaultColWidth="9.109375" defaultRowHeight="14.4" x14ac:dyDescent="0.3"/>
  <cols>
    <col min="1" max="1" width="2.6640625" style="3" customWidth="1"/>
    <col min="2" max="2" width="35.88671875" style="1" customWidth="1"/>
    <col min="3" max="12" width="12.6640625" style="1" customWidth="1"/>
    <col min="13" max="224" width="9.109375" style="3"/>
    <col min="225" max="16384" width="9.109375" style="1"/>
  </cols>
  <sheetData>
    <row r="1" spans="2:13" s="3" customFormat="1" ht="15" thickBot="1" x14ac:dyDescent="0.35"/>
    <row r="2" spans="2:13" ht="21.9" customHeight="1" thickTop="1" thickBot="1" x14ac:dyDescent="0.35">
      <c r="B2" s="201" t="s">
        <v>694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2:13" ht="21.9" customHeight="1" thickTop="1" thickBot="1" x14ac:dyDescent="0.35">
      <c r="B3" s="205" t="s">
        <v>249</v>
      </c>
      <c r="C3" s="209" t="s">
        <v>257</v>
      </c>
      <c r="D3" s="209"/>
      <c r="E3" s="209"/>
      <c r="F3" s="209"/>
      <c r="G3" s="209"/>
      <c r="H3" s="209"/>
      <c r="I3" s="209"/>
      <c r="J3" s="209"/>
      <c r="K3" s="211" t="s">
        <v>187</v>
      </c>
      <c r="L3" s="212"/>
    </row>
    <row r="4" spans="2:13" ht="21.9" customHeight="1" thickTop="1" x14ac:dyDescent="0.3">
      <c r="B4" s="206"/>
      <c r="C4" s="219" t="s">
        <v>188</v>
      </c>
      <c r="D4" s="220"/>
      <c r="E4" s="220" t="s">
        <v>189</v>
      </c>
      <c r="F4" s="220"/>
      <c r="G4" s="220" t="s">
        <v>190</v>
      </c>
      <c r="H4" s="220"/>
      <c r="I4" s="220" t="s">
        <v>191</v>
      </c>
      <c r="J4" s="221"/>
      <c r="K4" s="222"/>
      <c r="L4" s="214"/>
    </row>
    <row r="5" spans="2:13" ht="21.9" customHeight="1" thickBot="1" x14ac:dyDescent="0.35">
      <c r="B5" s="207"/>
      <c r="C5" s="139" t="s">
        <v>2</v>
      </c>
      <c r="D5" s="148" t="s">
        <v>1</v>
      </c>
      <c r="E5" s="141" t="s">
        <v>2</v>
      </c>
      <c r="F5" s="148" t="s">
        <v>1</v>
      </c>
      <c r="G5" s="141" t="s">
        <v>2</v>
      </c>
      <c r="H5" s="148" t="s">
        <v>1</v>
      </c>
      <c r="I5" s="141" t="s">
        <v>2</v>
      </c>
      <c r="J5" s="149" t="s">
        <v>1</v>
      </c>
      <c r="K5" s="139" t="s">
        <v>2</v>
      </c>
      <c r="L5" s="143" t="s">
        <v>1</v>
      </c>
    </row>
    <row r="6" spans="2:13" ht="21.9" customHeight="1" thickTop="1" x14ac:dyDescent="0.3">
      <c r="B6" s="26" t="s">
        <v>250</v>
      </c>
      <c r="C6" s="41">
        <v>157</v>
      </c>
      <c r="D6" s="98">
        <f>C6/$C$13</f>
        <v>0.18870192307692307</v>
      </c>
      <c r="E6" s="99">
        <v>503</v>
      </c>
      <c r="F6" s="98">
        <f>E6/$E$13</f>
        <v>0.21690383786114706</v>
      </c>
      <c r="G6" s="99">
        <v>20</v>
      </c>
      <c r="H6" s="98">
        <f>G6/$G$13</f>
        <v>0.14084507042253522</v>
      </c>
      <c r="I6" s="99">
        <v>0</v>
      </c>
      <c r="J6" s="20">
        <f>I6/$I$13</f>
        <v>0</v>
      </c>
      <c r="K6" s="39">
        <f>SUM(C6,E6,G6,I6)</f>
        <v>680</v>
      </c>
      <c r="L6" s="21">
        <f>K6/$K$13</f>
        <v>0.20624810433727631</v>
      </c>
      <c r="M6" s="11"/>
    </row>
    <row r="7" spans="2:13" ht="21.9" customHeight="1" x14ac:dyDescent="0.3">
      <c r="B7" s="26" t="s">
        <v>251</v>
      </c>
      <c r="C7" s="41">
        <v>172</v>
      </c>
      <c r="D7" s="98">
        <f t="shared" ref="D7:D12" si="0">C7/$C$13</f>
        <v>0.20673076923076922</v>
      </c>
      <c r="E7" s="99">
        <v>541</v>
      </c>
      <c r="F7" s="98">
        <f t="shared" ref="F7:F12" si="1">E7/$E$13</f>
        <v>0.23329021129797325</v>
      </c>
      <c r="G7" s="99">
        <v>38</v>
      </c>
      <c r="H7" s="98">
        <f t="shared" ref="H7:H12" si="2">G7/$G$13</f>
        <v>0.26760563380281688</v>
      </c>
      <c r="I7" s="99">
        <v>0</v>
      </c>
      <c r="J7" s="20">
        <f t="shared" ref="J7:J12" si="3">I7/$I$13</f>
        <v>0</v>
      </c>
      <c r="K7" s="39">
        <f t="shared" ref="K7:K13" si="4">SUM(C7,E7,G7,I7)</f>
        <v>751</v>
      </c>
      <c r="L7" s="21">
        <f t="shared" ref="L7:L12" si="5">K7/$K$13</f>
        <v>0.22778283287837428</v>
      </c>
      <c r="M7" s="11"/>
    </row>
    <row r="8" spans="2:13" ht="21.9" customHeight="1" x14ac:dyDescent="0.3">
      <c r="B8" s="26" t="s">
        <v>252</v>
      </c>
      <c r="C8" s="41">
        <v>169</v>
      </c>
      <c r="D8" s="98">
        <f t="shared" si="0"/>
        <v>0.203125</v>
      </c>
      <c r="E8" s="99">
        <v>399</v>
      </c>
      <c r="F8" s="98">
        <f t="shared" si="1"/>
        <v>0.17205692108667528</v>
      </c>
      <c r="G8" s="99">
        <v>27</v>
      </c>
      <c r="H8" s="98">
        <f t="shared" si="2"/>
        <v>0.19014084507042253</v>
      </c>
      <c r="I8" s="99">
        <v>0</v>
      </c>
      <c r="J8" s="20">
        <f t="shared" si="3"/>
        <v>0</v>
      </c>
      <c r="K8" s="39">
        <f t="shared" si="4"/>
        <v>595</v>
      </c>
      <c r="L8" s="21">
        <f t="shared" si="5"/>
        <v>0.18046709129511676</v>
      </c>
      <c r="M8" s="11"/>
    </row>
    <row r="9" spans="2:13" ht="21.9" customHeight="1" x14ac:dyDescent="0.3">
      <c r="B9" s="26" t="s">
        <v>253</v>
      </c>
      <c r="C9" s="41">
        <v>157</v>
      </c>
      <c r="D9" s="98">
        <f t="shared" si="0"/>
        <v>0.18870192307692307</v>
      </c>
      <c r="E9" s="99">
        <v>406</v>
      </c>
      <c r="F9" s="98">
        <f t="shared" si="1"/>
        <v>0.17507546356188011</v>
      </c>
      <c r="G9" s="99">
        <v>28</v>
      </c>
      <c r="H9" s="98">
        <f t="shared" si="2"/>
        <v>0.19718309859154928</v>
      </c>
      <c r="I9" s="99">
        <v>2</v>
      </c>
      <c r="J9" s="20">
        <f t="shared" si="3"/>
        <v>0.5</v>
      </c>
      <c r="K9" s="39">
        <f t="shared" si="4"/>
        <v>593</v>
      </c>
      <c r="L9" s="21">
        <f t="shared" si="5"/>
        <v>0.17986047922353654</v>
      </c>
      <c r="M9" s="11"/>
    </row>
    <row r="10" spans="2:13" ht="21.9" customHeight="1" x14ac:dyDescent="0.3">
      <c r="B10" s="26" t="s">
        <v>254</v>
      </c>
      <c r="C10" s="41">
        <v>150</v>
      </c>
      <c r="D10" s="98">
        <f t="shared" si="0"/>
        <v>0.18028846153846154</v>
      </c>
      <c r="E10" s="99">
        <v>330</v>
      </c>
      <c r="F10" s="98">
        <f t="shared" si="1"/>
        <v>0.14230271668822769</v>
      </c>
      <c r="G10" s="99">
        <v>21</v>
      </c>
      <c r="H10" s="98">
        <f t="shared" si="2"/>
        <v>0.14788732394366197</v>
      </c>
      <c r="I10" s="99">
        <v>2</v>
      </c>
      <c r="J10" s="20">
        <f t="shared" si="3"/>
        <v>0.5</v>
      </c>
      <c r="K10" s="39">
        <f t="shared" si="4"/>
        <v>503</v>
      </c>
      <c r="L10" s="21">
        <f t="shared" si="5"/>
        <v>0.15256293600242646</v>
      </c>
      <c r="M10" s="11"/>
    </row>
    <row r="11" spans="2:13" ht="21.9" customHeight="1" x14ac:dyDescent="0.3">
      <c r="B11" s="26" t="s">
        <v>255</v>
      </c>
      <c r="C11" s="41">
        <v>16</v>
      </c>
      <c r="D11" s="98">
        <f t="shared" si="0"/>
        <v>1.9230769230769232E-2</v>
      </c>
      <c r="E11" s="99">
        <v>79</v>
      </c>
      <c r="F11" s="98">
        <f t="shared" si="1"/>
        <v>3.4066407934454507E-2</v>
      </c>
      <c r="G11" s="99">
        <v>3</v>
      </c>
      <c r="H11" s="98">
        <f t="shared" si="2"/>
        <v>2.1126760563380281E-2</v>
      </c>
      <c r="I11" s="99">
        <v>0</v>
      </c>
      <c r="J11" s="20">
        <f t="shared" si="3"/>
        <v>0</v>
      </c>
      <c r="K11" s="39">
        <f t="shared" si="4"/>
        <v>98</v>
      </c>
      <c r="L11" s="21">
        <f t="shared" si="5"/>
        <v>2.9723991507430998E-2</v>
      </c>
      <c r="M11" s="11"/>
    </row>
    <row r="12" spans="2:13" ht="21.9" customHeight="1" thickBot="1" x14ac:dyDescent="0.35">
      <c r="B12" s="26" t="s">
        <v>256</v>
      </c>
      <c r="C12" s="41">
        <v>11</v>
      </c>
      <c r="D12" s="98">
        <f t="shared" si="0"/>
        <v>1.3221153846153846E-2</v>
      </c>
      <c r="E12" s="99">
        <v>61</v>
      </c>
      <c r="F12" s="98">
        <f t="shared" si="1"/>
        <v>2.6304441569642088E-2</v>
      </c>
      <c r="G12" s="99">
        <v>5</v>
      </c>
      <c r="H12" s="98">
        <f t="shared" si="2"/>
        <v>3.5211267605633804E-2</v>
      </c>
      <c r="I12" s="99">
        <v>0</v>
      </c>
      <c r="J12" s="20">
        <f t="shared" si="3"/>
        <v>0</v>
      </c>
      <c r="K12" s="39">
        <f t="shared" si="4"/>
        <v>77</v>
      </c>
      <c r="L12" s="21">
        <f t="shared" si="5"/>
        <v>2.3354564755838639E-2</v>
      </c>
      <c r="M12" s="11"/>
    </row>
    <row r="13" spans="2:13" ht="21.9" customHeight="1" thickTop="1" thickBot="1" x14ac:dyDescent="0.35">
      <c r="B13" s="31" t="s">
        <v>258</v>
      </c>
      <c r="C13" s="40">
        <f>SUM(C6:C12)</f>
        <v>832</v>
      </c>
      <c r="D13" s="100">
        <f t="shared" ref="D13:L13" si="6">SUM(D6:D12)</f>
        <v>1</v>
      </c>
      <c r="E13" s="101">
        <f t="shared" si="6"/>
        <v>2319</v>
      </c>
      <c r="F13" s="100">
        <f t="shared" si="6"/>
        <v>0.99999999999999989</v>
      </c>
      <c r="G13" s="101">
        <f t="shared" si="6"/>
        <v>142</v>
      </c>
      <c r="H13" s="100">
        <f t="shared" si="6"/>
        <v>0.99999999999999989</v>
      </c>
      <c r="I13" s="101">
        <f t="shared" si="6"/>
        <v>4</v>
      </c>
      <c r="J13" s="28">
        <f t="shared" si="6"/>
        <v>1</v>
      </c>
      <c r="K13" s="40">
        <f t="shared" si="4"/>
        <v>3297</v>
      </c>
      <c r="L13" s="29">
        <f t="shared" si="6"/>
        <v>0.99999999999999989</v>
      </c>
      <c r="M13" s="11"/>
    </row>
    <row r="14" spans="2:13" s="3" customFormat="1" ht="15.6" thickTop="1" thickBot="1" x14ac:dyDescent="0.35"/>
    <row r="15" spans="2:13" s="3" customFormat="1" ht="15" thickTop="1" x14ac:dyDescent="0.3">
      <c r="B15" s="43" t="s">
        <v>195</v>
      </c>
      <c r="K15" s="16"/>
    </row>
    <row r="16" spans="2:13" s="3" customFormat="1" ht="15" thickBot="1" x14ac:dyDescent="0.35">
      <c r="B16" s="44" t="s">
        <v>196</v>
      </c>
      <c r="D16" s="17"/>
      <c r="F16" s="17"/>
      <c r="H16" s="17"/>
      <c r="J16" s="17"/>
      <c r="L16" s="17"/>
    </row>
    <row r="17" spans="3:12" s="3" customFormat="1" ht="15" thickTop="1" x14ac:dyDescent="0.3">
      <c r="D17" s="17"/>
      <c r="F17" s="17"/>
      <c r="H17" s="17"/>
      <c r="J17" s="17"/>
      <c r="L17" s="17"/>
    </row>
    <row r="18" spans="3:12" s="3" customFormat="1" x14ac:dyDescent="0.3">
      <c r="D18" s="17"/>
      <c r="F18" s="17"/>
      <c r="H18" s="17"/>
      <c r="J18" s="17"/>
      <c r="L18" s="17"/>
    </row>
    <row r="19" spans="3:12" s="3" customFormat="1" x14ac:dyDescent="0.3">
      <c r="D19" s="17"/>
      <c r="F19" s="17"/>
      <c r="H19" s="17"/>
      <c r="J19" s="17"/>
      <c r="L19" s="17"/>
    </row>
    <row r="20" spans="3:12" s="3" customFormat="1" x14ac:dyDescent="0.3">
      <c r="D20" s="17"/>
      <c r="F20" s="17"/>
      <c r="H20" s="17"/>
      <c r="J20" s="17"/>
      <c r="L20" s="17"/>
    </row>
    <row r="21" spans="3:12" s="3" customFormat="1" x14ac:dyDescent="0.3">
      <c r="D21" s="17"/>
      <c r="F21" s="17"/>
      <c r="H21" s="17"/>
      <c r="J21" s="17"/>
      <c r="L21" s="17"/>
    </row>
    <row r="22" spans="3:12" s="3" customFormat="1" x14ac:dyDescent="0.3">
      <c r="D22" s="17"/>
      <c r="F22" s="17"/>
      <c r="H22" s="17"/>
      <c r="J22" s="17"/>
      <c r="L22" s="17"/>
    </row>
    <row r="23" spans="3:12" s="3" customFormat="1" x14ac:dyDescent="0.3">
      <c r="C23" s="16"/>
      <c r="D23" s="17"/>
      <c r="E23" s="16"/>
      <c r="F23" s="17"/>
      <c r="H23" s="17"/>
      <c r="J23" s="17"/>
      <c r="K23" s="16"/>
      <c r="L23" s="17"/>
    </row>
    <row r="24" spans="3:12" s="3" customFormat="1" x14ac:dyDescent="0.3">
      <c r="C24" s="16"/>
      <c r="D24" s="17"/>
      <c r="E24" s="16"/>
      <c r="F24" s="17"/>
      <c r="H24" s="17"/>
      <c r="J24" s="17"/>
      <c r="K24" s="16"/>
      <c r="L24" s="17"/>
    </row>
    <row r="25" spans="3:12" s="3" customFormat="1" x14ac:dyDescent="0.3"/>
    <row r="26" spans="3:12" s="3" customFormat="1" x14ac:dyDescent="0.3"/>
    <row r="27" spans="3:12" s="3" customFormat="1" x14ac:dyDescent="0.3"/>
    <row r="28" spans="3:12" s="3" customFormat="1" x14ac:dyDescent="0.3"/>
    <row r="29" spans="3:12" s="3" customFormat="1" x14ac:dyDescent="0.3"/>
    <row r="30" spans="3:12" s="3" customFormat="1" x14ac:dyDescent="0.3"/>
    <row r="31" spans="3:12" s="3" customFormat="1" x14ac:dyDescent="0.3"/>
    <row r="32" spans="3:1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="3" customFormat="1" x14ac:dyDescent="0.3"/>
    <row r="658" s="3" customFormat="1" x14ac:dyDescent="0.3"/>
    <row r="659" s="3" customFormat="1" x14ac:dyDescent="0.3"/>
    <row r="660" s="3" customFormat="1" x14ac:dyDescent="0.3"/>
    <row r="661" s="3" customFormat="1" x14ac:dyDescent="0.3"/>
    <row r="662" s="3" customFormat="1" x14ac:dyDescent="0.3"/>
    <row r="663" s="3" customFormat="1" x14ac:dyDescent="0.3"/>
    <row r="664" s="3" customFormat="1" x14ac:dyDescent="0.3"/>
    <row r="665" s="3" customFormat="1" x14ac:dyDescent="0.3"/>
    <row r="666" s="3" customFormat="1" x14ac:dyDescent="0.3"/>
    <row r="667" s="3" customFormat="1" x14ac:dyDescent="0.3"/>
    <row r="668" s="3" customFormat="1" x14ac:dyDescent="0.3"/>
    <row r="669" s="3" customFormat="1" x14ac:dyDescent="0.3"/>
    <row r="670" s="3" customFormat="1" x14ac:dyDescent="0.3"/>
    <row r="671" s="3" customFormat="1" x14ac:dyDescent="0.3"/>
    <row r="672" s="3" customFormat="1" x14ac:dyDescent="0.3"/>
    <row r="673" s="3" customFormat="1" x14ac:dyDescent="0.3"/>
    <row r="674" s="3" customFormat="1" x14ac:dyDescent="0.3"/>
    <row r="675" s="3" customFormat="1" x14ac:dyDescent="0.3"/>
    <row r="676" s="3" customFormat="1" x14ac:dyDescent="0.3"/>
    <row r="677" s="3" customFormat="1" x14ac:dyDescent="0.3"/>
    <row r="678" s="3" customFormat="1" x14ac:dyDescent="0.3"/>
    <row r="679" s="3" customFormat="1" x14ac:dyDescent="0.3"/>
    <row r="680" s="3" customFormat="1" x14ac:dyDescent="0.3"/>
    <row r="681" s="3" customFormat="1" x14ac:dyDescent="0.3"/>
    <row r="682" s="3" customFormat="1" x14ac:dyDescent="0.3"/>
    <row r="683" s="3" customFormat="1" x14ac:dyDescent="0.3"/>
    <row r="684" s="3" customFormat="1" x14ac:dyDescent="0.3"/>
    <row r="685" s="3" customFormat="1" x14ac:dyDescent="0.3"/>
    <row r="686" s="3" customFormat="1" x14ac:dyDescent="0.3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642"/>
  <sheetViews>
    <sheetView zoomScale="80" zoomScaleNormal="80" workbookViewId="0">
      <selection activeCell="U7" sqref="U7:W19"/>
    </sheetView>
  </sheetViews>
  <sheetFormatPr defaultColWidth="9.109375" defaultRowHeight="14.4" x14ac:dyDescent="0.3"/>
  <cols>
    <col min="1" max="1" width="2.6640625" style="3" customWidth="1"/>
    <col min="2" max="2" width="20.6640625" style="1" customWidth="1"/>
    <col min="3" max="6" width="17.109375" style="1" hidden="1" customWidth="1"/>
    <col min="7" max="23" width="15.6640625" style="1" customWidth="1"/>
    <col min="24" max="16384" width="9.109375" style="3"/>
  </cols>
  <sheetData>
    <row r="1" spans="2:28" ht="15" thickBo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8" ht="21.9" customHeight="1" thickTop="1" thickBot="1" x14ac:dyDescent="0.35">
      <c r="B2" s="198" t="s">
        <v>259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8" ht="21.9" customHeight="1" thickTop="1" thickBot="1" x14ac:dyDescent="0.35">
      <c r="B3" s="201" t="s">
        <v>695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</row>
    <row r="4" spans="2:28" ht="21.9" customHeight="1" thickTop="1" thickBot="1" x14ac:dyDescent="0.35">
      <c r="B4" s="205" t="s">
        <v>260</v>
      </c>
      <c r="C4" s="208" t="s">
        <v>184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0"/>
      <c r="W4" s="195" t="s">
        <v>650</v>
      </c>
    </row>
    <row r="5" spans="2:28" ht="21.9" customHeight="1" thickTop="1" x14ac:dyDescent="0.3">
      <c r="B5" s="206"/>
      <c r="C5" s="233">
        <v>2012</v>
      </c>
      <c r="D5" s="193"/>
      <c r="E5" s="193">
        <v>2013</v>
      </c>
      <c r="F5" s="193"/>
      <c r="G5" s="219">
        <v>2014</v>
      </c>
      <c r="H5" s="220"/>
      <c r="I5" s="220">
        <v>2015</v>
      </c>
      <c r="J5" s="220"/>
      <c r="K5" s="220">
        <v>2016</v>
      </c>
      <c r="L5" s="220"/>
      <c r="M5" s="220">
        <v>2017</v>
      </c>
      <c r="N5" s="220"/>
      <c r="O5" s="220">
        <v>2018</v>
      </c>
      <c r="P5" s="220"/>
      <c r="Q5" s="220">
        <v>2019</v>
      </c>
      <c r="R5" s="220"/>
      <c r="S5" s="220">
        <v>2020</v>
      </c>
      <c r="T5" s="217"/>
      <c r="U5" s="220">
        <v>2021</v>
      </c>
      <c r="V5" s="221"/>
      <c r="W5" s="224"/>
    </row>
    <row r="6" spans="2:28" ht="21.9" customHeight="1" thickBot="1" x14ac:dyDescent="0.35">
      <c r="B6" s="207"/>
      <c r="C6" s="22" t="s">
        <v>2</v>
      </c>
      <c r="D6" s="52" t="s">
        <v>1</v>
      </c>
      <c r="E6" s="23" t="s">
        <v>2</v>
      </c>
      <c r="F6" s="52" t="s">
        <v>1</v>
      </c>
      <c r="G6" s="144" t="s">
        <v>2</v>
      </c>
      <c r="H6" s="106" t="s">
        <v>1</v>
      </c>
      <c r="I6" s="145" t="s">
        <v>2</v>
      </c>
      <c r="J6" s="109" t="s">
        <v>1</v>
      </c>
      <c r="K6" s="145" t="s">
        <v>2</v>
      </c>
      <c r="L6" s="106" t="s">
        <v>1</v>
      </c>
      <c r="M6" s="109" t="s">
        <v>2</v>
      </c>
      <c r="N6" s="52" t="s">
        <v>1</v>
      </c>
      <c r="O6" s="145" t="s">
        <v>2</v>
      </c>
      <c r="P6" s="147" t="s">
        <v>1</v>
      </c>
      <c r="Q6" s="141" t="s">
        <v>2</v>
      </c>
      <c r="R6" s="147" t="s">
        <v>1</v>
      </c>
      <c r="S6" s="141" t="s">
        <v>2</v>
      </c>
      <c r="T6" s="52" t="s">
        <v>1</v>
      </c>
      <c r="U6" s="141" t="s">
        <v>2</v>
      </c>
      <c r="V6" s="24" t="s">
        <v>1</v>
      </c>
      <c r="W6" s="225"/>
    </row>
    <row r="7" spans="2:28" ht="21.9" customHeight="1" thickTop="1" x14ac:dyDescent="0.3">
      <c r="B7" s="26" t="s">
        <v>261</v>
      </c>
      <c r="C7" s="32">
        <v>195</v>
      </c>
      <c r="D7" s="20">
        <v>8.3191126279863484E-2</v>
      </c>
      <c r="E7" s="32">
        <v>220</v>
      </c>
      <c r="F7" s="20">
        <v>9.212730318257957E-2</v>
      </c>
      <c r="G7" s="49">
        <v>432</v>
      </c>
      <c r="H7" s="98">
        <v>0.11897548884604792</v>
      </c>
      <c r="I7" s="99">
        <v>356</v>
      </c>
      <c r="J7" s="98">
        <v>9.6294292669732218E-2</v>
      </c>
      <c r="K7" s="99">
        <v>413</v>
      </c>
      <c r="L7" s="98">
        <v>0.10453049860794734</v>
      </c>
      <c r="M7" s="49">
        <v>363</v>
      </c>
      <c r="N7" s="20">
        <v>9.0999999999999998E-2</v>
      </c>
      <c r="O7" s="99">
        <v>355</v>
      </c>
      <c r="P7" s="20">
        <v>8.8133068520357502E-2</v>
      </c>
      <c r="Q7" s="99">
        <v>473</v>
      </c>
      <c r="R7" s="150">
        <v>0.11211187485186062</v>
      </c>
      <c r="S7" s="49">
        <v>444</v>
      </c>
      <c r="T7" s="189">
        <v>0.14969656102494944</v>
      </c>
      <c r="U7" s="128">
        <v>333</v>
      </c>
      <c r="V7" s="151">
        <f>U7/$U$19</f>
        <v>0.10100090991810737</v>
      </c>
      <c r="W7" s="48">
        <f>IFERROR((U7-S7)/S7,0)</f>
        <v>-0.25</v>
      </c>
      <c r="X7" s="11"/>
      <c r="AB7" s="3" t="s">
        <v>182</v>
      </c>
    </row>
    <row r="8" spans="2:28" ht="21.9" customHeight="1" x14ac:dyDescent="0.3">
      <c r="B8" s="26" t="s">
        <v>262</v>
      </c>
      <c r="C8" s="32">
        <v>206</v>
      </c>
      <c r="D8" s="20">
        <v>8.7883959044368604E-2</v>
      </c>
      <c r="E8" s="32">
        <v>196</v>
      </c>
      <c r="F8" s="20">
        <v>8.2077051926298161E-2</v>
      </c>
      <c r="G8" s="49">
        <v>333</v>
      </c>
      <c r="H8" s="98">
        <v>9.1710272652161945E-2</v>
      </c>
      <c r="I8" s="99">
        <v>305</v>
      </c>
      <c r="J8" s="98">
        <v>8.2499323776034625E-2</v>
      </c>
      <c r="K8" s="99">
        <v>364</v>
      </c>
      <c r="L8" s="98">
        <v>9.2128575044292588E-2</v>
      </c>
      <c r="M8" s="49">
        <v>312</v>
      </c>
      <c r="N8" s="20">
        <v>7.8E-2</v>
      </c>
      <c r="O8" s="99">
        <v>352</v>
      </c>
      <c r="P8" s="20">
        <v>8.7388282025819261E-2</v>
      </c>
      <c r="Q8" s="99">
        <v>378</v>
      </c>
      <c r="R8" s="150">
        <v>8.9594690684996439E-2</v>
      </c>
      <c r="S8" s="49">
        <v>372</v>
      </c>
      <c r="T8" s="189">
        <v>0.12542144302090358</v>
      </c>
      <c r="U8" s="99">
        <v>244</v>
      </c>
      <c r="V8" s="151">
        <f t="shared" ref="V8:V18" si="0">U8/$U$19</f>
        <v>7.4006672732787382E-2</v>
      </c>
      <c r="W8" s="48">
        <f t="shared" ref="W8:W19" si="1">IFERROR((U8-S8)/S8,0)</f>
        <v>-0.34408602150537637</v>
      </c>
      <c r="X8" s="11"/>
    </row>
    <row r="9" spans="2:28" ht="21.9" customHeight="1" x14ac:dyDescent="0.3">
      <c r="B9" s="26" t="s">
        <v>263</v>
      </c>
      <c r="C9" s="32">
        <v>187</v>
      </c>
      <c r="D9" s="20">
        <v>7.9778156996587024E-2</v>
      </c>
      <c r="E9" s="32">
        <v>211</v>
      </c>
      <c r="F9" s="20">
        <v>8.835845896147404E-2</v>
      </c>
      <c r="G9" s="49">
        <v>319</v>
      </c>
      <c r="H9" s="98">
        <v>8.7854585513632608E-2</v>
      </c>
      <c r="I9" s="99">
        <v>354</v>
      </c>
      <c r="J9" s="98">
        <v>9.5753313497430353E-2</v>
      </c>
      <c r="K9" s="99">
        <v>280</v>
      </c>
      <c r="L9" s="98">
        <v>7.0868134649455836E-2</v>
      </c>
      <c r="M9" s="49">
        <v>367</v>
      </c>
      <c r="N9" s="20">
        <v>9.1999999999999998E-2</v>
      </c>
      <c r="O9" s="99">
        <v>422</v>
      </c>
      <c r="P9" s="20">
        <v>0.10476663356504469</v>
      </c>
      <c r="Q9" s="99">
        <v>326</v>
      </c>
      <c r="R9" s="150">
        <v>7.7269495141028682E-2</v>
      </c>
      <c r="S9" s="49">
        <v>228</v>
      </c>
      <c r="T9" s="189">
        <v>7.6871207012811874E-2</v>
      </c>
      <c r="U9" s="99">
        <v>252</v>
      </c>
      <c r="V9" s="151">
        <f t="shared" si="0"/>
        <v>7.6433121019108277E-2</v>
      </c>
      <c r="W9" s="48">
        <f t="shared" si="1"/>
        <v>0.10526315789473684</v>
      </c>
      <c r="X9" s="11"/>
    </row>
    <row r="10" spans="2:28" ht="21.9" customHeight="1" x14ac:dyDescent="0.3">
      <c r="B10" s="26" t="s">
        <v>264</v>
      </c>
      <c r="C10" s="32">
        <v>184</v>
      </c>
      <c r="D10" s="20">
        <v>7.8498293515358364E-2</v>
      </c>
      <c r="E10" s="32">
        <v>194</v>
      </c>
      <c r="F10" s="20">
        <v>8.1239530988274702E-2</v>
      </c>
      <c r="G10" s="49">
        <v>265</v>
      </c>
      <c r="H10" s="98">
        <v>7.2982649407876618E-2</v>
      </c>
      <c r="I10" s="99">
        <v>274</v>
      </c>
      <c r="J10" s="98">
        <v>7.4114146605355688E-2</v>
      </c>
      <c r="K10" s="99">
        <v>332</v>
      </c>
      <c r="L10" s="98">
        <v>8.4029359655783342E-2</v>
      </c>
      <c r="M10" s="49">
        <v>254</v>
      </c>
      <c r="N10" s="20">
        <v>6.3E-2</v>
      </c>
      <c r="O10" s="99">
        <v>266</v>
      </c>
      <c r="P10" s="20">
        <v>6.6037735849056603E-2</v>
      </c>
      <c r="Q10" s="99">
        <v>281</v>
      </c>
      <c r="R10" s="150">
        <v>6.6603460535671954E-2</v>
      </c>
      <c r="S10" s="49">
        <v>85</v>
      </c>
      <c r="T10" s="189">
        <v>2.8658125421443022E-2</v>
      </c>
      <c r="U10" s="99">
        <v>216</v>
      </c>
      <c r="V10" s="151">
        <f t="shared" si="0"/>
        <v>6.5514103730664242E-2</v>
      </c>
      <c r="W10" s="48">
        <f t="shared" si="1"/>
        <v>1.5411764705882354</v>
      </c>
      <c r="X10" s="11"/>
    </row>
    <row r="11" spans="2:28" ht="21.9" customHeight="1" x14ac:dyDescent="0.3">
      <c r="B11" s="26" t="s">
        <v>265</v>
      </c>
      <c r="C11" s="32">
        <v>212</v>
      </c>
      <c r="D11" s="20">
        <v>9.0443686006825938E-2</v>
      </c>
      <c r="E11" s="32">
        <v>199</v>
      </c>
      <c r="F11" s="20">
        <v>8.3333333333333329E-2</v>
      </c>
      <c r="G11" s="49">
        <v>303</v>
      </c>
      <c r="H11" s="98">
        <v>8.3448085926741952E-2</v>
      </c>
      <c r="I11" s="99">
        <v>269</v>
      </c>
      <c r="J11" s="98">
        <v>7.2761698674601027E-2</v>
      </c>
      <c r="K11" s="99">
        <v>338</v>
      </c>
      <c r="L11" s="98">
        <v>8.5547962541128827E-2</v>
      </c>
      <c r="M11" s="49">
        <v>360</v>
      </c>
      <c r="N11" s="20">
        <v>0.09</v>
      </c>
      <c r="O11" s="99">
        <v>346</v>
      </c>
      <c r="P11" s="20">
        <v>8.5898709036742807E-2</v>
      </c>
      <c r="Q11" s="99">
        <v>379</v>
      </c>
      <c r="R11" s="150">
        <v>8.9831713676226596E-2</v>
      </c>
      <c r="S11" s="49">
        <v>138</v>
      </c>
      <c r="T11" s="189">
        <v>4.652730950775455E-2</v>
      </c>
      <c r="U11" s="99">
        <v>255</v>
      </c>
      <c r="V11" s="151">
        <f t="shared" si="0"/>
        <v>7.7343039126478622E-2</v>
      </c>
      <c r="W11" s="48">
        <f t="shared" si="1"/>
        <v>0.84782608695652173</v>
      </c>
      <c r="X11" s="11"/>
    </row>
    <row r="12" spans="2:28" ht="21.9" customHeight="1" x14ac:dyDescent="0.3">
      <c r="B12" s="26" t="s">
        <v>266</v>
      </c>
      <c r="C12" s="32">
        <v>215</v>
      </c>
      <c r="D12" s="20">
        <v>9.1723549488054612E-2</v>
      </c>
      <c r="E12" s="32">
        <v>188</v>
      </c>
      <c r="F12" s="20">
        <v>7.8726968174204354E-2</v>
      </c>
      <c r="G12" s="49">
        <v>300</v>
      </c>
      <c r="H12" s="98">
        <v>8.262186725419994E-2</v>
      </c>
      <c r="I12" s="99">
        <v>347</v>
      </c>
      <c r="J12" s="98">
        <v>9.3859886394373829E-2</v>
      </c>
      <c r="K12" s="99">
        <v>349</v>
      </c>
      <c r="L12" s="98">
        <v>8.8332067830928895E-2</v>
      </c>
      <c r="M12" s="49">
        <v>341</v>
      </c>
      <c r="N12" s="20">
        <v>8.5000000000000006E-2</v>
      </c>
      <c r="O12" s="99">
        <v>338</v>
      </c>
      <c r="P12" s="20">
        <v>8.3912611717974178E-2</v>
      </c>
      <c r="Q12" s="99">
        <v>328</v>
      </c>
      <c r="R12" s="150">
        <v>7.7743541123488982E-2</v>
      </c>
      <c r="S12" s="49">
        <v>266</v>
      </c>
      <c r="T12" s="189">
        <v>8.9683074848280517E-2</v>
      </c>
      <c r="U12" s="99">
        <v>334</v>
      </c>
      <c r="V12" s="151">
        <f t="shared" si="0"/>
        <v>0.10130421595389748</v>
      </c>
      <c r="W12" s="48">
        <f t="shared" si="1"/>
        <v>0.25563909774436089</v>
      </c>
      <c r="X12" s="11"/>
    </row>
    <row r="13" spans="2:28" ht="21.9" customHeight="1" x14ac:dyDescent="0.3">
      <c r="B13" s="26" t="s">
        <v>267</v>
      </c>
      <c r="C13" s="32">
        <v>139</v>
      </c>
      <c r="D13" s="20">
        <v>5.9300341296928329E-2</v>
      </c>
      <c r="E13" s="32">
        <v>185</v>
      </c>
      <c r="F13" s="20">
        <v>7.7470686767169172E-2</v>
      </c>
      <c r="G13" s="49">
        <v>175</v>
      </c>
      <c r="H13" s="98">
        <v>4.8196089231616633E-2</v>
      </c>
      <c r="I13" s="99">
        <v>192</v>
      </c>
      <c r="J13" s="98">
        <v>5.1934000540979179E-2</v>
      </c>
      <c r="K13" s="99">
        <v>129</v>
      </c>
      <c r="L13" s="98">
        <v>3.2649962034927864E-2</v>
      </c>
      <c r="M13" s="49">
        <v>174</v>
      </c>
      <c r="N13" s="20">
        <v>4.2999999999999997E-2</v>
      </c>
      <c r="O13" s="99">
        <v>193</v>
      </c>
      <c r="P13" s="20">
        <v>4.7914597815292947E-2</v>
      </c>
      <c r="Q13" s="99">
        <v>180</v>
      </c>
      <c r="R13" s="150">
        <v>4.2664138421426877E-2</v>
      </c>
      <c r="S13" s="49">
        <v>147</v>
      </c>
      <c r="T13" s="189">
        <v>4.9561699258260282E-2</v>
      </c>
      <c r="U13" s="99">
        <v>139</v>
      </c>
      <c r="V13" s="151">
        <f t="shared" si="0"/>
        <v>4.2159538974825599E-2</v>
      </c>
      <c r="W13" s="48">
        <f t="shared" si="1"/>
        <v>-5.4421768707482991E-2</v>
      </c>
      <c r="X13" s="11"/>
    </row>
    <row r="14" spans="2:28" ht="21.9" customHeight="1" x14ac:dyDescent="0.3">
      <c r="B14" s="26" t="s">
        <v>268</v>
      </c>
      <c r="C14" s="32">
        <v>155</v>
      </c>
      <c r="D14" s="20">
        <v>6.6126279863481227E-2</v>
      </c>
      <c r="E14" s="32">
        <v>159</v>
      </c>
      <c r="F14" s="20">
        <v>6.6582914572864318E-2</v>
      </c>
      <c r="G14" s="49">
        <v>184</v>
      </c>
      <c r="H14" s="98">
        <v>5.0674745249242627E-2</v>
      </c>
      <c r="I14" s="99">
        <v>173</v>
      </c>
      <c r="J14" s="98">
        <v>4.6794698404111441E-2</v>
      </c>
      <c r="K14" s="99">
        <v>212</v>
      </c>
      <c r="L14" s="98">
        <v>5.3657301948873706E-2</v>
      </c>
      <c r="M14" s="49">
        <v>212</v>
      </c>
      <c r="N14" s="20">
        <v>5.2999999999999999E-2</v>
      </c>
      <c r="O14" s="99">
        <v>189</v>
      </c>
      <c r="P14" s="20">
        <v>4.692154915590864E-2</v>
      </c>
      <c r="Q14" s="99">
        <v>228</v>
      </c>
      <c r="R14" s="150">
        <v>5.4041242000474048E-2</v>
      </c>
      <c r="S14" s="49">
        <v>157</v>
      </c>
      <c r="T14" s="189">
        <v>5.2933243425488871E-2</v>
      </c>
      <c r="U14" s="99">
        <v>138</v>
      </c>
      <c r="V14" s="151">
        <f t="shared" si="0"/>
        <v>4.1856232939035488E-2</v>
      </c>
      <c r="W14" s="48">
        <f t="shared" si="1"/>
        <v>-0.12101910828025478</v>
      </c>
      <c r="X14" s="11"/>
    </row>
    <row r="15" spans="2:28" ht="21.9" customHeight="1" x14ac:dyDescent="0.3">
      <c r="B15" s="26" t="s">
        <v>269</v>
      </c>
      <c r="C15" s="32">
        <v>183</v>
      </c>
      <c r="D15" s="20">
        <v>7.8071672354948801E-2</v>
      </c>
      <c r="E15" s="32">
        <v>198</v>
      </c>
      <c r="F15" s="20">
        <v>8.2914572864321606E-2</v>
      </c>
      <c r="G15" s="49">
        <v>337</v>
      </c>
      <c r="H15" s="98">
        <v>9.2811897548884609E-2</v>
      </c>
      <c r="I15" s="99">
        <v>402</v>
      </c>
      <c r="J15" s="98">
        <v>0.10873681363267514</v>
      </c>
      <c r="K15" s="99">
        <v>395</v>
      </c>
      <c r="L15" s="98">
        <v>9.9974689951910903E-2</v>
      </c>
      <c r="M15" s="49">
        <v>374</v>
      </c>
      <c r="N15" s="20">
        <v>9.2999999999999999E-2</v>
      </c>
      <c r="O15" s="99">
        <v>411</v>
      </c>
      <c r="P15" s="20">
        <v>0.10203574975173783</v>
      </c>
      <c r="Q15" s="99">
        <v>405</v>
      </c>
      <c r="R15" s="150">
        <v>9.5994311448210481E-2</v>
      </c>
      <c r="S15" s="49">
        <v>384</v>
      </c>
      <c r="T15" s="189">
        <v>0.12946729602157789</v>
      </c>
      <c r="U15" s="99">
        <v>369</v>
      </c>
      <c r="V15" s="151">
        <f t="shared" si="0"/>
        <v>0.11191992720655142</v>
      </c>
      <c r="W15" s="48">
        <f t="shared" si="1"/>
        <v>-3.90625E-2</v>
      </c>
      <c r="X15" s="11"/>
    </row>
    <row r="16" spans="2:28" ht="21.9" customHeight="1" x14ac:dyDescent="0.3">
      <c r="B16" s="26" t="s">
        <v>270</v>
      </c>
      <c r="C16" s="32">
        <v>254</v>
      </c>
      <c r="D16" s="20">
        <v>0.10836177474402731</v>
      </c>
      <c r="E16" s="32">
        <v>257</v>
      </c>
      <c r="F16" s="20">
        <v>0.1076214405360134</v>
      </c>
      <c r="G16" s="49">
        <v>352</v>
      </c>
      <c r="H16" s="98">
        <v>9.6942990911594598E-2</v>
      </c>
      <c r="I16" s="99">
        <v>417</v>
      </c>
      <c r="J16" s="98">
        <v>0.11279415742493913</v>
      </c>
      <c r="K16" s="99">
        <v>396</v>
      </c>
      <c r="L16" s="98">
        <v>0.10022779043280181</v>
      </c>
      <c r="M16" s="49">
        <v>450</v>
      </c>
      <c r="N16" s="20">
        <v>0.112</v>
      </c>
      <c r="O16" s="99">
        <v>450</v>
      </c>
      <c r="P16" s="20">
        <v>0.11171797418073486</v>
      </c>
      <c r="Q16" s="99">
        <v>484</v>
      </c>
      <c r="R16" s="150">
        <v>0.11471912775539227</v>
      </c>
      <c r="S16" s="49">
        <v>328</v>
      </c>
      <c r="T16" s="189">
        <v>0.11058664868509778</v>
      </c>
      <c r="U16" s="99">
        <v>417</v>
      </c>
      <c r="V16" s="151">
        <f t="shared" si="0"/>
        <v>0.12647861692447679</v>
      </c>
      <c r="W16" s="48">
        <f t="shared" si="1"/>
        <v>0.27134146341463417</v>
      </c>
      <c r="X16" s="11"/>
    </row>
    <row r="17" spans="2:24" ht="21.9" customHeight="1" x14ac:dyDescent="0.3">
      <c r="B17" s="26" t="s">
        <v>271</v>
      </c>
      <c r="C17" s="32">
        <v>221</v>
      </c>
      <c r="D17" s="20">
        <v>9.4283276450511946E-2</v>
      </c>
      <c r="E17" s="32">
        <v>194</v>
      </c>
      <c r="F17" s="20">
        <v>8.1239530988274702E-2</v>
      </c>
      <c r="G17" s="49">
        <v>321</v>
      </c>
      <c r="H17" s="98">
        <v>8.840539796199394E-2</v>
      </c>
      <c r="I17" s="99">
        <v>329</v>
      </c>
      <c r="J17" s="98">
        <v>8.8991073843657023E-2</v>
      </c>
      <c r="K17" s="99">
        <v>393</v>
      </c>
      <c r="L17" s="98">
        <v>9.9468488990129084E-2</v>
      </c>
      <c r="M17" s="49">
        <v>477</v>
      </c>
      <c r="N17" s="20">
        <v>0.11899999999999999</v>
      </c>
      <c r="O17" s="99">
        <v>401</v>
      </c>
      <c r="P17" s="20">
        <v>9.9553128103277058E-2</v>
      </c>
      <c r="Q17" s="99">
        <v>403</v>
      </c>
      <c r="R17" s="150">
        <v>9.5520265465750182E-2</v>
      </c>
      <c r="S17" s="49">
        <v>166</v>
      </c>
      <c r="T17" s="189">
        <v>5.5967633175994604E-2</v>
      </c>
      <c r="U17" s="99">
        <v>342</v>
      </c>
      <c r="V17" s="151">
        <f t="shared" si="0"/>
        <v>0.10373066424021839</v>
      </c>
      <c r="W17" s="48">
        <f t="shared" si="1"/>
        <v>1.0602409638554218</v>
      </c>
      <c r="X17" s="11"/>
    </row>
    <row r="18" spans="2:24" ht="21.9" customHeight="1" thickBot="1" x14ac:dyDescent="0.35">
      <c r="B18" s="26" t="s">
        <v>272</v>
      </c>
      <c r="C18" s="32">
        <v>193</v>
      </c>
      <c r="D18" s="20">
        <v>8.2337883959044372E-2</v>
      </c>
      <c r="E18" s="32">
        <v>187</v>
      </c>
      <c r="F18" s="20">
        <v>7.8308207705192631E-2</v>
      </c>
      <c r="G18" s="49">
        <v>310</v>
      </c>
      <c r="H18" s="98">
        <v>8.5375929496006614E-2</v>
      </c>
      <c r="I18" s="99">
        <v>279</v>
      </c>
      <c r="J18" s="98">
        <v>7.5466594536110362E-2</v>
      </c>
      <c r="K18" s="105">
        <v>350</v>
      </c>
      <c r="L18" s="106">
        <v>8.8585168311819798E-2</v>
      </c>
      <c r="M18" s="49">
        <v>324</v>
      </c>
      <c r="N18" s="20">
        <v>8.1000000000000003E-2</v>
      </c>
      <c r="O18" s="99">
        <v>305</v>
      </c>
      <c r="P18" s="20">
        <v>7.5719960278053625E-2</v>
      </c>
      <c r="Q18" s="99">
        <v>354</v>
      </c>
      <c r="R18" s="150">
        <v>8.3906138895472868E-2</v>
      </c>
      <c r="S18" s="49">
        <v>251</v>
      </c>
      <c r="T18" s="189">
        <v>8.4625758597437623E-2</v>
      </c>
      <c r="U18" s="99">
        <v>258</v>
      </c>
      <c r="V18" s="151">
        <f t="shared" si="0"/>
        <v>7.8252957233848952E-2</v>
      </c>
      <c r="W18" s="48">
        <f t="shared" si="1"/>
        <v>2.7888446215139442E-2</v>
      </c>
      <c r="X18" s="11"/>
    </row>
    <row r="19" spans="2:24" ht="21.9" customHeight="1" thickTop="1" thickBot="1" x14ac:dyDescent="0.35">
      <c r="B19" s="31" t="s">
        <v>187</v>
      </c>
      <c r="C19" s="36">
        <v>2344</v>
      </c>
      <c r="D19" s="28">
        <v>1</v>
      </c>
      <c r="E19" s="36">
        <v>2388</v>
      </c>
      <c r="F19" s="28">
        <v>1</v>
      </c>
      <c r="G19" s="50">
        <v>3631</v>
      </c>
      <c r="H19" s="100">
        <v>1</v>
      </c>
      <c r="I19" s="101">
        <v>3697</v>
      </c>
      <c r="J19" s="100">
        <v>1</v>
      </c>
      <c r="K19" s="101">
        <v>3951</v>
      </c>
      <c r="L19" s="110">
        <v>1</v>
      </c>
      <c r="M19" s="50">
        <v>4008</v>
      </c>
      <c r="N19" s="28">
        <v>1</v>
      </c>
      <c r="O19" s="101">
        <v>4028</v>
      </c>
      <c r="P19" s="28">
        <v>0.99999999999999989</v>
      </c>
      <c r="Q19" s="101">
        <v>4219</v>
      </c>
      <c r="R19" s="110">
        <v>1</v>
      </c>
      <c r="S19" s="50">
        <v>2966</v>
      </c>
      <c r="T19" s="182">
        <v>1.0000000000000002</v>
      </c>
      <c r="U19" s="101">
        <f>SUM(U7:U18)</f>
        <v>3297</v>
      </c>
      <c r="V19" s="152">
        <f>SUM(V7:V18)</f>
        <v>1</v>
      </c>
      <c r="W19" s="51">
        <f t="shared" si="1"/>
        <v>0.11159811193526635</v>
      </c>
      <c r="X19" s="11"/>
    </row>
    <row r="20" spans="2:24" ht="15" thickTop="1" x14ac:dyDescent="0.3">
      <c r="B20" s="53"/>
      <c r="C20" s="54"/>
      <c r="D20" s="54"/>
      <c r="E20" s="46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46"/>
    </row>
    <row r="21" spans="2:24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2:24" x14ac:dyDescent="0.3">
      <c r="B22" s="3"/>
      <c r="C22" s="3"/>
      <c r="D22" s="3"/>
      <c r="E22" s="3"/>
      <c r="F22" s="3"/>
      <c r="G22" s="16"/>
      <c r="H22" s="3"/>
      <c r="I22" s="16"/>
      <c r="J22" s="3"/>
      <c r="K22" s="16"/>
      <c r="L22" s="3"/>
      <c r="M22" s="16"/>
      <c r="N22" s="3"/>
      <c r="O22" s="16"/>
      <c r="P22" s="3"/>
      <c r="Q22" s="16"/>
      <c r="R22" s="3"/>
      <c r="S22" s="16"/>
      <c r="T22" s="3"/>
      <c r="U22" s="16"/>
      <c r="V22" s="3"/>
      <c r="W22" s="17"/>
    </row>
    <row r="23" spans="2:24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7"/>
    </row>
    <row r="24" spans="2:24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7"/>
    </row>
    <row r="25" spans="2:24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7"/>
    </row>
    <row r="26" spans="2:24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7"/>
    </row>
    <row r="27" spans="2:24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7"/>
    </row>
    <row r="28" spans="2:24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7"/>
    </row>
    <row r="29" spans="2:24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7"/>
    </row>
    <row r="30" spans="2:24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7"/>
    </row>
    <row r="31" spans="2:24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7"/>
    </row>
    <row r="32" spans="2:24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7"/>
    </row>
    <row r="33" spans="2:23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7"/>
    </row>
    <row r="34" spans="2:23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6"/>
      <c r="O34" s="3"/>
      <c r="P34" s="16"/>
      <c r="Q34" s="3"/>
      <c r="R34" s="16"/>
      <c r="S34" s="3"/>
      <c r="T34" s="16"/>
      <c r="U34" s="3"/>
      <c r="V34" s="16"/>
      <c r="W34" s="17"/>
    </row>
    <row r="35" spans="2:23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6"/>
      <c r="O35" s="3"/>
      <c r="P35" s="16"/>
      <c r="Q35" s="3"/>
      <c r="R35" s="16"/>
      <c r="S35" s="3"/>
      <c r="T35" s="16"/>
      <c r="U35" s="3"/>
      <c r="V35" s="16"/>
      <c r="W35" s="17"/>
    </row>
    <row r="36" spans="2:23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2:23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2:23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2:23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2:23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2:23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2:23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2:23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2:23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2:23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2:23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2:23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2:23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2:23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2:23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2:23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2:23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2:23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2:23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2:23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2:23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2:23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2:23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2:23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2:23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2:23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2:23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2:23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2:23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2:23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2:23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2:23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2:23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2:23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2:23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2:23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2:23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2:23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2:23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2:23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2:23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2:23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2:23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2:23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2:23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2:23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2:23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2:23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2:23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2:23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2:23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2:23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2:23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2:23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2:23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2:23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2:23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2:23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2:23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2:23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2:23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2:23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2:23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2:23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2:23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2:23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2:23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2:23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2:23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2:23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2:23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2:23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2:23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2:23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2:23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2:23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2:23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2:23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2:23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2:23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2:23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2:23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2:23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2:23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2:23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2:23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2:23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x14ac:dyDescent="0.3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x14ac:dyDescent="0.3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x14ac:dyDescent="0.3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x14ac:dyDescent="0.3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x14ac:dyDescent="0.3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x14ac:dyDescent="0.3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x14ac:dyDescent="0.3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x14ac:dyDescent="0.3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x14ac:dyDescent="0.3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x14ac:dyDescent="0.3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x14ac:dyDescent="0.3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x14ac:dyDescent="0.3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x14ac:dyDescent="0.3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x14ac:dyDescent="0.3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x14ac:dyDescent="0.3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x14ac:dyDescent="0.3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x14ac:dyDescent="0.3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x14ac:dyDescent="0.3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x14ac:dyDescent="0.3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x14ac:dyDescent="0.3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x14ac:dyDescent="0.3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x14ac:dyDescent="0.3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x14ac:dyDescent="0.3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x14ac:dyDescent="0.3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x14ac:dyDescent="0.3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x14ac:dyDescent="0.3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x14ac:dyDescent="0.3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x14ac:dyDescent="0.3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x14ac:dyDescent="0.3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x14ac:dyDescent="0.3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x14ac:dyDescent="0.3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x14ac:dyDescent="0.3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x14ac:dyDescent="0.3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x14ac:dyDescent="0.3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x14ac:dyDescent="0.3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x14ac:dyDescent="0.3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x14ac:dyDescent="0.3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x14ac:dyDescent="0.3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x14ac:dyDescent="0.3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x14ac:dyDescent="0.3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x14ac:dyDescent="0.3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x14ac:dyDescent="0.3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x14ac:dyDescent="0.3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x14ac:dyDescent="0.3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x14ac:dyDescent="0.3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x14ac:dyDescent="0.3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x14ac:dyDescent="0.3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x14ac:dyDescent="0.3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x14ac:dyDescent="0.3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x14ac:dyDescent="0.3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x14ac:dyDescent="0.3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x14ac:dyDescent="0.3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x14ac:dyDescent="0.3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x14ac:dyDescent="0.3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x14ac:dyDescent="0.3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x14ac:dyDescent="0.3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x14ac:dyDescent="0.3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x14ac:dyDescent="0.3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x14ac:dyDescent="0.3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x14ac:dyDescent="0.3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x14ac:dyDescent="0.3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x14ac:dyDescent="0.3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x14ac:dyDescent="0.3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x14ac:dyDescent="0.3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x14ac:dyDescent="0.3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x14ac:dyDescent="0.3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x14ac:dyDescent="0.3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x14ac:dyDescent="0.3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x14ac:dyDescent="0.3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x14ac:dyDescent="0.3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x14ac:dyDescent="0.3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x14ac:dyDescent="0.3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x14ac:dyDescent="0.3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x14ac:dyDescent="0.3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x14ac:dyDescent="0.3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x14ac:dyDescent="0.3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x14ac:dyDescent="0.3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x14ac:dyDescent="0.3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x14ac:dyDescent="0.3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x14ac:dyDescent="0.3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x14ac:dyDescent="0.3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x14ac:dyDescent="0.3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x14ac:dyDescent="0.3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x14ac:dyDescent="0.3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x14ac:dyDescent="0.3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x14ac:dyDescent="0.3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x14ac:dyDescent="0.3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x14ac:dyDescent="0.3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x14ac:dyDescent="0.3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x14ac:dyDescent="0.3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x14ac:dyDescent="0.3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x14ac:dyDescent="0.3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x14ac:dyDescent="0.3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x14ac:dyDescent="0.3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x14ac:dyDescent="0.3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x14ac:dyDescent="0.3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x14ac:dyDescent="0.3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x14ac:dyDescent="0.3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x14ac:dyDescent="0.3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x14ac:dyDescent="0.3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x14ac:dyDescent="0.3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x14ac:dyDescent="0.3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x14ac:dyDescent="0.3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x14ac:dyDescent="0.3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x14ac:dyDescent="0.3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x14ac:dyDescent="0.3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x14ac:dyDescent="0.3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x14ac:dyDescent="0.3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x14ac:dyDescent="0.3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x14ac:dyDescent="0.3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x14ac:dyDescent="0.3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x14ac:dyDescent="0.3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x14ac:dyDescent="0.3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x14ac:dyDescent="0.3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x14ac:dyDescent="0.3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x14ac:dyDescent="0.3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x14ac:dyDescent="0.3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x14ac:dyDescent="0.3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x14ac:dyDescent="0.3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x14ac:dyDescent="0.3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x14ac:dyDescent="0.3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x14ac:dyDescent="0.3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x14ac:dyDescent="0.3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x14ac:dyDescent="0.3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x14ac:dyDescent="0.3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x14ac:dyDescent="0.3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x14ac:dyDescent="0.3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x14ac:dyDescent="0.3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x14ac:dyDescent="0.3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</sheetData>
  <mergeCells count="15">
    <mergeCell ref="W4:W6"/>
    <mergeCell ref="B2:W2"/>
    <mergeCell ref="B3:W3"/>
    <mergeCell ref="I5:J5"/>
    <mergeCell ref="U5:V5"/>
    <mergeCell ref="C5:D5"/>
    <mergeCell ref="M5:N5"/>
    <mergeCell ref="E5:F5"/>
    <mergeCell ref="G5:H5"/>
    <mergeCell ref="B4:B6"/>
    <mergeCell ref="K5:L5"/>
    <mergeCell ref="O5:P5"/>
    <mergeCell ref="Q5:R5"/>
    <mergeCell ref="S5:T5"/>
    <mergeCell ref="C4:V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F570"/>
  <sheetViews>
    <sheetView workbookViewId="0">
      <selection activeCell="C6" sqref="C6:L18"/>
    </sheetView>
  </sheetViews>
  <sheetFormatPr defaultColWidth="9.109375" defaultRowHeight="14.4" x14ac:dyDescent="0.3"/>
  <cols>
    <col min="1" max="1" width="2.6640625" style="3" customWidth="1"/>
    <col min="2" max="2" width="27.44140625" style="1" customWidth="1"/>
    <col min="3" max="12" width="12.6640625" style="1" customWidth="1"/>
    <col min="13" max="162" width="9.109375" style="3"/>
    <col min="163" max="16384" width="9.109375" style="1"/>
  </cols>
  <sheetData>
    <row r="1" spans="2:13" s="3" customFormat="1" ht="15" thickBot="1" x14ac:dyDescent="0.35"/>
    <row r="2" spans="2:13" ht="21.9" customHeight="1" thickTop="1" thickBot="1" x14ac:dyDescent="0.35">
      <c r="B2" s="201" t="s">
        <v>696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2:13" ht="21.9" customHeight="1" thickTop="1" thickBot="1" x14ac:dyDescent="0.35">
      <c r="B3" s="205" t="s">
        <v>260</v>
      </c>
      <c r="C3" s="209" t="s">
        <v>233</v>
      </c>
      <c r="D3" s="209"/>
      <c r="E3" s="209"/>
      <c r="F3" s="209"/>
      <c r="G3" s="209"/>
      <c r="H3" s="209"/>
      <c r="I3" s="209"/>
      <c r="J3" s="209"/>
      <c r="K3" s="211" t="s">
        <v>187</v>
      </c>
      <c r="L3" s="212"/>
    </row>
    <row r="4" spans="2:13" ht="21.9" customHeight="1" thickTop="1" x14ac:dyDescent="0.3">
      <c r="B4" s="206"/>
      <c r="C4" s="219" t="s">
        <v>188</v>
      </c>
      <c r="D4" s="220"/>
      <c r="E4" s="220" t="s">
        <v>189</v>
      </c>
      <c r="F4" s="220"/>
      <c r="G4" s="220" t="s">
        <v>190</v>
      </c>
      <c r="H4" s="220"/>
      <c r="I4" s="220" t="s">
        <v>191</v>
      </c>
      <c r="J4" s="221"/>
      <c r="K4" s="222"/>
      <c r="L4" s="214"/>
    </row>
    <row r="5" spans="2:13" ht="21.9" customHeight="1" thickBot="1" x14ac:dyDescent="0.35">
      <c r="B5" s="207"/>
      <c r="C5" s="139" t="s">
        <v>2</v>
      </c>
      <c r="D5" s="148" t="s">
        <v>1</v>
      </c>
      <c r="E5" s="141" t="s">
        <v>2</v>
      </c>
      <c r="F5" s="148" t="s">
        <v>1</v>
      </c>
      <c r="G5" s="141" t="s">
        <v>2</v>
      </c>
      <c r="H5" s="148" t="s">
        <v>1</v>
      </c>
      <c r="I5" s="141" t="s">
        <v>2</v>
      </c>
      <c r="J5" s="149" t="s">
        <v>1</v>
      </c>
      <c r="K5" s="139" t="s">
        <v>2</v>
      </c>
      <c r="L5" s="146" t="s">
        <v>1</v>
      </c>
    </row>
    <row r="6" spans="2:13" ht="21.9" customHeight="1" thickTop="1" x14ac:dyDescent="0.3">
      <c r="B6" s="26" t="s">
        <v>261</v>
      </c>
      <c r="C6" s="41">
        <v>82</v>
      </c>
      <c r="D6" s="98">
        <f>C6/$C$18</f>
        <v>9.8557692307692304E-2</v>
      </c>
      <c r="E6" s="99">
        <v>240</v>
      </c>
      <c r="F6" s="98">
        <f>E6/$E$18</f>
        <v>0.10349288486416559</v>
      </c>
      <c r="G6" s="99">
        <v>10</v>
      </c>
      <c r="H6" s="98">
        <f>G6/$G$18</f>
        <v>7.0422535211267609E-2</v>
      </c>
      <c r="I6" s="99">
        <v>1</v>
      </c>
      <c r="J6" s="20">
        <f>I6/$I$18</f>
        <v>0.25</v>
      </c>
      <c r="K6" s="39">
        <f>SUM(C6,E6,G6,I6)</f>
        <v>333</v>
      </c>
      <c r="L6" s="21">
        <f>K6/$K$18</f>
        <v>0.10100090991810737</v>
      </c>
      <c r="M6" s="11"/>
    </row>
    <row r="7" spans="2:13" ht="21.9" customHeight="1" x14ac:dyDescent="0.3">
      <c r="B7" s="26" t="s">
        <v>262</v>
      </c>
      <c r="C7" s="41">
        <v>52</v>
      </c>
      <c r="D7" s="98">
        <f t="shared" ref="D7:D17" si="0">C7/$C$18</f>
        <v>6.25E-2</v>
      </c>
      <c r="E7" s="99">
        <v>183</v>
      </c>
      <c r="F7" s="98">
        <f t="shared" ref="F7:F17" si="1">E7/$E$18</f>
        <v>7.8913324708926258E-2</v>
      </c>
      <c r="G7" s="99">
        <v>9</v>
      </c>
      <c r="H7" s="98">
        <f t="shared" ref="H7:H17" si="2">G7/$G$18</f>
        <v>6.3380281690140844E-2</v>
      </c>
      <c r="I7" s="99">
        <v>0</v>
      </c>
      <c r="J7" s="20">
        <f t="shared" ref="J7:J17" si="3">I7/$I$18</f>
        <v>0</v>
      </c>
      <c r="K7" s="39">
        <f t="shared" ref="K7:K17" si="4">SUM(C7,E7,G7,I7)</f>
        <v>244</v>
      </c>
      <c r="L7" s="21">
        <f t="shared" ref="L7:L17" si="5">K7/$K$18</f>
        <v>7.4006672732787382E-2</v>
      </c>
      <c r="M7" s="11"/>
    </row>
    <row r="8" spans="2:13" ht="21.9" customHeight="1" x14ac:dyDescent="0.3">
      <c r="B8" s="26" t="s">
        <v>263</v>
      </c>
      <c r="C8" s="41">
        <v>49</v>
      </c>
      <c r="D8" s="98">
        <f t="shared" si="0"/>
        <v>5.8894230769230768E-2</v>
      </c>
      <c r="E8" s="99">
        <v>197</v>
      </c>
      <c r="F8" s="98">
        <f t="shared" si="1"/>
        <v>8.4950409659335924E-2</v>
      </c>
      <c r="G8" s="99">
        <v>6</v>
      </c>
      <c r="H8" s="98">
        <f t="shared" si="2"/>
        <v>4.2253521126760563E-2</v>
      </c>
      <c r="I8" s="99">
        <v>0</v>
      </c>
      <c r="J8" s="20">
        <f t="shared" si="3"/>
        <v>0</v>
      </c>
      <c r="K8" s="39">
        <f t="shared" si="4"/>
        <v>252</v>
      </c>
      <c r="L8" s="21">
        <f t="shared" si="5"/>
        <v>7.6433121019108277E-2</v>
      </c>
      <c r="M8" s="11"/>
    </row>
    <row r="9" spans="2:13" ht="21.9" customHeight="1" x14ac:dyDescent="0.3">
      <c r="B9" s="26" t="s">
        <v>264</v>
      </c>
      <c r="C9" s="41">
        <v>45</v>
      </c>
      <c r="D9" s="98">
        <f t="shared" si="0"/>
        <v>5.4086538461538464E-2</v>
      </c>
      <c r="E9" s="99">
        <v>157</v>
      </c>
      <c r="F9" s="98">
        <f t="shared" si="1"/>
        <v>6.7701595515308327E-2</v>
      </c>
      <c r="G9" s="99">
        <v>14</v>
      </c>
      <c r="H9" s="98">
        <f t="shared" si="2"/>
        <v>9.8591549295774641E-2</v>
      </c>
      <c r="I9" s="99">
        <v>0</v>
      </c>
      <c r="J9" s="20">
        <f t="shared" si="3"/>
        <v>0</v>
      </c>
      <c r="K9" s="39">
        <f t="shared" si="4"/>
        <v>216</v>
      </c>
      <c r="L9" s="21">
        <f t="shared" si="5"/>
        <v>6.5514103730664242E-2</v>
      </c>
      <c r="M9" s="11"/>
    </row>
    <row r="10" spans="2:13" ht="21.9" customHeight="1" x14ac:dyDescent="0.3">
      <c r="B10" s="26" t="s">
        <v>265</v>
      </c>
      <c r="C10" s="41">
        <v>70</v>
      </c>
      <c r="D10" s="98">
        <f t="shared" si="0"/>
        <v>8.4134615384615391E-2</v>
      </c>
      <c r="E10" s="99">
        <v>174</v>
      </c>
      <c r="F10" s="98">
        <f t="shared" si="1"/>
        <v>7.5032341526520052E-2</v>
      </c>
      <c r="G10" s="99">
        <v>11</v>
      </c>
      <c r="H10" s="98">
        <f t="shared" si="2"/>
        <v>7.746478873239436E-2</v>
      </c>
      <c r="I10" s="99">
        <v>0</v>
      </c>
      <c r="J10" s="20">
        <f t="shared" si="3"/>
        <v>0</v>
      </c>
      <c r="K10" s="39">
        <f t="shared" si="4"/>
        <v>255</v>
      </c>
      <c r="L10" s="21">
        <f t="shared" si="5"/>
        <v>7.7343039126478622E-2</v>
      </c>
      <c r="M10" s="11"/>
    </row>
    <row r="11" spans="2:13" ht="21.9" customHeight="1" x14ac:dyDescent="0.3">
      <c r="B11" s="26" t="s">
        <v>266</v>
      </c>
      <c r="C11" s="41">
        <v>92</v>
      </c>
      <c r="D11" s="98">
        <f t="shared" si="0"/>
        <v>0.11057692307692307</v>
      </c>
      <c r="E11" s="99">
        <v>230</v>
      </c>
      <c r="F11" s="98">
        <f t="shared" si="1"/>
        <v>9.9180681328158687E-2</v>
      </c>
      <c r="G11" s="99">
        <v>12</v>
      </c>
      <c r="H11" s="98">
        <f t="shared" si="2"/>
        <v>8.4507042253521125E-2</v>
      </c>
      <c r="I11" s="99">
        <v>0</v>
      </c>
      <c r="J11" s="20">
        <f t="shared" si="3"/>
        <v>0</v>
      </c>
      <c r="K11" s="39">
        <f t="shared" si="4"/>
        <v>334</v>
      </c>
      <c r="L11" s="21">
        <f t="shared" si="5"/>
        <v>0.10130421595389748</v>
      </c>
      <c r="M11" s="11"/>
    </row>
    <row r="12" spans="2:13" ht="21.9" customHeight="1" x14ac:dyDescent="0.3">
      <c r="B12" s="26" t="s">
        <v>267</v>
      </c>
      <c r="C12" s="41">
        <v>27</v>
      </c>
      <c r="D12" s="98">
        <f t="shared" si="0"/>
        <v>3.245192307692308E-2</v>
      </c>
      <c r="E12" s="99">
        <v>98</v>
      </c>
      <c r="F12" s="98">
        <f t="shared" si="1"/>
        <v>4.2259594652867619E-2</v>
      </c>
      <c r="G12" s="99">
        <v>14</v>
      </c>
      <c r="H12" s="98">
        <f t="shared" si="2"/>
        <v>9.8591549295774641E-2</v>
      </c>
      <c r="I12" s="99">
        <v>0</v>
      </c>
      <c r="J12" s="20">
        <f t="shared" si="3"/>
        <v>0</v>
      </c>
      <c r="K12" s="39">
        <f t="shared" si="4"/>
        <v>139</v>
      </c>
      <c r="L12" s="21">
        <f t="shared" si="5"/>
        <v>4.2159538974825599E-2</v>
      </c>
      <c r="M12" s="11"/>
    </row>
    <row r="13" spans="2:13" ht="21.9" customHeight="1" x14ac:dyDescent="0.3">
      <c r="B13" s="26" t="s">
        <v>268</v>
      </c>
      <c r="C13" s="41">
        <v>26</v>
      </c>
      <c r="D13" s="98">
        <f t="shared" si="0"/>
        <v>3.125E-2</v>
      </c>
      <c r="E13" s="99">
        <v>106</v>
      </c>
      <c r="F13" s="98">
        <f t="shared" si="1"/>
        <v>4.5709357481673138E-2</v>
      </c>
      <c r="G13" s="99">
        <v>6</v>
      </c>
      <c r="H13" s="98">
        <f t="shared" si="2"/>
        <v>4.2253521126760563E-2</v>
      </c>
      <c r="I13" s="99">
        <v>0</v>
      </c>
      <c r="J13" s="20">
        <f t="shared" si="3"/>
        <v>0</v>
      </c>
      <c r="K13" s="39">
        <f t="shared" si="4"/>
        <v>138</v>
      </c>
      <c r="L13" s="21">
        <f t="shared" si="5"/>
        <v>4.1856232939035488E-2</v>
      </c>
      <c r="M13" s="11"/>
    </row>
    <row r="14" spans="2:13" ht="21.9" customHeight="1" x14ac:dyDescent="0.3">
      <c r="B14" s="26" t="s">
        <v>269</v>
      </c>
      <c r="C14" s="41">
        <v>86</v>
      </c>
      <c r="D14" s="98">
        <f t="shared" si="0"/>
        <v>0.10336538461538461</v>
      </c>
      <c r="E14" s="99">
        <v>259</v>
      </c>
      <c r="F14" s="98">
        <f t="shared" si="1"/>
        <v>0.11168607158257869</v>
      </c>
      <c r="G14" s="99">
        <v>23</v>
      </c>
      <c r="H14" s="98">
        <f t="shared" si="2"/>
        <v>0.1619718309859155</v>
      </c>
      <c r="I14" s="99">
        <v>1</v>
      </c>
      <c r="J14" s="20">
        <f t="shared" si="3"/>
        <v>0.25</v>
      </c>
      <c r="K14" s="39">
        <f t="shared" si="4"/>
        <v>369</v>
      </c>
      <c r="L14" s="21">
        <f t="shared" si="5"/>
        <v>0.11191992720655142</v>
      </c>
      <c r="M14" s="11"/>
    </row>
    <row r="15" spans="2:13" ht="21.9" customHeight="1" x14ac:dyDescent="0.3">
      <c r="B15" s="26" t="s">
        <v>270</v>
      </c>
      <c r="C15" s="41">
        <v>113</v>
      </c>
      <c r="D15" s="98">
        <f t="shared" si="0"/>
        <v>0.13581730769230768</v>
      </c>
      <c r="E15" s="99">
        <v>283</v>
      </c>
      <c r="F15" s="98">
        <f t="shared" si="1"/>
        <v>0.12203536006899526</v>
      </c>
      <c r="G15" s="99">
        <v>21</v>
      </c>
      <c r="H15" s="98">
        <f t="shared" si="2"/>
        <v>0.14788732394366197</v>
      </c>
      <c r="I15" s="99">
        <v>0</v>
      </c>
      <c r="J15" s="20">
        <f t="shared" si="3"/>
        <v>0</v>
      </c>
      <c r="K15" s="39">
        <f t="shared" si="4"/>
        <v>417</v>
      </c>
      <c r="L15" s="21">
        <f t="shared" si="5"/>
        <v>0.12647861692447679</v>
      </c>
      <c r="M15" s="11"/>
    </row>
    <row r="16" spans="2:13" ht="21.9" customHeight="1" x14ac:dyDescent="0.3">
      <c r="B16" s="26" t="s">
        <v>271</v>
      </c>
      <c r="C16" s="41">
        <v>110</v>
      </c>
      <c r="D16" s="98">
        <f t="shared" si="0"/>
        <v>0.13221153846153846</v>
      </c>
      <c r="E16" s="99">
        <v>225</v>
      </c>
      <c r="F16" s="98">
        <f t="shared" si="1"/>
        <v>9.7024579560155241E-2</v>
      </c>
      <c r="G16" s="99">
        <v>6</v>
      </c>
      <c r="H16" s="98">
        <f t="shared" si="2"/>
        <v>4.2253521126760563E-2</v>
      </c>
      <c r="I16" s="99">
        <v>1</v>
      </c>
      <c r="J16" s="20">
        <f t="shared" si="3"/>
        <v>0.25</v>
      </c>
      <c r="K16" s="39">
        <f t="shared" si="4"/>
        <v>342</v>
      </c>
      <c r="L16" s="21">
        <f t="shared" si="5"/>
        <v>0.10373066424021839</v>
      </c>
      <c r="M16" s="11"/>
    </row>
    <row r="17" spans="2:13" ht="21.9" customHeight="1" thickBot="1" x14ac:dyDescent="0.35">
      <c r="B17" s="26" t="s">
        <v>272</v>
      </c>
      <c r="C17" s="41">
        <v>80</v>
      </c>
      <c r="D17" s="98">
        <f t="shared" si="0"/>
        <v>9.6153846153846159E-2</v>
      </c>
      <c r="E17" s="99">
        <v>167</v>
      </c>
      <c r="F17" s="98">
        <f t="shared" si="1"/>
        <v>7.2013799051315219E-2</v>
      </c>
      <c r="G17" s="99">
        <v>10</v>
      </c>
      <c r="H17" s="98">
        <f t="shared" si="2"/>
        <v>7.0422535211267609E-2</v>
      </c>
      <c r="I17" s="99">
        <v>1</v>
      </c>
      <c r="J17" s="20">
        <f t="shared" si="3"/>
        <v>0.25</v>
      </c>
      <c r="K17" s="39">
        <f t="shared" si="4"/>
        <v>258</v>
      </c>
      <c r="L17" s="21">
        <f t="shared" si="5"/>
        <v>7.8252957233848952E-2</v>
      </c>
      <c r="M17" s="11"/>
    </row>
    <row r="18" spans="2:13" ht="21.9" customHeight="1" thickTop="1" thickBot="1" x14ac:dyDescent="0.35">
      <c r="B18" s="31" t="s">
        <v>187</v>
      </c>
      <c r="C18" s="40">
        <f>SUM(C6:C17)</f>
        <v>832</v>
      </c>
      <c r="D18" s="100">
        <f t="shared" ref="D18:L18" si="6">SUM(D6:D17)</f>
        <v>1</v>
      </c>
      <c r="E18" s="101">
        <f t="shared" si="6"/>
        <v>2319</v>
      </c>
      <c r="F18" s="100">
        <f t="shared" si="6"/>
        <v>1</v>
      </c>
      <c r="G18" s="101">
        <f t="shared" si="6"/>
        <v>142</v>
      </c>
      <c r="H18" s="100">
        <f t="shared" si="6"/>
        <v>0.99999999999999989</v>
      </c>
      <c r="I18" s="101">
        <f t="shared" si="6"/>
        <v>4</v>
      </c>
      <c r="J18" s="28">
        <f t="shared" si="6"/>
        <v>1</v>
      </c>
      <c r="K18" s="40">
        <f t="shared" si="6"/>
        <v>3297</v>
      </c>
      <c r="L18" s="29">
        <f t="shared" si="6"/>
        <v>1</v>
      </c>
      <c r="M18" s="11"/>
    </row>
    <row r="19" spans="2:13" s="3" customFormat="1" ht="15" thickTop="1" x14ac:dyDescent="0.3">
      <c r="B19" s="53"/>
      <c r="C19" s="46"/>
      <c r="D19" s="54"/>
      <c r="E19" s="46"/>
      <c r="F19" s="54"/>
      <c r="G19" s="46"/>
      <c r="H19" s="54"/>
      <c r="I19" s="46"/>
      <c r="J19" s="54"/>
      <c r="K19" s="46"/>
      <c r="L19" s="54"/>
    </row>
    <row r="20" spans="2:13" s="3" customFormat="1" ht="15" thickBot="1" x14ac:dyDescent="0.35">
      <c r="K20" s="16"/>
    </row>
    <row r="21" spans="2:13" s="3" customFormat="1" ht="15" thickTop="1" x14ac:dyDescent="0.3">
      <c r="B21" s="43" t="s">
        <v>195</v>
      </c>
    </row>
    <row r="22" spans="2:13" s="3" customFormat="1" ht="15" thickBot="1" x14ac:dyDescent="0.35">
      <c r="B22" s="44" t="s">
        <v>196</v>
      </c>
    </row>
    <row r="23" spans="2:13" s="3" customFormat="1" ht="15" thickTop="1" x14ac:dyDescent="0.3"/>
    <row r="24" spans="2:13" s="3" customFormat="1" x14ac:dyDescent="0.3"/>
    <row r="25" spans="2:13" s="3" customFormat="1" x14ac:dyDescent="0.3"/>
    <row r="26" spans="2:13" s="3" customFormat="1" x14ac:dyDescent="0.3"/>
    <row r="27" spans="2:13" s="3" customFormat="1" x14ac:dyDescent="0.3"/>
    <row r="28" spans="2:13" s="3" customFormat="1" x14ac:dyDescent="0.3"/>
    <row r="29" spans="2:13" s="3" customFormat="1" x14ac:dyDescent="0.3"/>
    <row r="30" spans="2:13" s="3" customFormat="1" x14ac:dyDescent="0.3"/>
    <row r="31" spans="2:13" s="3" customFormat="1" x14ac:dyDescent="0.3"/>
    <row r="32" spans="2:13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08"/>
  <sheetViews>
    <sheetView zoomScale="80" zoomScaleNormal="80" workbookViewId="0">
      <selection activeCell="U7" sqref="U7:W22"/>
    </sheetView>
  </sheetViews>
  <sheetFormatPr defaultColWidth="9.109375" defaultRowHeight="14.4" x14ac:dyDescent="0.3"/>
  <cols>
    <col min="1" max="1" width="2.6640625" style="3" customWidth="1"/>
    <col min="2" max="2" width="29.6640625" style="1" customWidth="1"/>
    <col min="3" max="6" width="16.109375" style="1" hidden="1" customWidth="1"/>
    <col min="7" max="23" width="15.6640625" style="1" customWidth="1"/>
    <col min="24" max="16384" width="9.109375" style="3"/>
  </cols>
  <sheetData>
    <row r="1" spans="2:24" ht="15" thickBo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4" ht="21.9" customHeight="1" thickTop="1" thickBot="1" x14ac:dyDescent="0.35">
      <c r="B2" s="198" t="s">
        <v>273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4" ht="21.9" customHeight="1" thickTop="1" thickBot="1" x14ac:dyDescent="0.35">
      <c r="B3" s="201" t="s">
        <v>697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</row>
    <row r="4" spans="2:24" ht="21.9" customHeight="1" thickTop="1" thickBot="1" x14ac:dyDescent="0.35">
      <c r="B4" s="205" t="s">
        <v>274</v>
      </c>
      <c r="C4" s="208" t="s">
        <v>184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0"/>
      <c r="W4" s="195" t="s">
        <v>685</v>
      </c>
    </row>
    <row r="5" spans="2:24" ht="21.9" customHeight="1" thickTop="1" x14ac:dyDescent="0.3">
      <c r="B5" s="206"/>
      <c r="C5" s="193">
        <v>2012</v>
      </c>
      <c r="D5" s="193"/>
      <c r="E5" s="193">
        <v>2013</v>
      </c>
      <c r="F5" s="193"/>
      <c r="G5" s="219">
        <v>2014</v>
      </c>
      <c r="H5" s="220"/>
      <c r="I5" s="220">
        <v>2015</v>
      </c>
      <c r="J5" s="220"/>
      <c r="K5" s="220">
        <v>2016</v>
      </c>
      <c r="L5" s="220"/>
      <c r="M5" s="220">
        <v>2017</v>
      </c>
      <c r="N5" s="220"/>
      <c r="O5" s="220">
        <v>2018</v>
      </c>
      <c r="P5" s="220"/>
      <c r="Q5" s="220">
        <v>2019</v>
      </c>
      <c r="R5" s="220"/>
      <c r="S5" s="220">
        <v>2020</v>
      </c>
      <c r="T5" s="217"/>
      <c r="U5" s="220">
        <v>2021</v>
      </c>
      <c r="V5" s="221"/>
      <c r="W5" s="224"/>
    </row>
    <row r="6" spans="2:24" ht="21.9" customHeight="1" thickBot="1" x14ac:dyDescent="0.35">
      <c r="B6" s="207"/>
      <c r="C6" s="23" t="s">
        <v>2</v>
      </c>
      <c r="D6" s="52" t="s">
        <v>1</v>
      </c>
      <c r="E6" s="23" t="s">
        <v>2</v>
      </c>
      <c r="F6" s="52" t="s">
        <v>1</v>
      </c>
      <c r="G6" s="109" t="s">
        <v>2</v>
      </c>
      <c r="H6" s="106" t="s">
        <v>1</v>
      </c>
      <c r="I6" s="145" t="s">
        <v>2</v>
      </c>
      <c r="J6" s="109" t="s">
        <v>1</v>
      </c>
      <c r="K6" s="145" t="s">
        <v>2</v>
      </c>
      <c r="L6" s="106" t="s">
        <v>1</v>
      </c>
      <c r="M6" s="145" t="s">
        <v>2</v>
      </c>
      <c r="N6" s="52" t="s">
        <v>1</v>
      </c>
      <c r="O6" s="145" t="s">
        <v>2</v>
      </c>
      <c r="P6" s="52" t="s">
        <v>1</v>
      </c>
      <c r="Q6" s="145" t="s">
        <v>2</v>
      </c>
      <c r="R6" s="52" t="s">
        <v>1</v>
      </c>
      <c r="S6" s="145" t="s">
        <v>2</v>
      </c>
      <c r="T6" s="52" t="s">
        <v>1</v>
      </c>
      <c r="U6" s="145" t="s">
        <v>2</v>
      </c>
      <c r="V6" s="24" t="s">
        <v>1</v>
      </c>
      <c r="W6" s="225"/>
    </row>
    <row r="7" spans="2:24" ht="21.9" customHeight="1" thickTop="1" thickBot="1" x14ac:dyDescent="0.35">
      <c r="B7" s="70" t="s">
        <v>3</v>
      </c>
      <c r="C7" s="56">
        <v>273</v>
      </c>
      <c r="D7" s="57">
        <v>0.11646757679180887</v>
      </c>
      <c r="E7" s="56">
        <v>277</v>
      </c>
      <c r="F7" s="57">
        <v>0.1159966499162479</v>
      </c>
      <c r="G7" s="111">
        <v>314</v>
      </c>
      <c r="H7" s="112">
        <v>8.6477554392729278E-2</v>
      </c>
      <c r="I7" s="113">
        <v>341</v>
      </c>
      <c r="J7" s="112">
        <v>9.2236948877468222E-2</v>
      </c>
      <c r="K7" s="113">
        <v>362</v>
      </c>
      <c r="L7" s="112">
        <v>9.1622374082510755E-2</v>
      </c>
      <c r="M7" s="113">
        <v>382</v>
      </c>
      <c r="N7" s="57">
        <v>9.5309381237524957E-2</v>
      </c>
      <c r="O7" s="113">
        <v>370</v>
      </c>
      <c r="P7" s="57">
        <v>9.1857000993048665E-2</v>
      </c>
      <c r="Q7" s="113">
        <v>379</v>
      </c>
      <c r="R7" s="57">
        <v>8.9831713676226596E-2</v>
      </c>
      <c r="S7" s="113">
        <v>297</v>
      </c>
      <c r="T7" s="57">
        <v>0.10013486176668915</v>
      </c>
      <c r="U7" s="113">
        <v>260</v>
      </c>
      <c r="V7" s="57">
        <f>U7/$U$22</f>
        <v>7.8859569305429172E-2</v>
      </c>
      <c r="W7" s="59">
        <f>IFERROR((U7-S7)/S7,0)</f>
        <v>-0.12457912457912458</v>
      </c>
      <c r="X7" s="11"/>
    </row>
    <row r="8" spans="2:24" ht="21.9" customHeight="1" thickTop="1" x14ac:dyDescent="0.3">
      <c r="B8" s="71" t="s">
        <v>275</v>
      </c>
      <c r="C8" s="32">
        <v>492</v>
      </c>
      <c r="D8" s="20">
        <v>0.20989761092150169</v>
      </c>
      <c r="E8" s="32">
        <v>496</v>
      </c>
      <c r="F8" s="20">
        <v>0.20770519262981574</v>
      </c>
      <c r="G8" s="49">
        <v>648</v>
      </c>
      <c r="H8" s="98">
        <v>0.1784632332690719</v>
      </c>
      <c r="I8" s="99">
        <v>582</v>
      </c>
      <c r="J8" s="98">
        <v>0.15742493913984312</v>
      </c>
      <c r="K8" s="99">
        <v>602</v>
      </c>
      <c r="L8" s="98">
        <v>0.15236648949633005</v>
      </c>
      <c r="M8" s="99">
        <v>564</v>
      </c>
      <c r="N8" s="20">
        <v>0.1407185628742515</v>
      </c>
      <c r="O8" s="99">
        <v>499</v>
      </c>
      <c r="P8" s="20">
        <v>0.12388282025819265</v>
      </c>
      <c r="Q8" s="99">
        <v>554</v>
      </c>
      <c r="R8" s="20">
        <v>0.13131073714150274</v>
      </c>
      <c r="S8" s="99">
        <v>337</v>
      </c>
      <c r="T8" s="20">
        <v>0.11362103843560351</v>
      </c>
      <c r="U8" s="99">
        <v>331</v>
      </c>
      <c r="V8" s="20">
        <f t="shared" ref="V8:V21" si="0">U8/$U$22</f>
        <v>0.10039429784652715</v>
      </c>
      <c r="W8" s="48">
        <f t="shared" ref="W8:W22" si="1">IFERROR((U8-S8)/S8,0)</f>
        <v>-1.7804154302670624E-2</v>
      </c>
      <c r="X8" s="11"/>
    </row>
    <row r="9" spans="2:24" ht="21.9" customHeight="1" x14ac:dyDescent="0.3">
      <c r="B9" s="71" t="s">
        <v>276</v>
      </c>
      <c r="C9" s="32">
        <v>155</v>
      </c>
      <c r="D9" s="20">
        <v>6.6126279863481227E-2</v>
      </c>
      <c r="E9" s="32">
        <v>155</v>
      </c>
      <c r="F9" s="20">
        <v>6.4907872696817415E-2</v>
      </c>
      <c r="G9" s="49">
        <v>266</v>
      </c>
      <c r="H9" s="98">
        <v>7.3258055632057284E-2</v>
      </c>
      <c r="I9" s="99">
        <v>227</v>
      </c>
      <c r="J9" s="98">
        <v>6.1401136056261844E-2</v>
      </c>
      <c r="K9" s="99">
        <v>234</v>
      </c>
      <c r="L9" s="98">
        <v>5.9225512528473807E-2</v>
      </c>
      <c r="M9" s="99">
        <v>217</v>
      </c>
      <c r="N9" s="20">
        <v>5.4141716566866269E-2</v>
      </c>
      <c r="O9" s="99">
        <v>190</v>
      </c>
      <c r="P9" s="20">
        <v>4.716981132075472E-2</v>
      </c>
      <c r="Q9" s="99">
        <v>252</v>
      </c>
      <c r="R9" s="20">
        <v>5.9729793789997633E-2</v>
      </c>
      <c r="S9" s="99">
        <v>111</v>
      </c>
      <c r="T9" s="20">
        <v>3.7424140256237359E-2</v>
      </c>
      <c r="U9" s="99">
        <v>133</v>
      </c>
      <c r="V9" s="20">
        <f t="shared" si="0"/>
        <v>4.0339702760084924E-2</v>
      </c>
      <c r="W9" s="48">
        <f t="shared" si="1"/>
        <v>0.1981981981981982</v>
      </c>
      <c r="X9" s="11"/>
    </row>
    <row r="10" spans="2:24" ht="21.9" customHeight="1" x14ac:dyDescent="0.3">
      <c r="B10" s="71" t="s">
        <v>277</v>
      </c>
      <c r="C10" s="32">
        <v>313</v>
      </c>
      <c r="D10" s="20">
        <v>0.13353242320819111</v>
      </c>
      <c r="E10" s="32">
        <v>345</v>
      </c>
      <c r="F10" s="20">
        <v>0.14447236180904521</v>
      </c>
      <c r="G10" s="49">
        <v>491</v>
      </c>
      <c r="H10" s="98">
        <v>0.13522445607270725</v>
      </c>
      <c r="I10" s="99">
        <v>433</v>
      </c>
      <c r="J10" s="98">
        <v>0.11712199080335407</v>
      </c>
      <c r="K10" s="99">
        <v>514</v>
      </c>
      <c r="L10" s="98">
        <v>0.13009364717792965</v>
      </c>
      <c r="M10" s="99">
        <v>439</v>
      </c>
      <c r="N10" s="20">
        <v>0.10953093812375249</v>
      </c>
      <c r="O10" s="99">
        <v>370</v>
      </c>
      <c r="P10" s="20">
        <v>9.1857000993048665E-2</v>
      </c>
      <c r="Q10" s="99">
        <v>458</v>
      </c>
      <c r="R10" s="20">
        <v>0.1085565299834084</v>
      </c>
      <c r="S10" s="99">
        <v>238</v>
      </c>
      <c r="T10" s="20">
        <v>8.0242751180040456E-2</v>
      </c>
      <c r="U10" s="99">
        <v>272</v>
      </c>
      <c r="V10" s="20">
        <f t="shared" si="0"/>
        <v>8.2499241734910522E-2</v>
      </c>
      <c r="W10" s="48">
        <f t="shared" si="1"/>
        <v>0.14285714285714285</v>
      </c>
      <c r="X10" s="11"/>
    </row>
    <row r="11" spans="2:24" ht="21.9" customHeight="1" x14ac:dyDescent="0.3">
      <c r="B11" s="71" t="s">
        <v>278</v>
      </c>
      <c r="C11" s="32">
        <v>242</v>
      </c>
      <c r="D11" s="20">
        <v>0.10324232081911262</v>
      </c>
      <c r="E11" s="32">
        <v>250</v>
      </c>
      <c r="F11" s="20">
        <v>0.10469011725293133</v>
      </c>
      <c r="G11" s="49">
        <v>336</v>
      </c>
      <c r="H11" s="98">
        <v>9.2536491324703943E-2</v>
      </c>
      <c r="I11" s="99">
        <v>298</v>
      </c>
      <c r="J11" s="98">
        <v>8.0605896672978086E-2</v>
      </c>
      <c r="K11" s="99">
        <v>272</v>
      </c>
      <c r="L11" s="98">
        <v>6.8843330802328531E-2</v>
      </c>
      <c r="M11" s="99">
        <v>291</v>
      </c>
      <c r="N11" s="20">
        <v>7.260479041916168E-2</v>
      </c>
      <c r="O11" s="99">
        <v>268</v>
      </c>
      <c r="P11" s="20">
        <v>6.6534260178748764E-2</v>
      </c>
      <c r="Q11" s="99">
        <v>319</v>
      </c>
      <c r="R11" s="20">
        <v>7.5610334202417639E-2</v>
      </c>
      <c r="S11" s="99">
        <v>169</v>
      </c>
      <c r="T11" s="20">
        <v>5.6979096426163181E-2</v>
      </c>
      <c r="U11" s="99">
        <v>159</v>
      </c>
      <c r="V11" s="20">
        <f t="shared" si="0"/>
        <v>4.8225659690627844E-2</v>
      </c>
      <c r="W11" s="48">
        <f t="shared" si="1"/>
        <v>-5.9171597633136092E-2</v>
      </c>
      <c r="X11" s="11"/>
    </row>
    <row r="12" spans="2:24" ht="21.9" customHeight="1" thickBot="1" x14ac:dyDescent="0.35">
      <c r="B12" s="71" t="s">
        <v>279</v>
      </c>
      <c r="C12" s="32">
        <v>245</v>
      </c>
      <c r="D12" s="20">
        <v>0.1045221843003413</v>
      </c>
      <c r="E12" s="32">
        <v>273</v>
      </c>
      <c r="F12" s="20">
        <v>0.114321608040201</v>
      </c>
      <c r="G12" s="49">
        <v>298</v>
      </c>
      <c r="H12" s="98">
        <v>8.2071054805838609E-2</v>
      </c>
      <c r="I12" s="99">
        <v>276</v>
      </c>
      <c r="J12" s="98">
        <v>7.4655125777657566E-2</v>
      </c>
      <c r="K12" s="99">
        <v>330</v>
      </c>
      <c r="L12" s="98">
        <v>8.3523158694001523E-2</v>
      </c>
      <c r="M12" s="99">
        <v>281</v>
      </c>
      <c r="N12" s="20">
        <v>7.0109780439121763E-2</v>
      </c>
      <c r="O12" s="99">
        <v>256</v>
      </c>
      <c r="P12" s="20">
        <v>6.3555114200595828E-2</v>
      </c>
      <c r="Q12" s="99">
        <v>264</v>
      </c>
      <c r="R12" s="20">
        <v>6.2574069684759426E-2</v>
      </c>
      <c r="S12" s="99">
        <v>196</v>
      </c>
      <c r="T12" s="20">
        <v>6.6082265677680371E-2</v>
      </c>
      <c r="U12" s="99">
        <v>198</v>
      </c>
      <c r="V12" s="20">
        <f t="shared" si="0"/>
        <v>6.0054595086442217E-2</v>
      </c>
      <c r="W12" s="48">
        <f t="shared" si="1"/>
        <v>1.020408163265306E-2</v>
      </c>
      <c r="X12" s="11"/>
    </row>
    <row r="13" spans="2:24" ht="21.9" customHeight="1" thickTop="1" thickBot="1" x14ac:dyDescent="0.35">
      <c r="B13" s="70" t="s">
        <v>4</v>
      </c>
      <c r="C13" s="56">
        <v>1447</v>
      </c>
      <c r="D13" s="57">
        <v>0.61732081911262804</v>
      </c>
      <c r="E13" s="56">
        <v>1519</v>
      </c>
      <c r="F13" s="57">
        <v>0.63609715242881071</v>
      </c>
      <c r="G13" s="111">
        <v>2039</v>
      </c>
      <c r="H13" s="112">
        <v>0.56155329110437902</v>
      </c>
      <c r="I13" s="113">
        <v>1816</v>
      </c>
      <c r="J13" s="112">
        <v>0.4912090884500947</v>
      </c>
      <c r="K13" s="113">
        <v>1952</v>
      </c>
      <c r="L13" s="112">
        <v>0.4940521386990635</v>
      </c>
      <c r="M13" s="113">
        <v>1792</v>
      </c>
      <c r="N13" s="57">
        <v>0.44710578842315368</v>
      </c>
      <c r="O13" s="113">
        <v>1583</v>
      </c>
      <c r="P13" s="57">
        <v>0.3929990069513406</v>
      </c>
      <c r="Q13" s="113">
        <v>1847</v>
      </c>
      <c r="R13" s="57">
        <v>0.4377814648020858</v>
      </c>
      <c r="S13" s="113">
        <v>1051</v>
      </c>
      <c r="T13" s="57">
        <v>0.3543492919757249</v>
      </c>
      <c r="U13" s="113">
        <f>SUM(U8:U12)</f>
        <v>1093</v>
      </c>
      <c r="V13" s="57">
        <f t="shared" si="0"/>
        <v>0.33151349711859268</v>
      </c>
      <c r="W13" s="59">
        <f t="shared" si="1"/>
        <v>3.9961941008563276E-2</v>
      </c>
      <c r="X13" s="11"/>
    </row>
    <row r="14" spans="2:24" ht="21.9" customHeight="1" thickTop="1" x14ac:dyDescent="0.3">
      <c r="B14" s="71" t="s">
        <v>280</v>
      </c>
      <c r="C14" s="32">
        <v>49</v>
      </c>
      <c r="D14" s="20">
        <v>2.0904436860068258E-2</v>
      </c>
      <c r="E14" s="32">
        <v>50</v>
      </c>
      <c r="F14" s="20">
        <v>2.0938023450586266E-2</v>
      </c>
      <c r="G14" s="49">
        <v>96</v>
      </c>
      <c r="H14" s="98">
        <v>2.6438997521343981E-2</v>
      </c>
      <c r="I14" s="99">
        <v>98</v>
      </c>
      <c r="J14" s="98">
        <v>2.6507979442791454E-2</v>
      </c>
      <c r="K14" s="99">
        <v>84</v>
      </c>
      <c r="L14" s="98">
        <v>2.1260440394836749E-2</v>
      </c>
      <c r="M14" s="99">
        <v>78</v>
      </c>
      <c r="N14" s="20">
        <v>1.9461077844311378E-2</v>
      </c>
      <c r="O14" s="99">
        <v>80</v>
      </c>
      <c r="P14" s="20">
        <v>1.9860973187686197E-2</v>
      </c>
      <c r="Q14" s="99">
        <v>126</v>
      </c>
      <c r="R14" s="20">
        <v>2.9864896894998817E-2</v>
      </c>
      <c r="S14" s="99">
        <v>38</v>
      </c>
      <c r="T14" s="20">
        <v>1.2811867835468645E-2</v>
      </c>
      <c r="U14" s="99">
        <v>56</v>
      </c>
      <c r="V14" s="20">
        <f t="shared" si="0"/>
        <v>1.6985138004246284E-2</v>
      </c>
      <c r="W14" s="48">
        <f t="shared" si="1"/>
        <v>0.47368421052631576</v>
      </c>
      <c r="X14" s="11"/>
    </row>
    <row r="15" spans="2:24" ht="21.9" customHeight="1" x14ac:dyDescent="0.3">
      <c r="B15" s="71" t="s">
        <v>281</v>
      </c>
      <c r="C15" s="32">
        <v>176</v>
      </c>
      <c r="D15" s="20">
        <v>7.5085324232081918E-2</v>
      </c>
      <c r="E15" s="32">
        <v>182</v>
      </c>
      <c r="F15" s="20">
        <v>7.6214405360134005E-2</v>
      </c>
      <c r="G15" s="49">
        <v>321</v>
      </c>
      <c r="H15" s="98">
        <v>8.840539796199394E-2</v>
      </c>
      <c r="I15" s="99">
        <v>264</v>
      </c>
      <c r="J15" s="98">
        <v>7.1409250743846367E-2</v>
      </c>
      <c r="K15" s="99">
        <v>263</v>
      </c>
      <c r="L15" s="98">
        <v>6.6565426474310296E-2</v>
      </c>
      <c r="M15" s="99">
        <v>290</v>
      </c>
      <c r="N15" s="20">
        <v>7.2355289421157681E-2</v>
      </c>
      <c r="O15" s="99">
        <v>342</v>
      </c>
      <c r="P15" s="20">
        <v>8.4905660377358486E-2</v>
      </c>
      <c r="Q15" s="99">
        <v>358</v>
      </c>
      <c r="R15" s="20">
        <v>8.4854230860393454E-2</v>
      </c>
      <c r="S15" s="99">
        <v>232</v>
      </c>
      <c r="T15" s="20">
        <v>7.8219824679703301E-2</v>
      </c>
      <c r="U15" s="99">
        <v>277</v>
      </c>
      <c r="V15" s="20">
        <f t="shared" si="0"/>
        <v>8.4015771913861087E-2</v>
      </c>
      <c r="W15" s="48">
        <f t="shared" si="1"/>
        <v>0.19396551724137931</v>
      </c>
      <c r="X15" s="11"/>
    </row>
    <row r="16" spans="2:24" ht="21.9" customHeight="1" x14ac:dyDescent="0.3">
      <c r="B16" s="71" t="s">
        <v>282</v>
      </c>
      <c r="C16" s="32">
        <v>188</v>
      </c>
      <c r="D16" s="20">
        <v>8.0204778156996587E-2</v>
      </c>
      <c r="E16" s="32">
        <v>168</v>
      </c>
      <c r="F16" s="20">
        <v>7.0351758793969849E-2</v>
      </c>
      <c r="G16" s="49">
        <v>335</v>
      </c>
      <c r="H16" s="98">
        <v>9.2261085100523277E-2</v>
      </c>
      <c r="I16" s="99">
        <v>318</v>
      </c>
      <c r="J16" s="98">
        <v>8.6015688395996756E-2</v>
      </c>
      <c r="K16" s="99">
        <v>307</v>
      </c>
      <c r="L16" s="98">
        <v>7.7701847633510499E-2</v>
      </c>
      <c r="M16" s="99">
        <v>321</v>
      </c>
      <c r="N16" s="20">
        <v>8.0089820359281444E-2</v>
      </c>
      <c r="O16" s="99">
        <v>377</v>
      </c>
      <c r="P16" s="20">
        <v>9.35948361469712E-2</v>
      </c>
      <c r="Q16" s="99">
        <v>374</v>
      </c>
      <c r="R16" s="20">
        <v>8.8646598720075853E-2</v>
      </c>
      <c r="S16" s="99">
        <v>207</v>
      </c>
      <c r="T16" s="20">
        <v>6.9790964261631824E-2</v>
      </c>
      <c r="U16" s="99">
        <v>255</v>
      </c>
      <c r="V16" s="20">
        <f t="shared" si="0"/>
        <v>7.7343039126478622E-2</v>
      </c>
      <c r="W16" s="48">
        <f t="shared" si="1"/>
        <v>0.2318840579710145</v>
      </c>
      <c r="X16" s="11"/>
    </row>
    <row r="17" spans="2:24" ht="21.9" customHeight="1" x14ac:dyDescent="0.3">
      <c r="B17" s="71" t="s">
        <v>283</v>
      </c>
      <c r="C17" s="32">
        <v>31</v>
      </c>
      <c r="D17" s="20">
        <v>1.3225255972696246E-2</v>
      </c>
      <c r="E17" s="32">
        <v>47</v>
      </c>
      <c r="F17" s="20">
        <v>1.9681742043551088E-2</v>
      </c>
      <c r="G17" s="49">
        <v>69</v>
      </c>
      <c r="H17" s="98">
        <v>1.9003029468465982E-2</v>
      </c>
      <c r="I17" s="99">
        <v>76</v>
      </c>
      <c r="J17" s="98">
        <v>2.0557208547470923E-2</v>
      </c>
      <c r="K17" s="99">
        <v>65</v>
      </c>
      <c r="L17" s="98">
        <v>1.645153125790939E-2</v>
      </c>
      <c r="M17" s="99">
        <v>68</v>
      </c>
      <c r="N17" s="20">
        <v>1.6966067864271458E-2</v>
      </c>
      <c r="O17" s="99">
        <v>53</v>
      </c>
      <c r="P17" s="20">
        <v>1.3157894736842105E-2</v>
      </c>
      <c r="Q17" s="99">
        <v>68</v>
      </c>
      <c r="R17" s="20">
        <v>1.6117563403650153E-2</v>
      </c>
      <c r="S17" s="99">
        <v>46</v>
      </c>
      <c r="T17" s="20">
        <v>1.5509103169251517E-2</v>
      </c>
      <c r="U17" s="99">
        <v>44</v>
      </c>
      <c r="V17" s="20">
        <f t="shared" si="0"/>
        <v>1.3345465574764938E-2</v>
      </c>
      <c r="W17" s="48">
        <f t="shared" si="1"/>
        <v>-4.3478260869565216E-2</v>
      </c>
      <c r="X17" s="11"/>
    </row>
    <row r="18" spans="2:24" ht="21.9" customHeight="1" thickBot="1" x14ac:dyDescent="0.35">
      <c r="B18" s="71" t="s">
        <v>284</v>
      </c>
      <c r="C18" s="32">
        <v>99</v>
      </c>
      <c r="D18" s="20">
        <v>4.2235494880546072E-2</v>
      </c>
      <c r="E18" s="32">
        <v>75</v>
      </c>
      <c r="F18" s="20">
        <v>3.1407035175879394E-2</v>
      </c>
      <c r="G18" s="49">
        <v>140</v>
      </c>
      <c r="H18" s="98">
        <v>3.8556871385293311E-2</v>
      </c>
      <c r="I18" s="99">
        <v>151</v>
      </c>
      <c r="J18" s="98">
        <v>4.0843927508790914E-2</v>
      </c>
      <c r="K18" s="99">
        <v>154</v>
      </c>
      <c r="L18" s="98">
        <v>3.8977474057200708E-2</v>
      </c>
      <c r="M18" s="99">
        <v>167</v>
      </c>
      <c r="N18" s="20">
        <v>4.1666666666666664E-2</v>
      </c>
      <c r="O18" s="99">
        <v>170</v>
      </c>
      <c r="P18" s="20">
        <v>4.2204568023833169E-2</v>
      </c>
      <c r="Q18" s="99">
        <v>177</v>
      </c>
      <c r="R18" s="20">
        <v>4.1953069447736434E-2</v>
      </c>
      <c r="S18" s="99">
        <v>74</v>
      </c>
      <c r="T18" s="20">
        <v>2.4949426837491573E-2</v>
      </c>
      <c r="U18" s="99">
        <v>88</v>
      </c>
      <c r="V18" s="20">
        <f t="shared" si="0"/>
        <v>2.6690931149529876E-2</v>
      </c>
      <c r="W18" s="48">
        <f t="shared" si="1"/>
        <v>0.1891891891891892</v>
      </c>
      <c r="X18" s="11"/>
    </row>
    <row r="19" spans="2:24" ht="21.9" customHeight="1" thickTop="1" thickBot="1" x14ac:dyDescent="0.35">
      <c r="B19" s="70" t="s">
        <v>5</v>
      </c>
      <c r="C19" s="56">
        <v>543</v>
      </c>
      <c r="D19" s="57">
        <v>0.23165529010238908</v>
      </c>
      <c r="E19" s="56">
        <v>522</v>
      </c>
      <c r="F19" s="57">
        <v>0.21859296482412061</v>
      </c>
      <c r="G19" s="111">
        <v>961</v>
      </c>
      <c r="H19" s="112">
        <v>0.26466538143762047</v>
      </c>
      <c r="I19" s="113">
        <v>907</v>
      </c>
      <c r="J19" s="112">
        <v>0.2453340546388964</v>
      </c>
      <c r="K19" s="113">
        <v>873</v>
      </c>
      <c r="L19" s="112">
        <v>0.22095671981776763</v>
      </c>
      <c r="M19" s="113">
        <v>924</v>
      </c>
      <c r="N19" s="57">
        <v>0.23053892215568864</v>
      </c>
      <c r="O19" s="113">
        <v>1022</v>
      </c>
      <c r="P19" s="57">
        <v>0.25372393247269115</v>
      </c>
      <c r="Q19" s="113">
        <v>1103</v>
      </c>
      <c r="R19" s="57">
        <v>0.26143635932685472</v>
      </c>
      <c r="S19" s="113">
        <v>597</v>
      </c>
      <c r="T19" s="57">
        <v>0.20128118678354687</v>
      </c>
      <c r="U19" s="113">
        <f>SUM(U14:U18)</f>
        <v>720</v>
      </c>
      <c r="V19" s="57">
        <f t="shared" si="0"/>
        <v>0.2183803457688808</v>
      </c>
      <c r="W19" s="59">
        <f t="shared" si="1"/>
        <v>0.20603015075376885</v>
      </c>
      <c r="X19" s="11"/>
    </row>
    <row r="20" spans="2:24" ht="21.9" customHeight="1" thickTop="1" thickBot="1" x14ac:dyDescent="0.35">
      <c r="B20" s="70" t="s">
        <v>285</v>
      </c>
      <c r="C20" s="56">
        <v>74</v>
      </c>
      <c r="D20" s="57">
        <v>3.1569965870307165E-2</v>
      </c>
      <c r="E20" s="56">
        <v>70</v>
      </c>
      <c r="F20" s="57">
        <v>2.9313232830820771E-2</v>
      </c>
      <c r="G20" s="111">
        <v>10</v>
      </c>
      <c r="H20" s="112">
        <v>2.7540622418066648E-3</v>
      </c>
      <c r="I20" s="113">
        <v>9</v>
      </c>
      <c r="J20" s="112">
        <v>2.4344062753583993E-3</v>
      </c>
      <c r="K20" s="113">
        <v>12</v>
      </c>
      <c r="L20" s="112">
        <v>3.0372057706909645E-3</v>
      </c>
      <c r="M20" s="113">
        <v>9</v>
      </c>
      <c r="N20" s="57">
        <v>2.2455089820359281E-3</v>
      </c>
      <c r="O20" s="113">
        <v>9</v>
      </c>
      <c r="P20" s="57">
        <v>2.2343594836146973E-3</v>
      </c>
      <c r="Q20" s="113">
        <v>7</v>
      </c>
      <c r="R20" s="57">
        <v>1.6591609386110452E-3</v>
      </c>
      <c r="S20" s="113">
        <v>5</v>
      </c>
      <c r="T20" s="57">
        <v>1.6857720836142953E-3</v>
      </c>
      <c r="U20" s="113">
        <v>6</v>
      </c>
      <c r="V20" s="57">
        <f t="shared" si="0"/>
        <v>1.8198362147406734E-3</v>
      </c>
      <c r="W20" s="59">
        <f t="shared" si="1"/>
        <v>0.2</v>
      </c>
      <c r="X20" s="11"/>
    </row>
    <row r="21" spans="2:24" ht="21.9" customHeight="1" thickTop="1" thickBot="1" x14ac:dyDescent="0.35">
      <c r="B21" s="70" t="s">
        <v>208</v>
      </c>
      <c r="C21" s="56">
        <v>7</v>
      </c>
      <c r="D21" s="57">
        <v>2.9863481228668944E-3</v>
      </c>
      <c r="E21" s="56">
        <v>0</v>
      </c>
      <c r="F21" s="57">
        <v>0</v>
      </c>
      <c r="G21" s="111">
        <v>307</v>
      </c>
      <c r="H21" s="112">
        <v>8.4549710823464602E-2</v>
      </c>
      <c r="I21" s="113">
        <v>624</v>
      </c>
      <c r="J21" s="112">
        <v>0.1687855017581823</v>
      </c>
      <c r="K21" s="113">
        <v>752</v>
      </c>
      <c r="L21" s="112">
        <v>0.19033156162996709</v>
      </c>
      <c r="M21" s="113">
        <v>901</v>
      </c>
      <c r="N21" s="57">
        <v>0.22480039920159681</v>
      </c>
      <c r="O21" s="113">
        <v>1044</v>
      </c>
      <c r="P21" s="57">
        <v>0.25918570009930486</v>
      </c>
      <c r="Q21" s="113">
        <v>883</v>
      </c>
      <c r="R21" s="57">
        <v>0.20929130125622186</v>
      </c>
      <c r="S21" s="113">
        <v>1016</v>
      </c>
      <c r="T21" s="57">
        <v>0.34254888739042483</v>
      </c>
      <c r="U21" s="113">
        <v>1218</v>
      </c>
      <c r="V21" s="57">
        <f t="shared" si="0"/>
        <v>0.36942675159235666</v>
      </c>
      <c r="W21" s="59">
        <f t="shared" si="1"/>
        <v>0.19881889763779528</v>
      </c>
      <c r="X21" s="11"/>
    </row>
    <row r="22" spans="2:24" ht="21.9" customHeight="1" thickTop="1" thickBot="1" x14ac:dyDescent="0.35">
      <c r="B22" s="31" t="s">
        <v>187</v>
      </c>
      <c r="C22" s="36">
        <v>2344</v>
      </c>
      <c r="D22" s="28">
        <v>1</v>
      </c>
      <c r="E22" s="36">
        <v>2388</v>
      </c>
      <c r="F22" s="28">
        <v>1</v>
      </c>
      <c r="G22" s="50">
        <v>3631</v>
      </c>
      <c r="H22" s="100">
        <v>1</v>
      </c>
      <c r="I22" s="101">
        <v>3697</v>
      </c>
      <c r="J22" s="100">
        <v>1</v>
      </c>
      <c r="K22" s="101">
        <v>3951</v>
      </c>
      <c r="L22" s="100">
        <v>1</v>
      </c>
      <c r="M22" s="101">
        <v>4008</v>
      </c>
      <c r="N22" s="28">
        <v>1</v>
      </c>
      <c r="O22" s="101">
        <v>4028</v>
      </c>
      <c r="P22" s="28">
        <v>1</v>
      </c>
      <c r="Q22" s="101">
        <v>4219</v>
      </c>
      <c r="R22" s="28">
        <v>1</v>
      </c>
      <c r="S22" s="101">
        <v>2966</v>
      </c>
      <c r="T22" s="28">
        <v>1</v>
      </c>
      <c r="U22" s="101">
        <f>SUM(U7,U13,U19,U20:U21)</f>
        <v>3297</v>
      </c>
      <c r="V22" s="28">
        <f>SUM(V7,V13,V19,V20:V21)</f>
        <v>1</v>
      </c>
      <c r="W22" s="51">
        <f t="shared" si="1"/>
        <v>0.11159811193526635</v>
      </c>
      <c r="X22" s="11"/>
    </row>
    <row r="23" spans="2:24" ht="15" thickTop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6"/>
      <c r="N23" s="3"/>
      <c r="O23" s="16"/>
      <c r="P23" s="3"/>
      <c r="Q23" s="16"/>
      <c r="R23" s="3"/>
      <c r="S23" s="16"/>
      <c r="T23" s="3"/>
      <c r="U23" s="16"/>
      <c r="V23" s="3"/>
      <c r="W23" s="3"/>
    </row>
    <row r="24" spans="2:24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6"/>
      <c r="N24" s="3"/>
      <c r="O24" s="16"/>
      <c r="P24" s="3"/>
      <c r="Q24" s="16"/>
      <c r="R24" s="3"/>
      <c r="S24" s="16"/>
      <c r="T24" s="3"/>
      <c r="U24" s="16"/>
      <c r="V24" s="3"/>
      <c r="W24" s="3"/>
    </row>
    <row r="25" spans="2:24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7"/>
    </row>
    <row r="26" spans="2:24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7"/>
    </row>
    <row r="27" spans="2:24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7"/>
    </row>
    <row r="28" spans="2:24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7"/>
    </row>
    <row r="29" spans="2:24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7"/>
    </row>
    <row r="30" spans="2:24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7"/>
    </row>
    <row r="31" spans="2:24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7"/>
    </row>
    <row r="32" spans="2:24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7"/>
    </row>
    <row r="33" spans="2:23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7"/>
    </row>
    <row r="34" spans="2:23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7"/>
    </row>
    <row r="35" spans="2:23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7"/>
    </row>
    <row r="36" spans="2:23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7"/>
    </row>
    <row r="37" spans="2:23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17"/>
    </row>
    <row r="38" spans="2:23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6"/>
      <c r="O38" s="3"/>
      <c r="P38" s="16"/>
      <c r="Q38" s="3"/>
      <c r="R38" s="16"/>
      <c r="S38" s="3"/>
      <c r="T38" s="16"/>
      <c r="U38" s="3"/>
      <c r="V38" s="16"/>
      <c r="W38" s="17"/>
    </row>
    <row r="39" spans="2:23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6"/>
      <c r="O39" s="3"/>
      <c r="P39" s="16"/>
      <c r="Q39" s="3"/>
      <c r="R39" s="16"/>
      <c r="S39" s="3"/>
      <c r="T39" s="16"/>
      <c r="U39" s="3"/>
      <c r="V39" s="16"/>
      <c r="W39" s="17"/>
    </row>
    <row r="40" spans="2:23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2:23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2:23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2:23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2:23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2:23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2:23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2:23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2:23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2:23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2:23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2:23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2:23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2:23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2:23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2:23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2:23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2:23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2:23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2:23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2:23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2:23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2:23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2:23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2:23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2:23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2:23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2:23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2:23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2:23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2:23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2:23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2:23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2:23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2:23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2:23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2:23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2:23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2:23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2:23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2:23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2:23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2:23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2:23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2:23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2:23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2:23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2:23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2:23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2:23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2:23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2:23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2:23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2:23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2:23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2:23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2:23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2:23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2:23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2:23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2:23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2:23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2:23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2:23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2:23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2:23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2:23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2:23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2:23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2:23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2:23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2:23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2:23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2:23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2:23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2:23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2:23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2:23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2:23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2:23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2:23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2:23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2:23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2:23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2:23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2:23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2:23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</sheetData>
  <mergeCells count="15">
    <mergeCell ref="B4:B6"/>
    <mergeCell ref="B2:W2"/>
    <mergeCell ref="B3:W3"/>
    <mergeCell ref="I5:J5"/>
    <mergeCell ref="U5:V5"/>
    <mergeCell ref="C5:D5"/>
    <mergeCell ref="M5:N5"/>
    <mergeCell ref="E5:F5"/>
    <mergeCell ref="G5:H5"/>
    <mergeCell ref="W4:W6"/>
    <mergeCell ref="K5:L5"/>
    <mergeCell ref="O5:P5"/>
    <mergeCell ref="Q5:R5"/>
    <mergeCell ref="S5:T5"/>
    <mergeCell ref="C4:V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552"/>
  <sheetViews>
    <sheetView workbookViewId="0">
      <selection activeCell="C6" sqref="C6:L21"/>
    </sheetView>
  </sheetViews>
  <sheetFormatPr defaultColWidth="9.109375" defaultRowHeight="14.4" x14ac:dyDescent="0.3"/>
  <cols>
    <col min="1" max="1" width="2.6640625" style="3" customWidth="1"/>
    <col min="2" max="2" width="27.44140625" style="1" customWidth="1"/>
    <col min="3" max="12" width="13.6640625" style="1" customWidth="1"/>
    <col min="13" max="16384" width="9.109375" style="3"/>
  </cols>
  <sheetData>
    <row r="1" spans="2:13" ht="15" thickBo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ht="21.9" customHeight="1" thickTop="1" thickBot="1" x14ac:dyDescent="0.35">
      <c r="B2" s="201" t="s">
        <v>698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2:13" ht="21.9" customHeight="1" thickTop="1" thickBot="1" x14ac:dyDescent="0.35">
      <c r="B3" s="205" t="s">
        <v>274</v>
      </c>
      <c r="C3" s="209" t="s">
        <v>233</v>
      </c>
      <c r="D3" s="209"/>
      <c r="E3" s="209"/>
      <c r="F3" s="209"/>
      <c r="G3" s="209"/>
      <c r="H3" s="209"/>
      <c r="I3" s="209"/>
      <c r="J3" s="209"/>
      <c r="K3" s="211" t="s">
        <v>187</v>
      </c>
      <c r="L3" s="212"/>
    </row>
    <row r="4" spans="2:13" ht="21.9" customHeight="1" thickTop="1" x14ac:dyDescent="0.3">
      <c r="B4" s="206"/>
      <c r="C4" s="219" t="s">
        <v>188</v>
      </c>
      <c r="D4" s="220"/>
      <c r="E4" s="220" t="s">
        <v>189</v>
      </c>
      <c r="F4" s="220"/>
      <c r="G4" s="220" t="s">
        <v>190</v>
      </c>
      <c r="H4" s="220"/>
      <c r="I4" s="220" t="s">
        <v>191</v>
      </c>
      <c r="J4" s="221"/>
      <c r="K4" s="234"/>
      <c r="L4" s="235"/>
    </row>
    <row r="5" spans="2:13" ht="21.9" customHeight="1" thickBot="1" x14ac:dyDescent="0.35">
      <c r="B5" s="207"/>
      <c r="C5" s="144" t="s">
        <v>2</v>
      </c>
      <c r="D5" s="106" t="s">
        <v>1</v>
      </c>
      <c r="E5" s="145" t="s">
        <v>2</v>
      </c>
      <c r="F5" s="106" t="s">
        <v>1</v>
      </c>
      <c r="G5" s="145" t="s">
        <v>2</v>
      </c>
      <c r="H5" s="106" t="s">
        <v>1</v>
      </c>
      <c r="I5" s="145" t="s">
        <v>2</v>
      </c>
      <c r="J5" s="52" t="s">
        <v>1</v>
      </c>
      <c r="K5" s="144" t="s">
        <v>2</v>
      </c>
      <c r="L5" s="24" t="s">
        <v>1</v>
      </c>
    </row>
    <row r="6" spans="2:13" ht="21.9" customHeight="1" thickTop="1" thickBot="1" x14ac:dyDescent="0.35">
      <c r="B6" s="70" t="s">
        <v>3</v>
      </c>
      <c r="C6" s="93">
        <v>55</v>
      </c>
      <c r="D6" s="112">
        <f t="shared" ref="D6:D11" si="0">C6/$C$21</f>
        <v>6.6105769230769232E-2</v>
      </c>
      <c r="E6" s="113">
        <v>191</v>
      </c>
      <c r="F6" s="112">
        <f t="shared" ref="F6:F11" si="1">E6/$E$21</f>
        <v>8.2363087537731777E-2</v>
      </c>
      <c r="G6" s="113">
        <v>13</v>
      </c>
      <c r="H6" s="112">
        <f t="shared" ref="H6:H11" si="2">G6/$G$21</f>
        <v>9.154929577464789E-2</v>
      </c>
      <c r="I6" s="113">
        <v>1</v>
      </c>
      <c r="J6" s="57">
        <f>I6/$I$21</f>
        <v>0.25</v>
      </c>
      <c r="K6" s="93">
        <f>SUM(C6,E6,G6,I6)</f>
        <v>260</v>
      </c>
      <c r="L6" s="58">
        <f>K6/$K$21</f>
        <v>7.8859569305429172E-2</v>
      </c>
      <c r="M6" s="11"/>
    </row>
    <row r="7" spans="2:13" ht="21.9" customHeight="1" thickTop="1" x14ac:dyDescent="0.3">
      <c r="B7" s="71" t="s">
        <v>275</v>
      </c>
      <c r="C7" s="41">
        <v>59</v>
      </c>
      <c r="D7" s="98">
        <f t="shared" si="0"/>
        <v>7.0913461538461536E-2</v>
      </c>
      <c r="E7" s="99">
        <v>257</v>
      </c>
      <c r="F7" s="98">
        <f t="shared" si="1"/>
        <v>0.11082363087537732</v>
      </c>
      <c r="G7" s="99">
        <v>15</v>
      </c>
      <c r="H7" s="98">
        <f t="shared" si="2"/>
        <v>0.10563380281690141</v>
      </c>
      <c r="I7" s="99">
        <v>0</v>
      </c>
      <c r="J7" s="20">
        <f t="shared" ref="J7:J20" si="3">I7/$I$21</f>
        <v>0</v>
      </c>
      <c r="K7" s="41">
        <f t="shared" ref="K7:K20" si="4">SUM(C7,E7,G7,I7)</f>
        <v>331</v>
      </c>
      <c r="L7" s="21">
        <f t="shared" ref="L7:L20" si="5">K7/$K$21</f>
        <v>0.10039429784652715</v>
      </c>
      <c r="M7" s="11"/>
    </row>
    <row r="8" spans="2:13" ht="21.9" customHeight="1" x14ac:dyDescent="0.3">
      <c r="B8" s="71" t="s">
        <v>276</v>
      </c>
      <c r="C8" s="41">
        <v>40</v>
      </c>
      <c r="D8" s="98">
        <f t="shared" si="0"/>
        <v>4.807692307692308E-2</v>
      </c>
      <c r="E8" s="99">
        <v>89</v>
      </c>
      <c r="F8" s="98">
        <f t="shared" si="1"/>
        <v>3.8378611470461406E-2</v>
      </c>
      <c r="G8" s="99">
        <v>4</v>
      </c>
      <c r="H8" s="98">
        <f t="shared" si="2"/>
        <v>2.8169014084507043E-2</v>
      </c>
      <c r="I8" s="99">
        <v>0</v>
      </c>
      <c r="J8" s="20">
        <f t="shared" si="3"/>
        <v>0</v>
      </c>
      <c r="K8" s="41">
        <f t="shared" si="4"/>
        <v>133</v>
      </c>
      <c r="L8" s="21">
        <f t="shared" si="5"/>
        <v>4.0339702760084924E-2</v>
      </c>
      <c r="M8" s="11"/>
    </row>
    <row r="9" spans="2:13" ht="21.9" customHeight="1" x14ac:dyDescent="0.3">
      <c r="B9" s="71" t="s">
        <v>277</v>
      </c>
      <c r="C9" s="41">
        <v>56</v>
      </c>
      <c r="D9" s="98">
        <f t="shared" si="0"/>
        <v>6.7307692307692304E-2</v>
      </c>
      <c r="E9" s="99">
        <v>203</v>
      </c>
      <c r="F9" s="98">
        <f t="shared" si="1"/>
        <v>8.7537731780940056E-2</v>
      </c>
      <c r="G9" s="99">
        <v>13</v>
      </c>
      <c r="H9" s="98">
        <f t="shared" si="2"/>
        <v>9.154929577464789E-2</v>
      </c>
      <c r="I9" s="99">
        <v>0</v>
      </c>
      <c r="J9" s="20">
        <f t="shared" si="3"/>
        <v>0</v>
      </c>
      <c r="K9" s="41">
        <f t="shared" si="4"/>
        <v>272</v>
      </c>
      <c r="L9" s="21">
        <f t="shared" si="5"/>
        <v>8.2499241734910522E-2</v>
      </c>
      <c r="M9" s="11"/>
    </row>
    <row r="10" spans="2:13" ht="21.9" customHeight="1" x14ac:dyDescent="0.3">
      <c r="B10" s="71" t="s">
        <v>278</v>
      </c>
      <c r="C10" s="41">
        <v>28</v>
      </c>
      <c r="D10" s="98">
        <f t="shared" si="0"/>
        <v>3.3653846153846152E-2</v>
      </c>
      <c r="E10" s="99">
        <v>126</v>
      </c>
      <c r="F10" s="98">
        <f t="shared" si="1"/>
        <v>5.4333764553686936E-2</v>
      </c>
      <c r="G10" s="99">
        <v>5</v>
      </c>
      <c r="H10" s="98">
        <f t="shared" si="2"/>
        <v>3.5211267605633804E-2</v>
      </c>
      <c r="I10" s="99">
        <v>0</v>
      </c>
      <c r="J10" s="20">
        <f t="shared" si="3"/>
        <v>0</v>
      </c>
      <c r="K10" s="41">
        <f t="shared" si="4"/>
        <v>159</v>
      </c>
      <c r="L10" s="21">
        <f t="shared" si="5"/>
        <v>4.8225659690627844E-2</v>
      </c>
      <c r="M10" s="11"/>
    </row>
    <row r="11" spans="2:13" ht="21.9" customHeight="1" thickBot="1" x14ac:dyDescent="0.35">
      <c r="B11" s="71" t="s">
        <v>279</v>
      </c>
      <c r="C11" s="41">
        <v>41</v>
      </c>
      <c r="D11" s="98">
        <f t="shared" si="0"/>
        <v>4.9278846153846152E-2</v>
      </c>
      <c r="E11" s="99">
        <v>154</v>
      </c>
      <c r="F11" s="98">
        <f t="shared" si="1"/>
        <v>6.6407934454506254E-2</v>
      </c>
      <c r="G11" s="99">
        <v>3</v>
      </c>
      <c r="H11" s="98">
        <f t="shared" si="2"/>
        <v>2.1126760563380281E-2</v>
      </c>
      <c r="I11" s="99">
        <v>0</v>
      </c>
      <c r="J11" s="20">
        <f t="shared" si="3"/>
        <v>0</v>
      </c>
      <c r="K11" s="41">
        <f t="shared" si="4"/>
        <v>198</v>
      </c>
      <c r="L11" s="21">
        <f t="shared" si="5"/>
        <v>6.0054595086442217E-2</v>
      </c>
      <c r="M11" s="11"/>
    </row>
    <row r="12" spans="2:13" ht="21.9" customHeight="1" thickTop="1" thickBot="1" x14ac:dyDescent="0.35">
      <c r="B12" s="70" t="s">
        <v>4</v>
      </c>
      <c r="C12" s="93">
        <f>SUM(C7:C11)</f>
        <v>224</v>
      </c>
      <c r="D12" s="112">
        <f t="shared" ref="D12:J12" si="6">SUM(D7:D11)</f>
        <v>0.26923076923076922</v>
      </c>
      <c r="E12" s="113">
        <f t="shared" si="6"/>
        <v>829</v>
      </c>
      <c r="F12" s="112">
        <f t="shared" si="6"/>
        <v>0.35748167313497198</v>
      </c>
      <c r="G12" s="113">
        <f t="shared" si="6"/>
        <v>40</v>
      </c>
      <c r="H12" s="112">
        <f t="shared" si="6"/>
        <v>0.28169014084507038</v>
      </c>
      <c r="I12" s="113">
        <f t="shared" si="6"/>
        <v>0</v>
      </c>
      <c r="J12" s="57">
        <f t="shared" si="6"/>
        <v>0</v>
      </c>
      <c r="K12" s="93">
        <f t="shared" si="4"/>
        <v>1093</v>
      </c>
      <c r="L12" s="58">
        <f t="shared" si="5"/>
        <v>0.33151349711859268</v>
      </c>
      <c r="M12" s="11"/>
    </row>
    <row r="13" spans="2:13" ht="21.9" customHeight="1" thickTop="1" x14ac:dyDescent="0.3">
      <c r="B13" s="71" t="s">
        <v>280</v>
      </c>
      <c r="C13" s="41">
        <v>7</v>
      </c>
      <c r="D13" s="98">
        <f>C13/$C$21</f>
        <v>8.4134615384615381E-3</v>
      </c>
      <c r="E13" s="99">
        <v>45</v>
      </c>
      <c r="F13" s="98">
        <f>E13/$E$21</f>
        <v>1.9404915912031046E-2</v>
      </c>
      <c r="G13" s="99">
        <v>4</v>
      </c>
      <c r="H13" s="98">
        <f>G13/$G$21</f>
        <v>2.8169014084507043E-2</v>
      </c>
      <c r="I13" s="99">
        <v>0</v>
      </c>
      <c r="J13" s="20">
        <f t="shared" si="3"/>
        <v>0</v>
      </c>
      <c r="K13" s="41">
        <f t="shared" si="4"/>
        <v>56</v>
      </c>
      <c r="L13" s="21">
        <f t="shared" si="5"/>
        <v>1.6985138004246284E-2</v>
      </c>
      <c r="M13" s="11"/>
    </row>
    <row r="14" spans="2:13" ht="21.9" customHeight="1" x14ac:dyDescent="0.3">
      <c r="B14" s="71" t="s">
        <v>281</v>
      </c>
      <c r="C14" s="41">
        <v>47</v>
      </c>
      <c r="D14" s="98">
        <f>C14/$C$21</f>
        <v>5.6490384615384616E-2</v>
      </c>
      <c r="E14" s="99">
        <v>207</v>
      </c>
      <c r="F14" s="98">
        <f>E14/$E$21</f>
        <v>8.9262613195342816E-2</v>
      </c>
      <c r="G14" s="99">
        <v>21</v>
      </c>
      <c r="H14" s="98">
        <f>G14/$G$21</f>
        <v>0.14788732394366197</v>
      </c>
      <c r="I14" s="99">
        <v>2</v>
      </c>
      <c r="J14" s="20">
        <f t="shared" si="3"/>
        <v>0.5</v>
      </c>
      <c r="K14" s="41">
        <f t="shared" si="4"/>
        <v>277</v>
      </c>
      <c r="L14" s="21">
        <f t="shared" si="5"/>
        <v>8.4015771913861087E-2</v>
      </c>
      <c r="M14" s="11"/>
    </row>
    <row r="15" spans="2:13" ht="21.9" customHeight="1" x14ac:dyDescent="0.3">
      <c r="B15" s="71" t="s">
        <v>282</v>
      </c>
      <c r="C15" s="41">
        <v>58</v>
      </c>
      <c r="D15" s="98">
        <f>C15/$C$21</f>
        <v>6.9711538461538464E-2</v>
      </c>
      <c r="E15" s="99">
        <v>181</v>
      </c>
      <c r="F15" s="98">
        <f>E15/$E$21</f>
        <v>7.8050884001724885E-2</v>
      </c>
      <c r="G15" s="99">
        <v>16</v>
      </c>
      <c r="H15" s="98">
        <f>G15/$G$21</f>
        <v>0.11267605633802817</v>
      </c>
      <c r="I15" s="99">
        <v>0</v>
      </c>
      <c r="J15" s="20">
        <f t="shared" si="3"/>
        <v>0</v>
      </c>
      <c r="K15" s="41">
        <f t="shared" si="4"/>
        <v>255</v>
      </c>
      <c r="L15" s="21">
        <f t="shared" si="5"/>
        <v>7.7343039126478622E-2</v>
      </c>
      <c r="M15" s="11"/>
    </row>
    <row r="16" spans="2:13" ht="21.9" customHeight="1" x14ac:dyDescent="0.3">
      <c r="B16" s="71" t="s">
        <v>283</v>
      </c>
      <c r="C16" s="41">
        <v>6</v>
      </c>
      <c r="D16" s="98">
        <f>C16/$C$21</f>
        <v>7.2115384615384619E-3</v>
      </c>
      <c r="E16" s="99">
        <v>37</v>
      </c>
      <c r="F16" s="98">
        <f>E16/$E$21</f>
        <v>1.5955153083225527E-2</v>
      </c>
      <c r="G16" s="99">
        <v>1</v>
      </c>
      <c r="H16" s="98">
        <f>G16/$G$21</f>
        <v>7.0422535211267607E-3</v>
      </c>
      <c r="I16" s="99">
        <v>0</v>
      </c>
      <c r="J16" s="20">
        <f t="shared" si="3"/>
        <v>0</v>
      </c>
      <c r="K16" s="41">
        <f t="shared" si="4"/>
        <v>44</v>
      </c>
      <c r="L16" s="21">
        <f t="shared" si="5"/>
        <v>1.3345465574764938E-2</v>
      </c>
      <c r="M16" s="11"/>
    </row>
    <row r="17" spans="2:13" ht="21.9" customHeight="1" thickBot="1" x14ac:dyDescent="0.35">
      <c r="B17" s="71" t="s">
        <v>284</v>
      </c>
      <c r="C17" s="41">
        <v>14</v>
      </c>
      <c r="D17" s="98">
        <f>C17/$C$21</f>
        <v>1.6826923076923076E-2</v>
      </c>
      <c r="E17" s="99">
        <v>71</v>
      </c>
      <c r="F17" s="98">
        <f>E17/$E$21</f>
        <v>3.0616645105648987E-2</v>
      </c>
      <c r="G17" s="99">
        <v>3</v>
      </c>
      <c r="H17" s="98">
        <f>G17/$G$21</f>
        <v>2.1126760563380281E-2</v>
      </c>
      <c r="I17" s="99">
        <v>0</v>
      </c>
      <c r="J17" s="20">
        <f t="shared" si="3"/>
        <v>0</v>
      </c>
      <c r="K17" s="41">
        <f t="shared" si="4"/>
        <v>88</v>
      </c>
      <c r="L17" s="21">
        <f t="shared" si="5"/>
        <v>2.6690931149529876E-2</v>
      </c>
      <c r="M17" s="11"/>
    </row>
    <row r="18" spans="2:13" ht="21.9" customHeight="1" thickTop="1" thickBot="1" x14ac:dyDescent="0.35">
      <c r="B18" s="70" t="s">
        <v>5</v>
      </c>
      <c r="C18" s="93">
        <f>SUM(C13:C17)</f>
        <v>132</v>
      </c>
      <c r="D18" s="112">
        <f t="shared" ref="D18:J18" si="7">SUM(D13:D17)</f>
        <v>0.15865384615384617</v>
      </c>
      <c r="E18" s="113">
        <f t="shared" si="7"/>
        <v>541</v>
      </c>
      <c r="F18" s="112">
        <f t="shared" si="7"/>
        <v>0.23329021129797328</v>
      </c>
      <c r="G18" s="113">
        <f t="shared" si="7"/>
        <v>45</v>
      </c>
      <c r="H18" s="112">
        <f t="shared" si="7"/>
        <v>0.31690140845070425</v>
      </c>
      <c r="I18" s="113">
        <f t="shared" si="7"/>
        <v>2</v>
      </c>
      <c r="J18" s="57">
        <f t="shared" si="7"/>
        <v>0.5</v>
      </c>
      <c r="K18" s="93">
        <f t="shared" si="4"/>
        <v>720</v>
      </c>
      <c r="L18" s="58">
        <f t="shared" si="5"/>
        <v>0.2183803457688808</v>
      </c>
      <c r="M18" s="11"/>
    </row>
    <row r="19" spans="2:13" ht="21.9" customHeight="1" thickTop="1" thickBot="1" x14ac:dyDescent="0.35">
      <c r="B19" s="70" t="s">
        <v>285</v>
      </c>
      <c r="C19" s="93">
        <v>1</v>
      </c>
      <c r="D19" s="112">
        <f>C19/$C$21</f>
        <v>1.201923076923077E-3</v>
      </c>
      <c r="E19" s="113">
        <v>5</v>
      </c>
      <c r="F19" s="112">
        <f>E19/$E$21</f>
        <v>2.1561017680034496E-3</v>
      </c>
      <c r="G19" s="113">
        <v>0</v>
      </c>
      <c r="H19" s="112">
        <f>G19/$G$21</f>
        <v>0</v>
      </c>
      <c r="I19" s="113">
        <v>0</v>
      </c>
      <c r="J19" s="57">
        <f t="shared" si="3"/>
        <v>0</v>
      </c>
      <c r="K19" s="93">
        <f t="shared" si="4"/>
        <v>6</v>
      </c>
      <c r="L19" s="58">
        <f t="shared" si="5"/>
        <v>1.8198362147406734E-3</v>
      </c>
      <c r="M19" s="11"/>
    </row>
    <row r="20" spans="2:13" ht="21.9" customHeight="1" thickTop="1" thickBot="1" x14ac:dyDescent="0.35">
      <c r="B20" s="70" t="s">
        <v>208</v>
      </c>
      <c r="C20" s="93">
        <v>420</v>
      </c>
      <c r="D20" s="112">
        <f>C20/$C$21</f>
        <v>0.50480769230769229</v>
      </c>
      <c r="E20" s="113">
        <v>753</v>
      </c>
      <c r="F20" s="112">
        <f>E20/$E$21</f>
        <v>0.32470892626131953</v>
      </c>
      <c r="G20" s="113">
        <v>44</v>
      </c>
      <c r="H20" s="112">
        <f>G20/$G$21</f>
        <v>0.30985915492957744</v>
      </c>
      <c r="I20" s="113">
        <v>1</v>
      </c>
      <c r="J20" s="57">
        <f t="shared" si="3"/>
        <v>0.25</v>
      </c>
      <c r="K20" s="93">
        <f t="shared" si="4"/>
        <v>1218</v>
      </c>
      <c r="L20" s="58">
        <f t="shared" si="5"/>
        <v>0.36942675159235666</v>
      </c>
      <c r="M20" s="11"/>
    </row>
    <row r="21" spans="2:13" ht="21.9" customHeight="1" thickTop="1" thickBot="1" x14ac:dyDescent="0.35">
      <c r="B21" s="31" t="s">
        <v>187</v>
      </c>
      <c r="C21" s="40">
        <f>SUM(C6,C12,C18,C19:C20)</f>
        <v>832</v>
      </c>
      <c r="D21" s="100">
        <f t="shared" ref="D21:L21" si="8">SUM(D6,D12,D18,D19:D20)</f>
        <v>1</v>
      </c>
      <c r="E21" s="101">
        <f t="shared" si="8"/>
        <v>2319</v>
      </c>
      <c r="F21" s="100">
        <f t="shared" si="8"/>
        <v>0.99999999999999989</v>
      </c>
      <c r="G21" s="101">
        <f t="shared" si="8"/>
        <v>142</v>
      </c>
      <c r="H21" s="100">
        <f t="shared" si="8"/>
        <v>1</v>
      </c>
      <c r="I21" s="101">
        <f t="shared" si="8"/>
        <v>4</v>
      </c>
      <c r="J21" s="28">
        <f t="shared" si="8"/>
        <v>1</v>
      </c>
      <c r="K21" s="40">
        <f t="shared" si="8"/>
        <v>3297</v>
      </c>
      <c r="L21" s="29">
        <f t="shared" si="8"/>
        <v>1</v>
      </c>
      <c r="M21" s="11"/>
    </row>
    <row r="22" spans="2:13" ht="15.6" thickTop="1" thickBot="1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3" ht="15" thickTop="1" x14ac:dyDescent="0.3">
      <c r="B23" s="43" t="s">
        <v>195</v>
      </c>
      <c r="C23" s="3"/>
      <c r="D23" s="3"/>
      <c r="E23" s="3"/>
      <c r="F23" s="3"/>
      <c r="G23" s="3"/>
      <c r="H23" s="3"/>
      <c r="I23" s="3"/>
      <c r="J23" s="3"/>
      <c r="K23" s="16"/>
      <c r="L23" s="3"/>
    </row>
    <row r="24" spans="2:13" ht="15" thickBot="1" x14ac:dyDescent="0.35">
      <c r="B24" s="44" t="s">
        <v>196</v>
      </c>
      <c r="C24" s="3"/>
      <c r="D24" s="17"/>
      <c r="E24" s="3"/>
      <c r="F24" s="17"/>
      <c r="G24" s="3"/>
      <c r="H24" s="17"/>
      <c r="I24" s="3"/>
      <c r="J24" s="17"/>
      <c r="K24" s="3"/>
      <c r="L24" s="17"/>
    </row>
    <row r="25" spans="2:13" ht="15" thickTop="1" x14ac:dyDescent="0.3">
      <c r="B25" s="3"/>
      <c r="C25" s="3"/>
      <c r="D25" s="17"/>
      <c r="E25" s="3"/>
      <c r="F25" s="17"/>
      <c r="G25" s="3"/>
      <c r="H25" s="17"/>
      <c r="I25" s="3"/>
      <c r="J25" s="17"/>
      <c r="K25" s="3"/>
      <c r="L25" s="17"/>
    </row>
    <row r="26" spans="2:13" x14ac:dyDescent="0.3">
      <c r="B26" s="3"/>
      <c r="C26" s="3"/>
      <c r="D26" s="17"/>
      <c r="E26" s="3"/>
      <c r="F26" s="17"/>
      <c r="G26" s="3"/>
      <c r="H26" s="17"/>
      <c r="I26" s="3"/>
      <c r="J26" s="17"/>
      <c r="K26" s="3"/>
      <c r="L26" s="17"/>
    </row>
    <row r="27" spans="2:13" x14ac:dyDescent="0.3">
      <c r="B27" s="3"/>
      <c r="C27" s="3"/>
      <c r="D27" s="17"/>
      <c r="E27" s="3"/>
      <c r="F27" s="17"/>
      <c r="G27" s="3"/>
      <c r="H27" s="17"/>
      <c r="I27" s="3"/>
      <c r="J27" s="17"/>
      <c r="K27" s="3"/>
      <c r="L27" s="17"/>
    </row>
    <row r="28" spans="2:13" x14ac:dyDescent="0.3">
      <c r="B28" s="3"/>
      <c r="C28" s="3"/>
      <c r="D28" s="17"/>
      <c r="E28" s="3"/>
      <c r="F28" s="17"/>
      <c r="G28" s="3"/>
      <c r="H28" s="17"/>
      <c r="I28" s="3"/>
      <c r="J28" s="17"/>
      <c r="K28" s="3"/>
      <c r="L28" s="17"/>
    </row>
    <row r="29" spans="2:13" x14ac:dyDescent="0.3">
      <c r="B29" s="3"/>
      <c r="C29" s="3"/>
      <c r="D29" s="17"/>
      <c r="E29" s="3"/>
      <c r="F29" s="17"/>
      <c r="G29" s="3"/>
      <c r="H29" s="17"/>
      <c r="I29" s="3"/>
      <c r="J29" s="17"/>
      <c r="K29" s="3"/>
      <c r="L29" s="17"/>
    </row>
    <row r="30" spans="2:13" x14ac:dyDescent="0.3">
      <c r="B30" s="3"/>
      <c r="C30" s="3"/>
      <c r="D30" s="17"/>
      <c r="E30" s="3"/>
      <c r="F30" s="17"/>
      <c r="G30" s="3"/>
      <c r="H30" s="17"/>
      <c r="I30" s="3"/>
      <c r="J30" s="17"/>
      <c r="K30" s="3"/>
      <c r="L30" s="17"/>
    </row>
    <row r="31" spans="2:13" x14ac:dyDescent="0.3">
      <c r="B31" s="3"/>
      <c r="C31" s="3"/>
      <c r="D31" s="17"/>
      <c r="E31" s="3"/>
      <c r="F31" s="17"/>
      <c r="G31" s="3"/>
      <c r="H31" s="17"/>
      <c r="I31" s="3"/>
      <c r="J31" s="17"/>
      <c r="K31" s="3"/>
      <c r="L31" s="17"/>
    </row>
    <row r="32" spans="2:13" x14ac:dyDescent="0.3">
      <c r="B32" s="3"/>
      <c r="C32" s="3"/>
      <c r="D32" s="17"/>
      <c r="E32" s="3"/>
      <c r="F32" s="17"/>
      <c r="G32" s="3"/>
      <c r="H32" s="17"/>
      <c r="I32" s="3"/>
      <c r="J32" s="17"/>
      <c r="K32" s="3"/>
      <c r="L32" s="17"/>
    </row>
    <row r="33" spans="2:12" x14ac:dyDescent="0.3">
      <c r="B33" s="3"/>
      <c r="C33" s="3"/>
      <c r="D33" s="17"/>
      <c r="E33" s="3"/>
      <c r="F33" s="17"/>
      <c r="G33" s="3"/>
      <c r="H33" s="17"/>
      <c r="I33" s="3"/>
      <c r="J33" s="17"/>
      <c r="K33" s="3"/>
      <c r="L33" s="17"/>
    </row>
    <row r="34" spans="2:12" x14ac:dyDescent="0.3">
      <c r="B34" s="3"/>
      <c r="C34" s="3"/>
      <c r="D34" s="17"/>
      <c r="E34" s="3"/>
      <c r="F34" s="17"/>
      <c r="G34" s="3"/>
      <c r="H34" s="17"/>
      <c r="I34" s="3"/>
      <c r="J34" s="17"/>
      <c r="K34" s="3"/>
      <c r="L34" s="17"/>
    </row>
    <row r="35" spans="2:12" x14ac:dyDescent="0.3">
      <c r="B35" s="3"/>
      <c r="C35" s="3"/>
      <c r="D35" s="17"/>
      <c r="E35" s="3"/>
      <c r="F35" s="17"/>
      <c r="G35" s="3"/>
      <c r="H35" s="17"/>
      <c r="I35" s="3"/>
      <c r="J35" s="17"/>
      <c r="K35" s="3"/>
      <c r="L35" s="17"/>
    </row>
    <row r="36" spans="2:12" x14ac:dyDescent="0.3">
      <c r="B36" s="3"/>
      <c r="C36" s="3"/>
      <c r="D36" s="17"/>
      <c r="E36" s="3"/>
      <c r="F36" s="17"/>
      <c r="G36" s="3"/>
      <c r="H36" s="17"/>
      <c r="I36" s="3"/>
      <c r="J36" s="17"/>
      <c r="K36" s="3"/>
      <c r="L36" s="17"/>
    </row>
    <row r="37" spans="2:12" x14ac:dyDescent="0.3">
      <c r="B37" s="3"/>
      <c r="C37" s="16"/>
      <c r="D37" s="17"/>
      <c r="E37" s="16"/>
      <c r="F37" s="17"/>
      <c r="G37" s="3"/>
      <c r="H37" s="17"/>
      <c r="I37" s="3"/>
      <c r="J37" s="17"/>
      <c r="K37" s="16"/>
      <c r="L37" s="17"/>
    </row>
    <row r="38" spans="2:12" x14ac:dyDescent="0.3">
      <c r="B38" s="3"/>
      <c r="C38" s="16"/>
      <c r="D38" s="17"/>
      <c r="E38" s="16"/>
      <c r="F38" s="17"/>
      <c r="G38" s="3"/>
      <c r="H38" s="17"/>
      <c r="I38" s="3"/>
      <c r="J38" s="17"/>
      <c r="K38" s="16"/>
      <c r="L38" s="17"/>
    </row>
    <row r="39" spans="2:12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x14ac:dyDescent="0.3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x14ac:dyDescent="0.3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x14ac:dyDescent="0.3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x14ac:dyDescent="0.3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x14ac:dyDescent="0.3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x14ac:dyDescent="0.3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x14ac:dyDescent="0.3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x14ac:dyDescent="0.3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x14ac:dyDescent="0.3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x14ac:dyDescent="0.3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x14ac:dyDescent="0.3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x14ac:dyDescent="0.3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x14ac:dyDescent="0.3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x14ac:dyDescent="0.3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x14ac:dyDescent="0.3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x14ac:dyDescent="0.3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x14ac:dyDescent="0.3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x14ac:dyDescent="0.3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x14ac:dyDescent="0.3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x14ac:dyDescent="0.3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x14ac:dyDescent="0.3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x14ac:dyDescent="0.3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x14ac:dyDescent="0.3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x14ac:dyDescent="0.3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x14ac:dyDescent="0.3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x14ac:dyDescent="0.3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x14ac:dyDescent="0.3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x14ac:dyDescent="0.3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x14ac:dyDescent="0.3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x14ac:dyDescent="0.3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x14ac:dyDescent="0.3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x14ac:dyDescent="0.3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x14ac:dyDescent="0.3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x14ac:dyDescent="0.3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x14ac:dyDescent="0.3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x14ac:dyDescent="0.3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x14ac:dyDescent="0.3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x14ac:dyDescent="0.3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x14ac:dyDescent="0.3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x14ac:dyDescent="0.3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x14ac:dyDescent="0.3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x14ac:dyDescent="0.3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x14ac:dyDescent="0.3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x14ac:dyDescent="0.3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665"/>
  <sheetViews>
    <sheetView zoomScale="80" zoomScaleNormal="80" workbookViewId="0">
      <selection activeCell="U7" sqref="U7:W21"/>
    </sheetView>
  </sheetViews>
  <sheetFormatPr defaultColWidth="11.5546875" defaultRowHeight="14.4" x14ac:dyDescent="0.3"/>
  <cols>
    <col min="1" max="1" width="2.6640625" style="3" customWidth="1"/>
    <col min="2" max="2" width="34" style="1" customWidth="1"/>
    <col min="3" max="4" width="14.33203125" style="1" hidden="1" customWidth="1"/>
    <col min="5" max="5" width="14.5546875" style="1" hidden="1" customWidth="1"/>
    <col min="6" max="6" width="14.33203125" style="1" hidden="1" customWidth="1"/>
    <col min="7" max="23" width="13.6640625" style="1" customWidth="1"/>
    <col min="24" max="243" width="11.5546875" style="3"/>
    <col min="244" max="16384" width="11.5546875" style="1"/>
  </cols>
  <sheetData>
    <row r="1" spans="2:25" s="3" customFormat="1" ht="15" thickBot="1" x14ac:dyDescent="0.35"/>
    <row r="2" spans="2:25" ht="21.9" customHeight="1" thickTop="1" thickBot="1" x14ac:dyDescent="0.35">
      <c r="B2" s="198" t="s">
        <v>286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5" ht="21.9" customHeight="1" thickTop="1" thickBot="1" x14ac:dyDescent="0.35">
      <c r="B3" s="201" t="s">
        <v>699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</row>
    <row r="4" spans="2:25" ht="21.9" customHeight="1" thickTop="1" thickBot="1" x14ac:dyDescent="0.35">
      <c r="B4" s="205" t="s">
        <v>274</v>
      </c>
      <c r="C4" s="208" t="s">
        <v>184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0"/>
      <c r="W4" s="195" t="s">
        <v>685</v>
      </c>
    </row>
    <row r="5" spans="2:25" ht="21.9" customHeight="1" thickTop="1" x14ac:dyDescent="0.3">
      <c r="B5" s="206"/>
      <c r="C5" s="233">
        <v>2012</v>
      </c>
      <c r="D5" s="193"/>
      <c r="E5" s="193">
        <v>2013</v>
      </c>
      <c r="F5" s="193"/>
      <c r="G5" s="219">
        <v>2014</v>
      </c>
      <c r="H5" s="220"/>
      <c r="I5" s="220">
        <v>2015</v>
      </c>
      <c r="J5" s="220"/>
      <c r="K5" s="220">
        <v>2016</v>
      </c>
      <c r="L5" s="220"/>
      <c r="M5" s="220">
        <v>2017</v>
      </c>
      <c r="N5" s="220"/>
      <c r="O5" s="220">
        <v>2018</v>
      </c>
      <c r="P5" s="220"/>
      <c r="Q5" s="220">
        <v>2019</v>
      </c>
      <c r="R5" s="220"/>
      <c r="S5" s="220">
        <v>2020</v>
      </c>
      <c r="T5" s="217"/>
      <c r="U5" s="220">
        <v>2021</v>
      </c>
      <c r="V5" s="221"/>
      <c r="W5" s="224"/>
    </row>
    <row r="6" spans="2:25" ht="21.9" customHeight="1" thickBot="1" x14ac:dyDescent="0.35">
      <c r="B6" s="207"/>
      <c r="C6" s="22" t="s">
        <v>2</v>
      </c>
      <c r="D6" s="23" t="s">
        <v>1</v>
      </c>
      <c r="E6" s="23" t="s">
        <v>2</v>
      </c>
      <c r="F6" s="23" t="s">
        <v>1</v>
      </c>
      <c r="G6" s="109" t="s">
        <v>2</v>
      </c>
      <c r="H6" s="109" t="s">
        <v>1</v>
      </c>
      <c r="I6" s="145" t="s">
        <v>2</v>
      </c>
      <c r="J6" s="109" t="s">
        <v>1</v>
      </c>
      <c r="K6" s="145" t="s">
        <v>2</v>
      </c>
      <c r="L6" s="109" t="s">
        <v>1</v>
      </c>
      <c r="M6" s="145" t="s">
        <v>2</v>
      </c>
      <c r="N6" s="23" t="s">
        <v>1</v>
      </c>
      <c r="O6" s="145" t="s">
        <v>2</v>
      </c>
      <c r="P6" s="23" t="s">
        <v>1</v>
      </c>
      <c r="Q6" s="145" t="s">
        <v>2</v>
      </c>
      <c r="R6" s="23" t="s">
        <v>1</v>
      </c>
      <c r="S6" s="145" t="s">
        <v>2</v>
      </c>
      <c r="T6" s="23" t="s">
        <v>1</v>
      </c>
      <c r="U6" s="145" t="s">
        <v>2</v>
      </c>
      <c r="V6" s="186" t="s">
        <v>1</v>
      </c>
      <c r="W6" s="225"/>
    </row>
    <row r="7" spans="2:25" ht="21.9" customHeight="1" thickTop="1" thickBot="1" x14ac:dyDescent="0.35">
      <c r="B7" s="70" t="s">
        <v>3</v>
      </c>
      <c r="C7" s="33">
        <v>523</v>
      </c>
      <c r="D7" s="20">
        <v>0.22312286689419794</v>
      </c>
      <c r="E7" s="33">
        <v>541</v>
      </c>
      <c r="F7" s="20">
        <v>0.22654941373534337</v>
      </c>
      <c r="G7" s="93">
        <v>1993</v>
      </c>
      <c r="H7" s="112">
        <v>0.54888460479206835</v>
      </c>
      <c r="I7" s="113">
        <v>1957</v>
      </c>
      <c r="J7" s="112">
        <v>0.52934812009737608</v>
      </c>
      <c r="K7" s="113">
        <v>2045</v>
      </c>
      <c r="L7" s="112">
        <v>0.51759048342191849</v>
      </c>
      <c r="M7" s="113">
        <v>2157</v>
      </c>
      <c r="N7" s="57">
        <v>0.53817365269461082</v>
      </c>
      <c r="O7" s="113">
        <v>2188</v>
      </c>
      <c r="P7" s="57">
        <v>0.54319761668321753</v>
      </c>
      <c r="Q7" s="113">
        <v>2274</v>
      </c>
      <c r="R7" s="57">
        <v>0.53899028205735955</v>
      </c>
      <c r="S7" s="113">
        <v>1661</v>
      </c>
      <c r="T7" s="57">
        <v>0.56001348617666891</v>
      </c>
      <c r="U7" s="113">
        <v>1852</v>
      </c>
      <c r="V7" s="57">
        <v>0.56172277828328787</v>
      </c>
      <c r="W7" s="59">
        <f>IFERROR((U7-S7)/S7,0)</f>
        <v>0.11499096929560505</v>
      </c>
      <c r="X7" s="11"/>
    </row>
    <row r="8" spans="2:25" ht="21.9" customHeight="1" thickTop="1" x14ac:dyDescent="0.3">
      <c r="B8" s="71" t="s">
        <v>275</v>
      </c>
      <c r="C8" s="32">
        <v>462</v>
      </c>
      <c r="D8" s="20">
        <v>0.19709897610921501</v>
      </c>
      <c r="E8" s="32">
        <v>487</v>
      </c>
      <c r="F8" s="20">
        <v>0.20393634840871022</v>
      </c>
      <c r="G8" s="49">
        <v>396</v>
      </c>
      <c r="H8" s="98">
        <v>0.10906086477554393</v>
      </c>
      <c r="I8" s="99">
        <v>363</v>
      </c>
      <c r="J8" s="98">
        <v>9.8187719772788742E-2</v>
      </c>
      <c r="K8" s="99">
        <v>425</v>
      </c>
      <c r="L8" s="98">
        <v>0.10756770437863832</v>
      </c>
      <c r="M8" s="99">
        <v>407</v>
      </c>
      <c r="N8" s="20">
        <v>0.10154690618762477</v>
      </c>
      <c r="O8" s="99">
        <v>367</v>
      </c>
      <c r="P8" s="20">
        <v>9.1112214498510424E-2</v>
      </c>
      <c r="Q8" s="99">
        <v>434</v>
      </c>
      <c r="R8" s="20">
        <v>0.10286797819388481</v>
      </c>
      <c r="S8" s="99">
        <v>284</v>
      </c>
      <c r="T8" s="20">
        <v>9.5751854349291982E-2</v>
      </c>
      <c r="U8" s="99">
        <v>311</v>
      </c>
      <c r="V8" s="20">
        <v>9.4328177130724902E-2</v>
      </c>
      <c r="W8" s="48">
        <f t="shared" ref="W8:W21" si="0">IFERROR((U8-S8)/S8,0)</f>
        <v>9.5070422535211266E-2</v>
      </c>
      <c r="X8" s="11"/>
    </row>
    <row r="9" spans="2:25" ht="21.9" customHeight="1" x14ac:dyDescent="0.3">
      <c r="B9" s="71" t="s">
        <v>276</v>
      </c>
      <c r="C9" s="32">
        <v>126</v>
      </c>
      <c r="D9" s="20">
        <v>5.3754266211604097E-2</v>
      </c>
      <c r="E9" s="32">
        <v>143</v>
      </c>
      <c r="F9" s="20">
        <v>5.9882747068676717E-2</v>
      </c>
      <c r="G9" s="49">
        <v>120</v>
      </c>
      <c r="H9" s="98">
        <v>3.3048746901679978E-2</v>
      </c>
      <c r="I9" s="99">
        <v>112</v>
      </c>
      <c r="J9" s="98">
        <v>3.0294833648904517E-2</v>
      </c>
      <c r="K9" s="99">
        <v>145</v>
      </c>
      <c r="L9" s="98">
        <v>3.6699569729182487E-2</v>
      </c>
      <c r="M9" s="99">
        <v>132</v>
      </c>
      <c r="N9" s="20">
        <v>3.2934131736526949E-2</v>
      </c>
      <c r="O9" s="99">
        <v>136</v>
      </c>
      <c r="P9" s="20">
        <v>3.3763654419066536E-2</v>
      </c>
      <c r="Q9" s="99">
        <v>154</v>
      </c>
      <c r="R9" s="20">
        <v>3.6501540649443005E-2</v>
      </c>
      <c r="S9" s="99">
        <v>92</v>
      </c>
      <c r="T9" s="20">
        <v>3.1018206338503034E-2</v>
      </c>
      <c r="U9" s="99">
        <v>112</v>
      </c>
      <c r="V9" s="20">
        <v>3.3970276008492575E-2</v>
      </c>
      <c r="W9" s="48">
        <f t="shared" si="0"/>
        <v>0.21739130434782608</v>
      </c>
      <c r="X9" s="11"/>
    </row>
    <row r="10" spans="2:25" ht="21.9" customHeight="1" x14ac:dyDescent="0.3">
      <c r="B10" s="71" t="s">
        <v>277</v>
      </c>
      <c r="C10" s="32">
        <v>252</v>
      </c>
      <c r="D10" s="20">
        <v>0.10750853242320819</v>
      </c>
      <c r="E10" s="32">
        <v>271</v>
      </c>
      <c r="F10" s="20">
        <v>0.11348408710217756</v>
      </c>
      <c r="G10" s="49">
        <v>293</v>
      </c>
      <c r="H10" s="98">
        <v>8.0694023684935279E-2</v>
      </c>
      <c r="I10" s="99">
        <v>264</v>
      </c>
      <c r="J10" s="98">
        <v>7.1409250743846367E-2</v>
      </c>
      <c r="K10" s="99">
        <v>319</v>
      </c>
      <c r="L10" s="98">
        <v>8.0739053404201469E-2</v>
      </c>
      <c r="M10" s="99">
        <v>294</v>
      </c>
      <c r="N10" s="20">
        <v>7.3353293413173648E-2</v>
      </c>
      <c r="O10" s="99">
        <v>280</v>
      </c>
      <c r="P10" s="20">
        <v>6.9513406156901686E-2</v>
      </c>
      <c r="Q10" s="99">
        <v>298</v>
      </c>
      <c r="R10" s="20">
        <v>7.0632851386584483E-2</v>
      </c>
      <c r="S10" s="99">
        <v>225</v>
      </c>
      <c r="T10" s="20">
        <v>7.5859743762643289E-2</v>
      </c>
      <c r="U10" s="99">
        <v>218</v>
      </c>
      <c r="V10" s="20">
        <v>6.6120715802244462E-2</v>
      </c>
      <c r="W10" s="48">
        <f t="shared" si="0"/>
        <v>-3.111111111111111E-2</v>
      </c>
      <c r="X10" s="11"/>
    </row>
    <row r="11" spans="2:25" ht="21.9" customHeight="1" x14ac:dyDescent="0.3">
      <c r="B11" s="71" t="s">
        <v>278</v>
      </c>
      <c r="C11" s="32">
        <v>234</v>
      </c>
      <c r="D11" s="20">
        <v>9.9829351535836178E-2</v>
      </c>
      <c r="E11" s="32">
        <v>261</v>
      </c>
      <c r="F11" s="20">
        <v>0.1092964824120603</v>
      </c>
      <c r="G11" s="49">
        <v>103</v>
      </c>
      <c r="H11" s="98">
        <v>2.8366841090608649E-2</v>
      </c>
      <c r="I11" s="99">
        <v>111</v>
      </c>
      <c r="J11" s="98">
        <v>3.0024344062753582E-2</v>
      </c>
      <c r="K11" s="99">
        <v>100</v>
      </c>
      <c r="L11" s="98">
        <v>2.5310048089091368E-2</v>
      </c>
      <c r="M11" s="99">
        <v>107</v>
      </c>
      <c r="N11" s="20">
        <v>2.6696606786427154E-2</v>
      </c>
      <c r="O11" s="99">
        <v>115</v>
      </c>
      <c r="P11" s="20">
        <v>2.8550148957298908E-2</v>
      </c>
      <c r="Q11" s="99">
        <v>99</v>
      </c>
      <c r="R11" s="20">
        <v>2.3465276131784788E-2</v>
      </c>
      <c r="S11" s="99">
        <v>77</v>
      </c>
      <c r="T11" s="20">
        <v>2.5960890087660147E-2</v>
      </c>
      <c r="U11" s="99">
        <v>83</v>
      </c>
      <c r="V11" s="20">
        <v>2.5174400970579314E-2</v>
      </c>
      <c r="W11" s="48">
        <f t="shared" si="0"/>
        <v>7.792207792207792E-2</v>
      </c>
      <c r="X11" s="11"/>
    </row>
    <row r="12" spans="2:25" ht="21.9" customHeight="1" thickBot="1" x14ac:dyDescent="0.35">
      <c r="B12" s="71" t="s">
        <v>279</v>
      </c>
      <c r="C12" s="32">
        <v>241</v>
      </c>
      <c r="D12" s="20">
        <v>0.10281569965870307</v>
      </c>
      <c r="E12" s="32">
        <v>238</v>
      </c>
      <c r="F12" s="20">
        <v>9.9664991624790616E-2</v>
      </c>
      <c r="G12" s="49">
        <v>160</v>
      </c>
      <c r="H12" s="98">
        <v>4.4064995868906637E-2</v>
      </c>
      <c r="I12" s="99">
        <v>161</v>
      </c>
      <c r="J12" s="98">
        <v>4.3548823370300242E-2</v>
      </c>
      <c r="K12" s="99">
        <v>220</v>
      </c>
      <c r="L12" s="98">
        <v>5.5682105796001011E-2</v>
      </c>
      <c r="M12" s="99">
        <v>186</v>
      </c>
      <c r="N12" s="20">
        <v>4.6407185628742506E-2</v>
      </c>
      <c r="O12" s="99">
        <v>181</v>
      </c>
      <c r="P12" s="20">
        <v>4.4935451837140011E-2</v>
      </c>
      <c r="Q12" s="99">
        <v>195</v>
      </c>
      <c r="R12" s="20">
        <v>4.6219483289879119E-2</v>
      </c>
      <c r="S12" s="99">
        <v>143</v>
      </c>
      <c r="T12" s="20">
        <v>4.8213081591368855E-2</v>
      </c>
      <c r="U12" s="99">
        <v>170</v>
      </c>
      <c r="V12" s="20">
        <v>5.1562026084319076E-2</v>
      </c>
      <c r="W12" s="48">
        <f t="shared" si="0"/>
        <v>0.1888111888111888</v>
      </c>
      <c r="X12" s="11"/>
    </row>
    <row r="13" spans="2:25" ht="21.9" customHeight="1" thickTop="1" thickBot="1" x14ac:dyDescent="0.35">
      <c r="B13" s="70" t="s">
        <v>4</v>
      </c>
      <c r="C13" s="33">
        <v>1315</v>
      </c>
      <c r="D13" s="20">
        <v>0.56100682593856654</v>
      </c>
      <c r="E13" s="33">
        <v>1400</v>
      </c>
      <c r="F13" s="20">
        <v>0.58626465661641536</v>
      </c>
      <c r="G13" s="93">
        <v>1072</v>
      </c>
      <c r="H13" s="112">
        <v>0.29523547232167446</v>
      </c>
      <c r="I13" s="113">
        <v>1011</v>
      </c>
      <c r="J13" s="112">
        <v>0.27346497159859345</v>
      </c>
      <c r="K13" s="113">
        <v>1209</v>
      </c>
      <c r="L13" s="112">
        <v>0.30599848139711466</v>
      </c>
      <c r="M13" s="113">
        <v>1126</v>
      </c>
      <c r="N13" s="57">
        <v>0.28093812375249505</v>
      </c>
      <c r="O13" s="113">
        <v>1079</v>
      </c>
      <c r="P13" s="57">
        <v>0.26787487586891756</v>
      </c>
      <c r="Q13" s="113">
        <v>1180</v>
      </c>
      <c r="R13" s="57">
        <v>0.27968712965157622</v>
      </c>
      <c r="S13" s="113">
        <v>821</v>
      </c>
      <c r="T13" s="57">
        <v>0.27680377612946727</v>
      </c>
      <c r="U13" s="113">
        <f>SUM(U8:U12)</f>
        <v>894</v>
      </c>
      <c r="V13" s="57">
        <f>SUM(V8:V12)</f>
        <v>0.27115559599636035</v>
      </c>
      <c r="W13" s="59">
        <f t="shared" si="0"/>
        <v>8.8915956151035327E-2</v>
      </c>
      <c r="X13" s="11"/>
      <c r="Y13" s="4"/>
    </row>
    <row r="14" spans="2:25" ht="21.9" customHeight="1" thickTop="1" x14ac:dyDescent="0.3">
      <c r="B14" s="71" t="s">
        <v>280</v>
      </c>
      <c r="C14" s="32">
        <v>44</v>
      </c>
      <c r="D14" s="20">
        <v>1.877133105802048E-2</v>
      </c>
      <c r="E14" s="32">
        <v>56</v>
      </c>
      <c r="F14" s="20">
        <v>2.3450586264656615E-2</v>
      </c>
      <c r="G14" s="49">
        <v>42</v>
      </c>
      <c r="H14" s="98">
        <v>1.1567061415587993E-2</v>
      </c>
      <c r="I14" s="99">
        <v>60</v>
      </c>
      <c r="J14" s="98">
        <v>1.6229375169055992E-2</v>
      </c>
      <c r="K14" s="99">
        <v>38</v>
      </c>
      <c r="L14" s="98">
        <v>9.6178182738547204E-3</v>
      </c>
      <c r="M14" s="99">
        <v>35</v>
      </c>
      <c r="N14" s="20">
        <v>8.7325349301397223E-3</v>
      </c>
      <c r="O14" s="99">
        <v>34</v>
      </c>
      <c r="P14" s="20">
        <v>8.4409136047666339E-3</v>
      </c>
      <c r="Q14" s="99">
        <v>56</v>
      </c>
      <c r="R14" s="20">
        <v>1.327328750888836E-2</v>
      </c>
      <c r="S14" s="99">
        <v>26</v>
      </c>
      <c r="T14" s="20">
        <v>8.7660148347943369E-3</v>
      </c>
      <c r="U14" s="99">
        <v>36</v>
      </c>
      <c r="V14" s="20">
        <v>1.0919017288444043E-2</v>
      </c>
      <c r="W14" s="48">
        <f t="shared" si="0"/>
        <v>0.38461538461538464</v>
      </c>
      <c r="X14" s="11"/>
    </row>
    <row r="15" spans="2:25" ht="21.9" customHeight="1" x14ac:dyDescent="0.3">
      <c r="B15" s="71" t="s">
        <v>281</v>
      </c>
      <c r="C15" s="32">
        <v>145</v>
      </c>
      <c r="D15" s="20">
        <v>6.1860068259385663E-2</v>
      </c>
      <c r="E15" s="32">
        <v>121</v>
      </c>
      <c r="F15" s="20">
        <v>5.067001675041876E-2</v>
      </c>
      <c r="G15" s="49">
        <v>199</v>
      </c>
      <c r="H15" s="98">
        <v>5.480583861195263E-2</v>
      </c>
      <c r="I15" s="99">
        <v>163</v>
      </c>
      <c r="J15" s="98">
        <v>4.4089802542602106E-2</v>
      </c>
      <c r="K15" s="99">
        <v>177</v>
      </c>
      <c r="L15" s="98">
        <v>4.4798785117691725E-2</v>
      </c>
      <c r="M15" s="99">
        <v>187</v>
      </c>
      <c r="N15" s="20">
        <v>4.6656686626746505E-2</v>
      </c>
      <c r="O15" s="99">
        <v>230</v>
      </c>
      <c r="P15" s="20">
        <v>5.7100297914597815E-2</v>
      </c>
      <c r="Q15" s="99">
        <v>206</v>
      </c>
      <c r="R15" s="20">
        <v>4.8826736193410755E-2</v>
      </c>
      <c r="S15" s="99">
        <v>164</v>
      </c>
      <c r="T15" s="20">
        <v>5.5293324342548883E-2</v>
      </c>
      <c r="U15" s="99">
        <v>196</v>
      </c>
      <c r="V15" s="20">
        <v>5.9447983014861989E-2</v>
      </c>
      <c r="W15" s="48">
        <f t="shared" si="0"/>
        <v>0.1951219512195122</v>
      </c>
      <c r="X15" s="11"/>
    </row>
    <row r="16" spans="2:25" ht="21.9" customHeight="1" x14ac:dyDescent="0.3">
      <c r="B16" s="71" t="s">
        <v>282</v>
      </c>
      <c r="C16" s="32">
        <v>161</v>
      </c>
      <c r="D16" s="20">
        <v>6.8686006825938561E-2</v>
      </c>
      <c r="E16" s="32">
        <v>151</v>
      </c>
      <c r="F16" s="20">
        <v>6.3232830820770525E-2</v>
      </c>
      <c r="G16" s="49">
        <v>202</v>
      </c>
      <c r="H16" s="98">
        <v>5.5632057284494628E-2</v>
      </c>
      <c r="I16" s="99">
        <v>229</v>
      </c>
      <c r="J16" s="98">
        <v>6.1942115228563688E-2</v>
      </c>
      <c r="K16" s="99">
        <v>197</v>
      </c>
      <c r="L16" s="98">
        <v>4.986079473551E-2</v>
      </c>
      <c r="M16" s="99">
        <v>206</v>
      </c>
      <c r="N16" s="20">
        <v>5.1397205588822353E-2</v>
      </c>
      <c r="O16" s="99">
        <v>247</v>
      </c>
      <c r="P16" s="20">
        <v>6.1320754716981132E-2</v>
      </c>
      <c r="Q16" s="99">
        <v>241</v>
      </c>
      <c r="R16" s="20">
        <v>5.712254088646599E-2</v>
      </c>
      <c r="S16" s="99">
        <v>144</v>
      </c>
      <c r="T16" s="20">
        <v>4.8550236008091704E-2</v>
      </c>
      <c r="U16" s="99">
        <v>182</v>
      </c>
      <c r="V16" s="20">
        <v>5.5201698513800433E-2</v>
      </c>
      <c r="W16" s="48">
        <f t="shared" si="0"/>
        <v>0.2638888888888889</v>
      </c>
      <c r="X16" s="11"/>
    </row>
    <row r="17" spans="2:24" ht="21.9" customHeight="1" x14ac:dyDescent="0.3">
      <c r="B17" s="71" t="s">
        <v>283</v>
      </c>
      <c r="C17" s="32">
        <v>25</v>
      </c>
      <c r="D17" s="20">
        <v>1.0665529010238909E-2</v>
      </c>
      <c r="E17" s="32">
        <v>17</v>
      </c>
      <c r="F17" s="20">
        <v>7.1189279731993299E-3</v>
      </c>
      <c r="G17" s="49">
        <v>43</v>
      </c>
      <c r="H17" s="98">
        <v>1.1842467639768659E-2</v>
      </c>
      <c r="I17" s="99">
        <v>42</v>
      </c>
      <c r="J17" s="98">
        <v>1.1360562618339193E-2</v>
      </c>
      <c r="K17" s="99">
        <v>42</v>
      </c>
      <c r="L17" s="98">
        <v>1.0630220197418374E-2</v>
      </c>
      <c r="M17" s="99">
        <v>44</v>
      </c>
      <c r="N17" s="20">
        <v>1.0978043912175651E-2</v>
      </c>
      <c r="O17" s="99">
        <v>32</v>
      </c>
      <c r="P17" s="20">
        <v>7.9443892750744784E-3</v>
      </c>
      <c r="Q17" s="99">
        <v>41</v>
      </c>
      <c r="R17" s="20">
        <v>9.7179426404361228E-3</v>
      </c>
      <c r="S17" s="99">
        <v>31</v>
      </c>
      <c r="T17" s="20">
        <v>1.0451786918408631E-2</v>
      </c>
      <c r="U17" s="99">
        <v>35</v>
      </c>
      <c r="V17" s="20">
        <v>1.0615711252653927E-2</v>
      </c>
      <c r="W17" s="48">
        <f t="shared" si="0"/>
        <v>0.12903225806451613</v>
      </c>
      <c r="X17" s="11"/>
    </row>
    <row r="18" spans="2:24" ht="21.9" customHeight="1" thickBot="1" x14ac:dyDescent="0.35">
      <c r="B18" s="71" t="s">
        <v>284</v>
      </c>
      <c r="C18" s="32">
        <v>77</v>
      </c>
      <c r="D18" s="20">
        <v>3.2849829351535839E-2</v>
      </c>
      <c r="E18" s="32">
        <v>55</v>
      </c>
      <c r="F18" s="20">
        <v>2.3031825795644893E-2</v>
      </c>
      <c r="G18" s="49">
        <v>80</v>
      </c>
      <c r="H18" s="98">
        <v>2.2032497934453318E-2</v>
      </c>
      <c r="I18" s="99">
        <v>99</v>
      </c>
      <c r="J18" s="98">
        <v>2.6778469028942386E-2</v>
      </c>
      <c r="K18" s="99">
        <v>126</v>
      </c>
      <c r="L18" s="98">
        <v>3.1890660592255128E-2</v>
      </c>
      <c r="M18" s="99">
        <v>108</v>
      </c>
      <c r="N18" s="20">
        <v>2.6946107784431138E-2</v>
      </c>
      <c r="O18" s="99">
        <v>117</v>
      </c>
      <c r="P18" s="20">
        <v>2.9046673286991065E-2</v>
      </c>
      <c r="Q18" s="99">
        <v>114</v>
      </c>
      <c r="R18" s="20">
        <v>2.7020621000237024E-2</v>
      </c>
      <c r="S18" s="99">
        <v>58</v>
      </c>
      <c r="T18" s="20">
        <v>1.9554956169925825E-2</v>
      </c>
      <c r="U18" s="99">
        <v>52</v>
      </c>
      <c r="V18" s="20">
        <v>1.5771913861085837E-2</v>
      </c>
      <c r="W18" s="48">
        <f t="shared" si="0"/>
        <v>-0.10344827586206896</v>
      </c>
      <c r="X18" s="11"/>
    </row>
    <row r="19" spans="2:24" ht="21.9" customHeight="1" thickTop="1" thickBot="1" x14ac:dyDescent="0.35">
      <c r="B19" s="70" t="s">
        <v>5</v>
      </c>
      <c r="C19" s="33">
        <v>452</v>
      </c>
      <c r="D19" s="20">
        <v>0.19283276450511946</v>
      </c>
      <c r="E19" s="33">
        <v>400</v>
      </c>
      <c r="F19" s="20">
        <v>0.16750418760469013</v>
      </c>
      <c r="G19" s="93">
        <v>566</v>
      </c>
      <c r="H19" s="112">
        <v>0.15587992288625724</v>
      </c>
      <c r="I19" s="113">
        <v>593</v>
      </c>
      <c r="J19" s="112">
        <v>0.16040032458750336</v>
      </c>
      <c r="K19" s="113">
        <v>580</v>
      </c>
      <c r="L19" s="112">
        <v>0.14679827891672995</v>
      </c>
      <c r="M19" s="113">
        <v>580</v>
      </c>
      <c r="N19" s="57">
        <v>0.14471057884231536</v>
      </c>
      <c r="O19" s="113">
        <v>660</v>
      </c>
      <c r="P19" s="57">
        <v>0.16385302879841115</v>
      </c>
      <c r="Q19" s="113">
        <v>658</v>
      </c>
      <c r="R19" s="57">
        <v>0.15596112822943825</v>
      </c>
      <c r="S19" s="113">
        <v>423</v>
      </c>
      <c r="T19" s="57">
        <v>0.14261631827376939</v>
      </c>
      <c r="U19" s="113">
        <f>SUM(U14:U18)</f>
        <v>501</v>
      </c>
      <c r="V19" s="57">
        <f>SUM(V14:V18)</f>
        <v>0.15195632393084624</v>
      </c>
      <c r="W19" s="59">
        <f t="shared" si="0"/>
        <v>0.18439716312056736</v>
      </c>
      <c r="X19" s="11"/>
    </row>
    <row r="20" spans="2:24" ht="21.9" customHeight="1" thickTop="1" thickBot="1" x14ac:dyDescent="0.35">
      <c r="B20" s="72" t="s">
        <v>208</v>
      </c>
      <c r="C20" s="32">
        <v>54</v>
      </c>
      <c r="D20" s="20">
        <v>2.303754266211604E-2</v>
      </c>
      <c r="E20" s="32">
        <v>47</v>
      </c>
      <c r="F20" s="20">
        <v>1.9681742043551088E-2</v>
      </c>
      <c r="G20" s="93">
        <v>0</v>
      </c>
      <c r="H20" s="112">
        <v>0</v>
      </c>
      <c r="I20" s="113">
        <v>136</v>
      </c>
      <c r="J20" s="112">
        <v>3.6786583716526912E-2</v>
      </c>
      <c r="K20" s="113">
        <v>117</v>
      </c>
      <c r="L20" s="112">
        <v>2.9612756264236904E-2</v>
      </c>
      <c r="M20" s="113">
        <v>145</v>
      </c>
      <c r="N20" s="57">
        <v>3.6177644710578841E-2</v>
      </c>
      <c r="O20" s="113">
        <v>101</v>
      </c>
      <c r="P20" s="57">
        <v>2.5074478649453825E-2</v>
      </c>
      <c r="Q20" s="113">
        <v>107</v>
      </c>
      <c r="R20" s="57">
        <v>2.5361460061625974E-2</v>
      </c>
      <c r="S20" s="113">
        <v>61</v>
      </c>
      <c r="T20" s="57">
        <v>2.0566419420094403E-2</v>
      </c>
      <c r="U20" s="113">
        <v>50</v>
      </c>
      <c r="V20" s="57">
        <v>1.5165301789505613E-2</v>
      </c>
      <c r="W20" s="59">
        <f t="shared" si="0"/>
        <v>-0.18032786885245902</v>
      </c>
      <c r="X20" s="11"/>
    </row>
    <row r="21" spans="2:24" ht="21.9" customHeight="1" thickTop="1" thickBot="1" x14ac:dyDescent="0.35">
      <c r="B21" s="31" t="s">
        <v>187</v>
      </c>
      <c r="C21" s="36">
        <v>2344</v>
      </c>
      <c r="D21" s="28">
        <v>1</v>
      </c>
      <c r="E21" s="36">
        <v>2388</v>
      </c>
      <c r="F21" s="28">
        <v>1</v>
      </c>
      <c r="G21" s="50">
        <v>3631</v>
      </c>
      <c r="H21" s="100">
        <v>1</v>
      </c>
      <c r="I21" s="101">
        <v>3697</v>
      </c>
      <c r="J21" s="100">
        <v>1</v>
      </c>
      <c r="K21" s="101">
        <v>3951</v>
      </c>
      <c r="L21" s="100">
        <v>1</v>
      </c>
      <c r="M21" s="101">
        <v>4008</v>
      </c>
      <c r="N21" s="28">
        <v>1</v>
      </c>
      <c r="O21" s="101">
        <v>4028</v>
      </c>
      <c r="P21" s="28">
        <v>1</v>
      </c>
      <c r="Q21" s="101">
        <v>4219</v>
      </c>
      <c r="R21" s="28">
        <v>0.99999999999999989</v>
      </c>
      <c r="S21" s="101">
        <v>2966</v>
      </c>
      <c r="T21" s="28">
        <v>1</v>
      </c>
      <c r="U21" s="101">
        <f>SUM(U7,U13,U19,U20)</f>
        <v>3297</v>
      </c>
      <c r="V21" s="28">
        <f>SUM(V7,V13,V19,V20)</f>
        <v>1</v>
      </c>
      <c r="W21" s="51">
        <f t="shared" si="0"/>
        <v>0.11159811193526635</v>
      </c>
      <c r="X21" s="11"/>
    </row>
    <row r="22" spans="2:24" s="3" customFormat="1" ht="15" thickTop="1" x14ac:dyDescent="0.3"/>
    <row r="23" spans="2:24" s="3" customFormat="1" x14ac:dyDescent="0.3">
      <c r="G23" s="16"/>
      <c r="I23" s="16"/>
      <c r="K23" s="16"/>
      <c r="M23" s="16"/>
      <c r="O23" s="16"/>
      <c r="Q23" s="16"/>
      <c r="S23" s="16"/>
      <c r="U23" s="16"/>
    </row>
    <row r="24" spans="2:24" s="3" customFormat="1" x14ac:dyDescent="0.3">
      <c r="N24" s="16"/>
      <c r="P24" s="16"/>
      <c r="R24" s="16"/>
      <c r="T24" s="16"/>
      <c r="V24" s="16"/>
      <c r="W24" s="17"/>
    </row>
    <row r="25" spans="2:24" s="3" customFormat="1" x14ac:dyDescent="0.3">
      <c r="W25" s="17"/>
    </row>
    <row r="26" spans="2:24" s="3" customFormat="1" x14ac:dyDescent="0.3">
      <c r="W26" s="17"/>
    </row>
    <row r="27" spans="2:24" s="3" customFormat="1" x14ac:dyDescent="0.3">
      <c r="W27" s="17"/>
    </row>
    <row r="28" spans="2:24" s="3" customFormat="1" x14ac:dyDescent="0.3">
      <c r="W28" s="17"/>
    </row>
    <row r="29" spans="2:24" s="3" customFormat="1" x14ac:dyDescent="0.3">
      <c r="W29" s="17"/>
    </row>
    <row r="30" spans="2:24" s="3" customFormat="1" x14ac:dyDescent="0.3">
      <c r="W30" s="17"/>
    </row>
    <row r="31" spans="2:24" s="3" customFormat="1" x14ac:dyDescent="0.3">
      <c r="W31" s="17"/>
    </row>
    <row r="32" spans="2:24" s="3" customFormat="1" x14ac:dyDescent="0.3">
      <c r="W32" s="17"/>
    </row>
    <row r="33" spans="14:23" s="3" customFormat="1" x14ac:dyDescent="0.3">
      <c r="W33" s="17"/>
    </row>
    <row r="34" spans="14:23" s="3" customFormat="1" x14ac:dyDescent="0.3">
      <c r="W34" s="17"/>
    </row>
    <row r="35" spans="14:23" s="3" customFormat="1" x14ac:dyDescent="0.3">
      <c r="W35" s="17"/>
    </row>
    <row r="36" spans="14:23" s="3" customFormat="1" x14ac:dyDescent="0.3">
      <c r="N36" s="16"/>
      <c r="P36" s="16"/>
      <c r="R36" s="16"/>
      <c r="T36" s="16"/>
      <c r="V36" s="16"/>
      <c r="W36" s="17"/>
    </row>
    <row r="37" spans="14:23" s="3" customFormat="1" x14ac:dyDescent="0.3"/>
    <row r="38" spans="14:23" s="3" customFormat="1" x14ac:dyDescent="0.3"/>
    <row r="39" spans="14:23" s="3" customFormat="1" x14ac:dyDescent="0.3"/>
    <row r="40" spans="14:23" s="3" customFormat="1" x14ac:dyDescent="0.3"/>
    <row r="41" spans="14:23" s="3" customFormat="1" x14ac:dyDescent="0.3"/>
    <row r="42" spans="14:23" s="3" customFormat="1" x14ac:dyDescent="0.3"/>
    <row r="43" spans="14:23" s="3" customFormat="1" x14ac:dyDescent="0.3"/>
    <row r="44" spans="14:23" s="3" customFormat="1" x14ac:dyDescent="0.3"/>
    <row r="45" spans="14:23" s="3" customFormat="1" x14ac:dyDescent="0.3"/>
    <row r="46" spans="14:23" s="3" customFormat="1" x14ac:dyDescent="0.3"/>
    <row r="47" spans="14:23" s="3" customFormat="1" x14ac:dyDescent="0.3"/>
    <row r="48" spans="14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="3" customFormat="1" x14ac:dyDescent="0.3"/>
    <row r="658" s="3" customFormat="1" x14ac:dyDescent="0.3"/>
    <row r="659" s="3" customFormat="1" x14ac:dyDescent="0.3"/>
    <row r="660" s="3" customFormat="1" x14ac:dyDescent="0.3"/>
    <row r="661" s="3" customFormat="1" x14ac:dyDescent="0.3"/>
    <row r="662" s="3" customFormat="1" x14ac:dyDescent="0.3"/>
    <row r="663" s="3" customFormat="1" x14ac:dyDescent="0.3"/>
    <row r="664" s="3" customFormat="1" x14ac:dyDescent="0.3"/>
    <row r="665" s="3" customFormat="1" x14ac:dyDescent="0.3"/>
  </sheetData>
  <mergeCells count="15">
    <mergeCell ref="B2:W2"/>
    <mergeCell ref="B3:W3"/>
    <mergeCell ref="I5:J5"/>
    <mergeCell ref="U5:V5"/>
    <mergeCell ref="C5:D5"/>
    <mergeCell ref="M5:N5"/>
    <mergeCell ref="E5:F5"/>
    <mergeCell ref="G5:H5"/>
    <mergeCell ref="B4:B6"/>
    <mergeCell ref="K5:L5"/>
    <mergeCell ref="O5:P5"/>
    <mergeCell ref="Q5:R5"/>
    <mergeCell ref="S5:T5"/>
    <mergeCell ref="W4:W6"/>
    <mergeCell ref="C4:V4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683"/>
  <sheetViews>
    <sheetView zoomScale="80" zoomScaleNormal="80" workbookViewId="0">
      <selection activeCell="C6" sqref="C6:L20"/>
    </sheetView>
  </sheetViews>
  <sheetFormatPr defaultColWidth="9.109375" defaultRowHeight="14.4" x14ac:dyDescent="0.3"/>
  <cols>
    <col min="1" max="1" width="2.6640625" style="3" customWidth="1"/>
    <col min="2" max="2" width="31.5546875" style="1" customWidth="1"/>
    <col min="3" max="12" width="13.6640625" style="1" customWidth="1"/>
    <col min="13" max="16384" width="9.109375" style="3"/>
  </cols>
  <sheetData>
    <row r="1" spans="2:13" ht="15" thickBo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ht="21.9" customHeight="1" thickTop="1" thickBot="1" x14ac:dyDescent="0.35">
      <c r="B2" s="201" t="s">
        <v>700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2:13" ht="21.9" customHeight="1" thickTop="1" thickBot="1" x14ac:dyDescent="0.35">
      <c r="B3" s="205" t="s">
        <v>274</v>
      </c>
      <c r="C3" s="208" t="s">
        <v>233</v>
      </c>
      <c r="D3" s="209"/>
      <c r="E3" s="209"/>
      <c r="F3" s="209"/>
      <c r="G3" s="209"/>
      <c r="H3" s="209"/>
      <c r="I3" s="209"/>
      <c r="J3" s="210"/>
      <c r="K3" s="211" t="s">
        <v>187</v>
      </c>
      <c r="L3" s="212"/>
    </row>
    <row r="4" spans="2:13" ht="21.9" customHeight="1" thickTop="1" x14ac:dyDescent="0.3">
      <c r="B4" s="206"/>
      <c r="C4" s="219" t="s">
        <v>188</v>
      </c>
      <c r="D4" s="220"/>
      <c r="E4" s="220" t="s">
        <v>189</v>
      </c>
      <c r="F4" s="220"/>
      <c r="G4" s="220" t="s">
        <v>190</v>
      </c>
      <c r="H4" s="220"/>
      <c r="I4" s="220" t="s">
        <v>191</v>
      </c>
      <c r="J4" s="221"/>
      <c r="K4" s="222"/>
      <c r="L4" s="214"/>
    </row>
    <row r="5" spans="2:13" ht="21.9" customHeight="1" thickBot="1" x14ac:dyDescent="0.35">
      <c r="B5" s="207"/>
      <c r="C5" s="139" t="s">
        <v>2</v>
      </c>
      <c r="D5" s="153" t="s">
        <v>1</v>
      </c>
      <c r="E5" s="136" t="s">
        <v>2</v>
      </c>
      <c r="F5" s="154" t="s">
        <v>1</v>
      </c>
      <c r="G5" s="136" t="s">
        <v>2</v>
      </c>
      <c r="H5" s="154" t="s">
        <v>1</v>
      </c>
      <c r="I5" s="141" t="s">
        <v>2</v>
      </c>
      <c r="J5" s="155" t="s">
        <v>1</v>
      </c>
      <c r="K5" s="139" t="s">
        <v>2</v>
      </c>
      <c r="L5" s="156" t="s">
        <v>1</v>
      </c>
    </row>
    <row r="6" spans="2:13" ht="21.9" customHeight="1" thickTop="1" thickBot="1" x14ac:dyDescent="0.35">
      <c r="B6" s="70" t="s">
        <v>3</v>
      </c>
      <c r="C6" s="93">
        <v>563</v>
      </c>
      <c r="D6" s="112">
        <f t="shared" ref="D6:D11" si="0">C6/$C$20</f>
        <v>0.67668269230769229</v>
      </c>
      <c r="E6" s="113">
        <v>1207</v>
      </c>
      <c r="F6" s="112">
        <f t="shared" ref="F6:F11" si="1">E6/$E$20</f>
        <v>0.52048296679603279</v>
      </c>
      <c r="G6" s="113">
        <v>80</v>
      </c>
      <c r="H6" s="112">
        <f t="shared" ref="H6:H11" si="2">G6/$G$20</f>
        <v>0.56338028169014087</v>
      </c>
      <c r="I6" s="113">
        <v>2</v>
      </c>
      <c r="J6" s="57">
        <f>I6/$I$20</f>
        <v>0.5</v>
      </c>
      <c r="K6" s="93">
        <f>SUM(C6,E6,G6,I6)</f>
        <v>1852</v>
      </c>
      <c r="L6" s="58">
        <f>K6/$K$20</f>
        <v>0.56172277828328787</v>
      </c>
      <c r="M6" s="11"/>
    </row>
    <row r="7" spans="2:13" ht="21.9" customHeight="1" thickTop="1" x14ac:dyDescent="0.3">
      <c r="B7" s="71" t="s">
        <v>275</v>
      </c>
      <c r="C7" s="41">
        <v>55</v>
      </c>
      <c r="D7" s="98">
        <f t="shared" si="0"/>
        <v>6.6105769230769232E-2</v>
      </c>
      <c r="E7" s="99">
        <v>245</v>
      </c>
      <c r="F7" s="98">
        <f t="shared" si="1"/>
        <v>0.10564898663216904</v>
      </c>
      <c r="G7" s="99">
        <v>11</v>
      </c>
      <c r="H7" s="98">
        <f t="shared" si="2"/>
        <v>7.746478873239436E-2</v>
      </c>
      <c r="I7" s="99">
        <v>0</v>
      </c>
      <c r="J7" s="20">
        <f t="shared" ref="J7:J19" si="3">I7/$I$20</f>
        <v>0</v>
      </c>
      <c r="K7" s="41">
        <f t="shared" ref="K7:K19" si="4">SUM(C7,E7,G7,I7)</f>
        <v>311</v>
      </c>
      <c r="L7" s="21">
        <f t="shared" ref="L7:L19" si="5">K7/$K$20</f>
        <v>9.4328177130724902E-2</v>
      </c>
      <c r="M7" s="11"/>
    </row>
    <row r="8" spans="2:13" ht="21.9" customHeight="1" x14ac:dyDescent="0.3">
      <c r="B8" s="71" t="s">
        <v>276</v>
      </c>
      <c r="C8" s="41">
        <v>29</v>
      </c>
      <c r="D8" s="98">
        <f t="shared" si="0"/>
        <v>3.4855769230769232E-2</v>
      </c>
      <c r="E8" s="99">
        <v>77</v>
      </c>
      <c r="F8" s="98">
        <f t="shared" si="1"/>
        <v>3.3203967227253127E-2</v>
      </c>
      <c r="G8" s="99">
        <v>5</v>
      </c>
      <c r="H8" s="98">
        <f t="shared" si="2"/>
        <v>3.5211267605633804E-2</v>
      </c>
      <c r="I8" s="99">
        <v>1</v>
      </c>
      <c r="J8" s="20">
        <f t="shared" si="3"/>
        <v>0.25</v>
      </c>
      <c r="K8" s="41">
        <f t="shared" si="4"/>
        <v>112</v>
      </c>
      <c r="L8" s="21">
        <f t="shared" si="5"/>
        <v>3.3970276008492568E-2</v>
      </c>
      <c r="M8" s="11"/>
    </row>
    <row r="9" spans="2:13" ht="21.9" customHeight="1" x14ac:dyDescent="0.3">
      <c r="B9" s="71" t="s">
        <v>277</v>
      </c>
      <c r="C9" s="41">
        <v>48</v>
      </c>
      <c r="D9" s="98">
        <f t="shared" si="0"/>
        <v>5.7692307692307696E-2</v>
      </c>
      <c r="E9" s="99">
        <v>160</v>
      </c>
      <c r="F9" s="98">
        <f t="shared" si="1"/>
        <v>6.8995256576110386E-2</v>
      </c>
      <c r="G9" s="99">
        <v>10</v>
      </c>
      <c r="H9" s="98">
        <f t="shared" si="2"/>
        <v>7.0422535211267609E-2</v>
      </c>
      <c r="I9" s="99">
        <v>0</v>
      </c>
      <c r="J9" s="20">
        <f t="shared" si="3"/>
        <v>0</v>
      </c>
      <c r="K9" s="41">
        <f t="shared" si="4"/>
        <v>218</v>
      </c>
      <c r="L9" s="21">
        <f t="shared" si="5"/>
        <v>6.6120715802244462E-2</v>
      </c>
      <c r="M9" s="11"/>
    </row>
    <row r="10" spans="2:13" ht="21.9" customHeight="1" x14ac:dyDescent="0.3">
      <c r="B10" s="71" t="s">
        <v>278</v>
      </c>
      <c r="C10" s="41">
        <v>17</v>
      </c>
      <c r="D10" s="98">
        <f t="shared" si="0"/>
        <v>2.0432692307692308E-2</v>
      </c>
      <c r="E10" s="99">
        <v>63</v>
      </c>
      <c r="F10" s="98">
        <f t="shared" si="1"/>
        <v>2.7166882276843468E-2</v>
      </c>
      <c r="G10" s="99">
        <v>3</v>
      </c>
      <c r="H10" s="98">
        <f t="shared" si="2"/>
        <v>2.1126760563380281E-2</v>
      </c>
      <c r="I10" s="99">
        <v>0</v>
      </c>
      <c r="J10" s="20">
        <f t="shared" si="3"/>
        <v>0</v>
      </c>
      <c r="K10" s="41">
        <f t="shared" si="4"/>
        <v>83</v>
      </c>
      <c r="L10" s="21">
        <f t="shared" si="5"/>
        <v>2.5174400970579314E-2</v>
      </c>
      <c r="M10" s="11"/>
    </row>
    <row r="11" spans="2:13" ht="21.9" customHeight="1" thickBot="1" x14ac:dyDescent="0.35">
      <c r="B11" s="71" t="s">
        <v>279</v>
      </c>
      <c r="C11" s="41">
        <v>32</v>
      </c>
      <c r="D11" s="98">
        <f t="shared" si="0"/>
        <v>3.8461538461538464E-2</v>
      </c>
      <c r="E11" s="99">
        <v>136</v>
      </c>
      <c r="F11" s="98">
        <f t="shared" si="1"/>
        <v>5.8645968089693835E-2</v>
      </c>
      <c r="G11" s="99">
        <v>2</v>
      </c>
      <c r="H11" s="98">
        <f t="shared" si="2"/>
        <v>1.4084507042253521E-2</v>
      </c>
      <c r="I11" s="99">
        <v>0</v>
      </c>
      <c r="J11" s="20">
        <f t="shared" si="3"/>
        <v>0</v>
      </c>
      <c r="K11" s="41">
        <f t="shared" si="4"/>
        <v>170</v>
      </c>
      <c r="L11" s="21">
        <f t="shared" si="5"/>
        <v>5.1562026084319076E-2</v>
      </c>
      <c r="M11" s="11"/>
    </row>
    <row r="12" spans="2:13" ht="21.9" customHeight="1" thickTop="1" thickBot="1" x14ac:dyDescent="0.35">
      <c r="B12" s="70" t="s">
        <v>4</v>
      </c>
      <c r="C12" s="93">
        <f>SUM(C7:C11)</f>
        <v>181</v>
      </c>
      <c r="D12" s="112">
        <f t="shared" ref="D12:L12" si="6">SUM(D7:D11)</f>
        <v>0.21754807692307693</v>
      </c>
      <c r="E12" s="113">
        <f t="shared" si="6"/>
        <v>681</v>
      </c>
      <c r="F12" s="112">
        <f t="shared" si="6"/>
        <v>0.29366106080206988</v>
      </c>
      <c r="G12" s="113">
        <f t="shared" si="6"/>
        <v>31</v>
      </c>
      <c r="H12" s="112">
        <f t="shared" si="6"/>
        <v>0.21830985915492956</v>
      </c>
      <c r="I12" s="113">
        <f t="shared" si="6"/>
        <v>1</v>
      </c>
      <c r="J12" s="57">
        <f t="shared" si="6"/>
        <v>0.25</v>
      </c>
      <c r="K12" s="93">
        <f t="shared" si="6"/>
        <v>894</v>
      </c>
      <c r="L12" s="58">
        <f t="shared" si="6"/>
        <v>0.27115559599636035</v>
      </c>
      <c r="M12" s="11"/>
    </row>
    <row r="13" spans="2:13" ht="21.9" customHeight="1" thickTop="1" x14ac:dyDescent="0.3">
      <c r="B13" s="71" t="s">
        <v>280</v>
      </c>
      <c r="C13" s="41">
        <v>2</v>
      </c>
      <c r="D13" s="98">
        <f>C13/$C$20</f>
        <v>2.403846153846154E-3</v>
      </c>
      <c r="E13" s="99">
        <v>33</v>
      </c>
      <c r="F13" s="98">
        <f>E13/$E$20</f>
        <v>1.4230271668822769E-2</v>
      </c>
      <c r="G13" s="99">
        <v>1</v>
      </c>
      <c r="H13" s="98">
        <f>G13/$G$20</f>
        <v>7.0422535211267607E-3</v>
      </c>
      <c r="I13" s="99">
        <v>0</v>
      </c>
      <c r="J13" s="20">
        <f t="shared" si="3"/>
        <v>0</v>
      </c>
      <c r="K13" s="41">
        <f t="shared" si="4"/>
        <v>36</v>
      </c>
      <c r="L13" s="21">
        <f t="shared" si="5"/>
        <v>1.0919017288444041E-2</v>
      </c>
      <c r="M13" s="11"/>
    </row>
    <row r="14" spans="2:13" ht="21.9" customHeight="1" x14ac:dyDescent="0.3">
      <c r="B14" s="71" t="s">
        <v>281</v>
      </c>
      <c r="C14" s="41">
        <v>29</v>
      </c>
      <c r="D14" s="98">
        <f>C14/$C$20</f>
        <v>3.4855769230769232E-2</v>
      </c>
      <c r="E14" s="99">
        <v>152</v>
      </c>
      <c r="F14" s="98">
        <f>E14/$E$20</f>
        <v>6.5545493747304867E-2</v>
      </c>
      <c r="G14" s="99">
        <v>14</v>
      </c>
      <c r="H14" s="98">
        <f>G14/$G$20</f>
        <v>9.8591549295774641E-2</v>
      </c>
      <c r="I14" s="99">
        <v>1</v>
      </c>
      <c r="J14" s="20">
        <f t="shared" si="3"/>
        <v>0.25</v>
      </c>
      <c r="K14" s="41">
        <f t="shared" si="4"/>
        <v>196</v>
      </c>
      <c r="L14" s="21">
        <f t="shared" si="5"/>
        <v>5.9447983014861996E-2</v>
      </c>
      <c r="M14" s="11"/>
    </row>
    <row r="15" spans="2:13" ht="21.9" customHeight="1" x14ac:dyDescent="0.3">
      <c r="B15" s="71" t="s">
        <v>282</v>
      </c>
      <c r="C15" s="41">
        <v>35</v>
      </c>
      <c r="D15" s="98">
        <f>C15/$C$20</f>
        <v>4.2067307692307696E-2</v>
      </c>
      <c r="E15" s="99">
        <v>138</v>
      </c>
      <c r="F15" s="98">
        <f>E15/$E$20</f>
        <v>5.9508408796895215E-2</v>
      </c>
      <c r="G15" s="99">
        <v>9</v>
      </c>
      <c r="H15" s="98">
        <f>G15/$G$20</f>
        <v>6.3380281690140844E-2</v>
      </c>
      <c r="I15" s="99">
        <v>0</v>
      </c>
      <c r="J15" s="20">
        <f t="shared" si="3"/>
        <v>0</v>
      </c>
      <c r="K15" s="41">
        <f t="shared" si="4"/>
        <v>182</v>
      </c>
      <c r="L15" s="21">
        <f t="shared" si="5"/>
        <v>5.5201698513800426E-2</v>
      </c>
      <c r="M15" s="11"/>
    </row>
    <row r="16" spans="2:13" ht="21.9" customHeight="1" x14ac:dyDescent="0.3">
      <c r="B16" s="71" t="s">
        <v>283</v>
      </c>
      <c r="C16" s="41">
        <v>5</v>
      </c>
      <c r="D16" s="98">
        <f>C16/$C$20</f>
        <v>6.0096153846153849E-3</v>
      </c>
      <c r="E16" s="99">
        <v>29</v>
      </c>
      <c r="F16" s="98">
        <f>E16/$E$20</f>
        <v>1.2505390254420009E-2</v>
      </c>
      <c r="G16" s="99">
        <v>1</v>
      </c>
      <c r="H16" s="98">
        <f>G16/$G$20</f>
        <v>7.0422535211267607E-3</v>
      </c>
      <c r="I16" s="99">
        <v>0</v>
      </c>
      <c r="J16" s="20">
        <f t="shared" si="3"/>
        <v>0</v>
      </c>
      <c r="K16" s="41">
        <f t="shared" si="4"/>
        <v>35</v>
      </c>
      <c r="L16" s="21">
        <f t="shared" si="5"/>
        <v>1.0615711252653927E-2</v>
      </c>
      <c r="M16" s="11"/>
    </row>
    <row r="17" spans="2:13" ht="21.9" customHeight="1" thickBot="1" x14ac:dyDescent="0.35">
      <c r="B17" s="71" t="s">
        <v>284</v>
      </c>
      <c r="C17" s="41">
        <v>10</v>
      </c>
      <c r="D17" s="98">
        <f>C17/$C$20</f>
        <v>1.201923076923077E-2</v>
      </c>
      <c r="E17" s="99">
        <v>38</v>
      </c>
      <c r="F17" s="98">
        <f>E17/$E$20</f>
        <v>1.6386373436826217E-2</v>
      </c>
      <c r="G17" s="99">
        <v>4</v>
      </c>
      <c r="H17" s="98">
        <f>G17/$G$20</f>
        <v>2.8169014084507043E-2</v>
      </c>
      <c r="I17" s="99">
        <v>0</v>
      </c>
      <c r="J17" s="20">
        <f t="shared" si="3"/>
        <v>0</v>
      </c>
      <c r="K17" s="41">
        <f t="shared" si="4"/>
        <v>52</v>
      </c>
      <c r="L17" s="21">
        <f t="shared" si="5"/>
        <v>1.5771913861085837E-2</v>
      </c>
      <c r="M17" s="11"/>
    </row>
    <row r="18" spans="2:13" ht="21.9" customHeight="1" thickTop="1" thickBot="1" x14ac:dyDescent="0.35">
      <c r="B18" s="70" t="s">
        <v>5</v>
      </c>
      <c r="C18" s="93">
        <f>SUM(C13:C17)</f>
        <v>81</v>
      </c>
      <c r="D18" s="112">
        <f t="shared" ref="D18:L18" si="7">SUM(D13:D17)</f>
        <v>9.7355769230769232E-2</v>
      </c>
      <c r="E18" s="113">
        <f t="shared" si="7"/>
        <v>390</v>
      </c>
      <c r="F18" s="112">
        <f t="shared" si="7"/>
        <v>0.1681759379042691</v>
      </c>
      <c r="G18" s="113">
        <f t="shared" si="7"/>
        <v>29</v>
      </c>
      <c r="H18" s="112">
        <f t="shared" si="7"/>
        <v>0.20422535211267603</v>
      </c>
      <c r="I18" s="113">
        <f t="shared" si="7"/>
        <v>1</v>
      </c>
      <c r="J18" s="57">
        <f t="shared" si="7"/>
        <v>0.25</v>
      </c>
      <c r="K18" s="93">
        <f t="shared" si="7"/>
        <v>501</v>
      </c>
      <c r="L18" s="58">
        <f t="shared" si="7"/>
        <v>0.15195632393084624</v>
      </c>
      <c r="M18" s="11"/>
    </row>
    <row r="19" spans="2:13" ht="21.9" customHeight="1" thickTop="1" thickBot="1" x14ac:dyDescent="0.35">
      <c r="B19" s="72" t="s">
        <v>208</v>
      </c>
      <c r="C19" s="93">
        <v>7</v>
      </c>
      <c r="D19" s="112">
        <f>C19/$C$20</f>
        <v>8.4134615384615381E-3</v>
      </c>
      <c r="E19" s="113">
        <v>41</v>
      </c>
      <c r="F19" s="112">
        <f>E19/$E$20</f>
        <v>1.7680034497628287E-2</v>
      </c>
      <c r="G19" s="113">
        <v>2</v>
      </c>
      <c r="H19" s="112">
        <f>G19/$G$20</f>
        <v>1.4084507042253521E-2</v>
      </c>
      <c r="I19" s="113">
        <v>0</v>
      </c>
      <c r="J19" s="57">
        <f t="shared" si="3"/>
        <v>0</v>
      </c>
      <c r="K19" s="93">
        <f t="shared" si="4"/>
        <v>50</v>
      </c>
      <c r="L19" s="58">
        <f t="shared" si="5"/>
        <v>1.5165301789505611E-2</v>
      </c>
      <c r="M19" s="11"/>
    </row>
    <row r="20" spans="2:13" ht="21.9" customHeight="1" thickTop="1" thickBot="1" x14ac:dyDescent="0.35">
      <c r="B20" s="31" t="s">
        <v>187</v>
      </c>
      <c r="C20" s="40">
        <f>SUM(C6,C12,C18,C19)</f>
        <v>832</v>
      </c>
      <c r="D20" s="100">
        <f t="shared" ref="D20:L20" si="8">SUM(D6,D12,D18,D19)</f>
        <v>1</v>
      </c>
      <c r="E20" s="101">
        <f t="shared" si="8"/>
        <v>2319</v>
      </c>
      <c r="F20" s="100">
        <f t="shared" si="8"/>
        <v>1</v>
      </c>
      <c r="G20" s="101">
        <f t="shared" si="8"/>
        <v>142</v>
      </c>
      <c r="H20" s="100">
        <f t="shared" si="8"/>
        <v>1</v>
      </c>
      <c r="I20" s="101">
        <f t="shared" si="8"/>
        <v>4</v>
      </c>
      <c r="J20" s="28">
        <f t="shared" si="8"/>
        <v>1</v>
      </c>
      <c r="K20" s="40">
        <f t="shared" si="8"/>
        <v>3297</v>
      </c>
      <c r="L20" s="29">
        <f t="shared" si="8"/>
        <v>1</v>
      </c>
      <c r="M20" s="11"/>
    </row>
    <row r="21" spans="2:13" ht="15.6" thickTop="1" thickBot="1" x14ac:dyDescent="0.35">
      <c r="B21" s="3"/>
      <c r="C21" s="3"/>
      <c r="D21" s="3"/>
      <c r="E21" s="3"/>
      <c r="F21" s="3"/>
      <c r="G21" s="3"/>
      <c r="H21" s="3"/>
      <c r="I21" s="3"/>
      <c r="J21" s="3"/>
      <c r="K21" s="16"/>
      <c r="L21" s="3"/>
    </row>
    <row r="22" spans="2:13" ht="15" thickTop="1" x14ac:dyDescent="0.3">
      <c r="B22" s="43" t="s">
        <v>195</v>
      </c>
      <c r="C22" s="3"/>
      <c r="D22" s="3"/>
      <c r="E22" s="3"/>
      <c r="F22" s="3"/>
      <c r="G22" s="3"/>
      <c r="H22" s="3"/>
      <c r="I22" s="3"/>
      <c r="J22" s="3"/>
      <c r="K22" s="16"/>
      <c r="L22" s="3"/>
    </row>
    <row r="23" spans="2:13" ht="15" thickBot="1" x14ac:dyDescent="0.35">
      <c r="B23" s="44" t="s">
        <v>196</v>
      </c>
      <c r="C23" s="60"/>
      <c r="D23" s="17"/>
      <c r="E23" s="60"/>
      <c r="F23" s="17"/>
      <c r="G23" s="60"/>
      <c r="H23" s="17"/>
      <c r="I23" s="60"/>
      <c r="J23" s="17"/>
      <c r="K23" s="60"/>
      <c r="L23" s="17"/>
    </row>
    <row r="24" spans="2:13" ht="15" thickTop="1" x14ac:dyDescent="0.3">
      <c r="B24" s="3"/>
      <c r="C24" s="60"/>
      <c r="D24" s="17"/>
      <c r="E24" s="60"/>
      <c r="F24" s="17"/>
      <c r="G24" s="60"/>
      <c r="H24" s="17"/>
      <c r="I24" s="60"/>
      <c r="J24" s="17"/>
      <c r="K24" s="60"/>
      <c r="L24" s="17"/>
    </row>
    <row r="25" spans="2:13" x14ac:dyDescent="0.3">
      <c r="B25" s="3"/>
      <c r="C25" s="60"/>
      <c r="D25" s="17"/>
      <c r="E25" s="60"/>
      <c r="F25" s="17"/>
      <c r="G25" s="60"/>
      <c r="H25" s="17"/>
      <c r="I25" s="60"/>
      <c r="J25" s="17"/>
      <c r="K25" s="60"/>
      <c r="L25" s="17"/>
    </row>
    <row r="26" spans="2:13" x14ac:dyDescent="0.3">
      <c r="B26" s="3"/>
      <c r="C26" s="60"/>
      <c r="D26" s="17"/>
      <c r="E26" s="60"/>
      <c r="F26" s="17"/>
      <c r="G26" s="60"/>
      <c r="H26" s="17"/>
      <c r="I26" s="60"/>
      <c r="J26" s="17"/>
      <c r="K26" s="60"/>
      <c r="L26" s="17"/>
    </row>
    <row r="27" spans="2:13" x14ac:dyDescent="0.3">
      <c r="B27" s="3"/>
      <c r="C27" s="60"/>
      <c r="D27" s="17"/>
      <c r="E27" s="60"/>
      <c r="F27" s="17"/>
      <c r="G27" s="60"/>
      <c r="H27" s="17"/>
      <c r="I27" s="60"/>
      <c r="J27" s="17"/>
      <c r="K27" s="60"/>
      <c r="L27" s="17"/>
    </row>
    <row r="28" spans="2:13" x14ac:dyDescent="0.3">
      <c r="B28" s="3"/>
      <c r="C28" s="60"/>
      <c r="D28" s="17"/>
      <c r="E28" s="60"/>
      <c r="F28" s="17"/>
      <c r="G28" s="60"/>
      <c r="H28" s="17"/>
      <c r="I28" s="60"/>
      <c r="J28" s="17"/>
      <c r="K28" s="60"/>
      <c r="L28" s="17"/>
    </row>
    <row r="29" spans="2:13" x14ac:dyDescent="0.3">
      <c r="B29" s="3"/>
      <c r="C29" s="60"/>
      <c r="D29" s="17"/>
      <c r="E29" s="60"/>
      <c r="F29" s="17"/>
      <c r="G29" s="60"/>
      <c r="H29" s="17"/>
      <c r="I29" s="60"/>
      <c r="J29" s="17"/>
      <c r="K29" s="60"/>
      <c r="L29" s="17"/>
    </row>
    <row r="30" spans="2:13" x14ac:dyDescent="0.3">
      <c r="B30" s="3"/>
      <c r="C30" s="60"/>
      <c r="D30" s="17"/>
      <c r="E30" s="60"/>
      <c r="F30" s="17"/>
      <c r="G30" s="60"/>
      <c r="H30" s="17"/>
      <c r="I30" s="60"/>
      <c r="J30" s="17"/>
      <c r="K30" s="60"/>
      <c r="L30" s="17"/>
    </row>
    <row r="31" spans="2:13" x14ac:dyDescent="0.3">
      <c r="B31" s="3"/>
      <c r="C31" s="60"/>
      <c r="D31" s="17"/>
      <c r="E31" s="60"/>
      <c r="F31" s="17"/>
      <c r="G31" s="60"/>
      <c r="H31" s="17"/>
      <c r="I31" s="60"/>
      <c r="J31" s="17"/>
      <c r="K31" s="60"/>
      <c r="L31" s="17"/>
    </row>
    <row r="32" spans="2:13" x14ac:dyDescent="0.3">
      <c r="B32" s="3"/>
      <c r="C32" s="60"/>
      <c r="D32" s="17"/>
      <c r="E32" s="60"/>
      <c r="F32" s="17"/>
      <c r="G32" s="60"/>
      <c r="H32" s="17"/>
      <c r="I32" s="60"/>
      <c r="J32" s="17"/>
      <c r="K32" s="60"/>
      <c r="L32" s="17"/>
    </row>
    <row r="33" spans="2:12" x14ac:dyDescent="0.3">
      <c r="B33" s="3"/>
      <c r="C33" s="60"/>
      <c r="D33" s="17"/>
      <c r="E33" s="60"/>
      <c r="F33" s="17"/>
      <c r="G33" s="60"/>
      <c r="H33" s="17"/>
      <c r="I33" s="60"/>
      <c r="J33" s="17"/>
      <c r="K33" s="60"/>
      <c r="L33" s="17"/>
    </row>
    <row r="34" spans="2:12" x14ac:dyDescent="0.3">
      <c r="B34" s="3"/>
      <c r="C34" s="60"/>
      <c r="D34" s="17"/>
      <c r="E34" s="60"/>
      <c r="F34" s="17"/>
      <c r="G34" s="60"/>
      <c r="H34" s="17"/>
      <c r="I34" s="60"/>
      <c r="J34" s="17"/>
      <c r="K34" s="60"/>
      <c r="L34" s="17"/>
    </row>
    <row r="35" spans="2:12" x14ac:dyDescent="0.3">
      <c r="B35" s="3"/>
      <c r="C35" s="16"/>
      <c r="D35" s="17"/>
      <c r="E35" s="16"/>
      <c r="F35" s="17"/>
      <c r="G35" s="3"/>
      <c r="H35" s="17"/>
      <c r="I35" s="3"/>
      <c r="J35" s="17"/>
      <c r="K35" s="16"/>
      <c r="L35" s="17"/>
    </row>
    <row r="36" spans="2:12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x14ac:dyDescent="0.3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x14ac:dyDescent="0.3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x14ac:dyDescent="0.3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x14ac:dyDescent="0.3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x14ac:dyDescent="0.3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x14ac:dyDescent="0.3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x14ac:dyDescent="0.3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x14ac:dyDescent="0.3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x14ac:dyDescent="0.3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x14ac:dyDescent="0.3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x14ac:dyDescent="0.3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x14ac:dyDescent="0.3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x14ac:dyDescent="0.3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x14ac:dyDescent="0.3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x14ac:dyDescent="0.3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x14ac:dyDescent="0.3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x14ac:dyDescent="0.3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x14ac:dyDescent="0.3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x14ac:dyDescent="0.3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x14ac:dyDescent="0.3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x14ac:dyDescent="0.3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x14ac:dyDescent="0.3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x14ac:dyDescent="0.3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x14ac:dyDescent="0.3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x14ac:dyDescent="0.3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x14ac:dyDescent="0.3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x14ac:dyDescent="0.3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x14ac:dyDescent="0.3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x14ac:dyDescent="0.3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x14ac:dyDescent="0.3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x14ac:dyDescent="0.3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x14ac:dyDescent="0.3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x14ac:dyDescent="0.3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x14ac:dyDescent="0.3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x14ac:dyDescent="0.3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x14ac:dyDescent="0.3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x14ac:dyDescent="0.3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x14ac:dyDescent="0.3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x14ac:dyDescent="0.3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x14ac:dyDescent="0.3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x14ac:dyDescent="0.3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x14ac:dyDescent="0.3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x14ac:dyDescent="0.3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x14ac:dyDescent="0.3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x14ac:dyDescent="0.3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x14ac:dyDescent="0.3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x14ac:dyDescent="0.3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x14ac:dyDescent="0.3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x14ac:dyDescent="0.3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x14ac:dyDescent="0.3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x14ac:dyDescent="0.3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x14ac:dyDescent="0.3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x14ac:dyDescent="0.3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x14ac:dyDescent="0.3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x14ac:dyDescent="0.3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x14ac:dyDescent="0.3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x14ac:dyDescent="0.3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x14ac:dyDescent="0.3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x14ac:dyDescent="0.3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x14ac:dyDescent="0.3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x14ac:dyDescent="0.3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x14ac:dyDescent="0.3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x14ac:dyDescent="0.3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x14ac:dyDescent="0.3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x14ac:dyDescent="0.3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x14ac:dyDescent="0.3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x14ac:dyDescent="0.3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x14ac:dyDescent="0.3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x14ac:dyDescent="0.3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x14ac:dyDescent="0.3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x14ac:dyDescent="0.3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x14ac:dyDescent="0.3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x14ac:dyDescent="0.3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x14ac:dyDescent="0.3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x14ac:dyDescent="0.3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x14ac:dyDescent="0.3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x14ac:dyDescent="0.3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x14ac:dyDescent="0.3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x14ac:dyDescent="0.3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x14ac:dyDescent="0.3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x14ac:dyDescent="0.3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x14ac:dyDescent="0.3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x14ac:dyDescent="0.3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x14ac:dyDescent="0.3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x14ac:dyDescent="0.3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x14ac:dyDescent="0.3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x14ac:dyDescent="0.3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x14ac:dyDescent="0.3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x14ac:dyDescent="0.3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x14ac:dyDescent="0.3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x14ac:dyDescent="0.3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x14ac:dyDescent="0.3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x14ac:dyDescent="0.3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x14ac:dyDescent="0.3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x14ac:dyDescent="0.3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x14ac:dyDescent="0.3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x14ac:dyDescent="0.3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x14ac:dyDescent="0.3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x14ac:dyDescent="0.3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x14ac:dyDescent="0.3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x14ac:dyDescent="0.3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x14ac:dyDescent="0.3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x14ac:dyDescent="0.3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x14ac:dyDescent="0.3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x14ac:dyDescent="0.3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x14ac:dyDescent="0.3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x14ac:dyDescent="0.3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x14ac:dyDescent="0.3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x14ac:dyDescent="0.3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x14ac:dyDescent="0.3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x14ac:dyDescent="0.3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x14ac:dyDescent="0.3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x14ac:dyDescent="0.3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x14ac:dyDescent="0.3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x14ac:dyDescent="0.3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x14ac:dyDescent="0.3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x14ac:dyDescent="0.3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x14ac:dyDescent="0.3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x14ac:dyDescent="0.3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x14ac:dyDescent="0.3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x14ac:dyDescent="0.3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x14ac:dyDescent="0.3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x14ac:dyDescent="0.3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x14ac:dyDescent="0.3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x14ac:dyDescent="0.3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x14ac:dyDescent="0.3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x14ac:dyDescent="0.3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x14ac:dyDescent="0.3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x14ac:dyDescent="0.3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x14ac:dyDescent="0.3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x14ac:dyDescent="0.3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x14ac:dyDescent="0.3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x14ac:dyDescent="0.3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x14ac:dyDescent="0.3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x14ac:dyDescent="0.3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x14ac:dyDescent="0.3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x14ac:dyDescent="0.3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x14ac:dyDescent="0.3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x14ac:dyDescent="0.3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x14ac:dyDescent="0.3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x14ac:dyDescent="0.3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x14ac:dyDescent="0.3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x14ac:dyDescent="0.3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x14ac:dyDescent="0.3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x14ac:dyDescent="0.3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x14ac:dyDescent="0.3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x14ac:dyDescent="0.3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x14ac:dyDescent="0.3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x14ac:dyDescent="0.3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x14ac:dyDescent="0.3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x14ac:dyDescent="0.3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x14ac:dyDescent="0.3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x14ac:dyDescent="0.3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x14ac:dyDescent="0.3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x14ac:dyDescent="0.3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x14ac:dyDescent="0.3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x14ac:dyDescent="0.3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x14ac:dyDescent="0.3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x14ac:dyDescent="0.3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x14ac:dyDescent="0.3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x14ac:dyDescent="0.3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x14ac:dyDescent="0.3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x14ac:dyDescent="0.3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x14ac:dyDescent="0.3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x14ac:dyDescent="0.3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x14ac:dyDescent="0.3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x14ac:dyDescent="0.3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x14ac:dyDescent="0.3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x14ac:dyDescent="0.3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x14ac:dyDescent="0.3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614"/>
  <sheetViews>
    <sheetView zoomScale="80" zoomScaleNormal="80" workbookViewId="0">
      <selection activeCell="G75" sqref="G75"/>
    </sheetView>
  </sheetViews>
  <sheetFormatPr defaultColWidth="9.109375" defaultRowHeight="14.4" x14ac:dyDescent="0.3"/>
  <cols>
    <col min="1" max="1" width="2.6640625" style="3" customWidth="1"/>
    <col min="2" max="2" width="7.6640625" style="1" customWidth="1"/>
    <col min="3" max="3" width="130.33203125" style="1" customWidth="1"/>
    <col min="4" max="19" width="12.44140625" style="1" customWidth="1"/>
    <col min="20" max="20" width="14.6640625" style="1" customWidth="1"/>
    <col min="21" max="21" width="9.109375" style="11"/>
    <col min="22" max="16384" width="9.109375" style="3"/>
  </cols>
  <sheetData>
    <row r="1" spans="1:20" ht="15" thickBot="1" x14ac:dyDescent="0.3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ht="21.9" customHeight="1" thickTop="1" thickBot="1" x14ac:dyDescent="0.35">
      <c r="B2" s="198" t="s">
        <v>287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00"/>
    </row>
    <row r="3" spans="1:20" ht="21.9" customHeight="1" thickTop="1" thickBot="1" x14ac:dyDescent="0.35">
      <c r="B3" s="201" t="s">
        <v>701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/>
    </row>
    <row r="4" spans="1:20" ht="21.9" customHeight="1" thickTop="1" thickBot="1" x14ac:dyDescent="0.35">
      <c r="B4" s="223" t="s">
        <v>288</v>
      </c>
      <c r="C4" s="242" t="s">
        <v>289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195" t="s">
        <v>685</v>
      </c>
    </row>
    <row r="5" spans="1:20" ht="21.9" customHeight="1" thickTop="1" x14ac:dyDescent="0.3">
      <c r="B5" s="240"/>
      <c r="C5" s="243"/>
      <c r="D5" s="236">
        <v>2014</v>
      </c>
      <c r="E5" s="237"/>
      <c r="F5" s="236">
        <v>2015</v>
      </c>
      <c r="G5" s="218"/>
      <c r="H5" s="237">
        <v>2016</v>
      </c>
      <c r="I5" s="237"/>
      <c r="J5" s="236">
        <v>2017</v>
      </c>
      <c r="K5" s="218"/>
      <c r="L5" s="236">
        <v>2018</v>
      </c>
      <c r="M5" s="218"/>
      <c r="N5" s="236">
        <v>2019</v>
      </c>
      <c r="O5" s="218"/>
      <c r="P5" s="236">
        <v>2020</v>
      </c>
      <c r="Q5" s="218"/>
      <c r="R5" s="236">
        <v>2021</v>
      </c>
      <c r="S5" s="218"/>
      <c r="T5" s="224"/>
    </row>
    <row r="6" spans="1:20" ht="21.9" customHeight="1" thickBot="1" x14ac:dyDescent="0.35">
      <c r="B6" s="241"/>
      <c r="C6" s="244"/>
      <c r="D6" s="109" t="s">
        <v>2</v>
      </c>
      <c r="E6" s="52" t="s">
        <v>1</v>
      </c>
      <c r="F6" s="144" t="s">
        <v>2</v>
      </c>
      <c r="G6" s="97" t="s">
        <v>1</v>
      </c>
      <c r="H6" s="144" t="s">
        <v>2</v>
      </c>
      <c r="I6" s="52" t="s">
        <v>1</v>
      </c>
      <c r="J6" s="144" t="s">
        <v>2</v>
      </c>
      <c r="K6" s="24" t="s">
        <v>1</v>
      </c>
      <c r="L6" s="144" t="s">
        <v>2</v>
      </c>
      <c r="M6" s="24" t="s">
        <v>1</v>
      </c>
      <c r="N6" s="144" t="s">
        <v>2</v>
      </c>
      <c r="O6" s="24" t="s">
        <v>1</v>
      </c>
      <c r="P6" s="144" t="s">
        <v>2</v>
      </c>
      <c r="Q6" s="24" t="s">
        <v>1</v>
      </c>
      <c r="R6" s="144" t="s">
        <v>2</v>
      </c>
      <c r="S6" s="24" t="s">
        <v>1</v>
      </c>
      <c r="T6" s="225"/>
    </row>
    <row r="7" spans="1:20" ht="21.9" hidden="1" customHeight="1" thickTop="1" x14ac:dyDescent="0.3">
      <c r="B7" s="162" t="s">
        <v>6</v>
      </c>
      <c r="C7" s="157" t="s">
        <v>290</v>
      </c>
      <c r="D7" s="55">
        <v>0</v>
      </c>
      <c r="E7" s="20">
        <v>0</v>
      </c>
      <c r="F7" s="39">
        <v>0</v>
      </c>
      <c r="G7" s="21">
        <v>0</v>
      </c>
      <c r="H7" s="39">
        <v>0</v>
      </c>
      <c r="I7" s="20">
        <v>0</v>
      </c>
      <c r="J7" s="39">
        <v>0</v>
      </c>
      <c r="K7" s="21">
        <v>0</v>
      </c>
      <c r="L7" s="39">
        <v>0</v>
      </c>
      <c r="M7" s="21">
        <v>0</v>
      </c>
      <c r="N7" s="39">
        <v>0</v>
      </c>
      <c r="O7" s="21">
        <v>0</v>
      </c>
      <c r="P7" s="39">
        <v>0</v>
      </c>
      <c r="Q7" s="21">
        <v>0</v>
      </c>
      <c r="R7" s="39">
        <v>0</v>
      </c>
      <c r="S7" s="21">
        <v>0</v>
      </c>
      <c r="T7" s="48" t="s">
        <v>649</v>
      </c>
    </row>
    <row r="8" spans="1:20" ht="21.9" hidden="1" customHeight="1" x14ac:dyDescent="0.3">
      <c r="B8" s="162" t="s">
        <v>7</v>
      </c>
      <c r="C8" s="158" t="s">
        <v>291</v>
      </c>
      <c r="D8" s="55">
        <v>0</v>
      </c>
      <c r="E8" s="20">
        <v>0</v>
      </c>
      <c r="F8" s="39">
        <v>0</v>
      </c>
      <c r="G8" s="21">
        <v>0</v>
      </c>
      <c r="H8" s="39">
        <v>0</v>
      </c>
      <c r="I8" s="20">
        <v>0</v>
      </c>
      <c r="J8" s="39">
        <v>0</v>
      </c>
      <c r="K8" s="21">
        <v>0</v>
      </c>
      <c r="L8" s="39">
        <v>0</v>
      </c>
      <c r="M8" s="21">
        <v>0</v>
      </c>
      <c r="N8" s="39">
        <v>0</v>
      </c>
      <c r="O8" s="21">
        <v>0</v>
      </c>
      <c r="P8" s="39">
        <v>0</v>
      </c>
      <c r="Q8" s="21">
        <v>0</v>
      </c>
      <c r="R8" s="39">
        <v>0</v>
      </c>
      <c r="S8" s="21">
        <v>0</v>
      </c>
      <c r="T8" s="48" t="s">
        <v>649</v>
      </c>
    </row>
    <row r="9" spans="1:20" ht="21.9" hidden="1" customHeight="1" x14ac:dyDescent="0.3">
      <c r="B9" s="162" t="s">
        <v>8</v>
      </c>
      <c r="C9" s="158" t="s">
        <v>292</v>
      </c>
      <c r="D9" s="55">
        <v>0</v>
      </c>
      <c r="E9" s="20">
        <v>0</v>
      </c>
      <c r="F9" s="39">
        <v>0</v>
      </c>
      <c r="G9" s="21">
        <v>0</v>
      </c>
      <c r="H9" s="39">
        <v>0</v>
      </c>
      <c r="I9" s="20">
        <v>0</v>
      </c>
      <c r="J9" s="39">
        <v>0</v>
      </c>
      <c r="K9" s="21">
        <v>0</v>
      </c>
      <c r="L9" s="39">
        <v>0</v>
      </c>
      <c r="M9" s="21">
        <v>0</v>
      </c>
      <c r="N9" s="39">
        <v>0</v>
      </c>
      <c r="O9" s="21">
        <v>0</v>
      </c>
      <c r="P9" s="39">
        <v>0</v>
      </c>
      <c r="Q9" s="21">
        <v>0</v>
      </c>
      <c r="R9" s="39">
        <v>0</v>
      </c>
      <c r="S9" s="21">
        <v>0</v>
      </c>
      <c r="T9" s="48" t="s">
        <v>649</v>
      </c>
    </row>
    <row r="10" spans="1:20" ht="21.9" hidden="1" customHeight="1" x14ac:dyDescent="0.3">
      <c r="B10" s="162" t="s">
        <v>9</v>
      </c>
      <c r="C10" s="158" t="s">
        <v>293</v>
      </c>
      <c r="D10" s="55">
        <v>0</v>
      </c>
      <c r="E10" s="20">
        <v>0</v>
      </c>
      <c r="F10" s="39">
        <v>0</v>
      </c>
      <c r="G10" s="21">
        <v>0</v>
      </c>
      <c r="H10" s="39">
        <v>0</v>
      </c>
      <c r="I10" s="20">
        <v>0</v>
      </c>
      <c r="J10" s="39">
        <v>0</v>
      </c>
      <c r="K10" s="21">
        <v>0</v>
      </c>
      <c r="L10" s="39">
        <v>0</v>
      </c>
      <c r="M10" s="21">
        <v>0</v>
      </c>
      <c r="N10" s="39">
        <v>0</v>
      </c>
      <c r="O10" s="21">
        <v>0</v>
      </c>
      <c r="P10" s="39">
        <v>0</v>
      </c>
      <c r="Q10" s="21">
        <v>0</v>
      </c>
      <c r="R10" s="39">
        <v>0</v>
      </c>
      <c r="S10" s="21">
        <v>0</v>
      </c>
      <c r="T10" s="48" t="s">
        <v>649</v>
      </c>
    </row>
    <row r="11" spans="1:20" ht="21.9" hidden="1" customHeight="1" x14ac:dyDescent="0.3">
      <c r="B11" s="162" t="s">
        <v>10</v>
      </c>
      <c r="C11" s="159" t="s">
        <v>294</v>
      </c>
      <c r="D11" s="55">
        <v>0</v>
      </c>
      <c r="E11" s="20">
        <v>0</v>
      </c>
      <c r="F11" s="39">
        <v>0</v>
      </c>
      <c r="G11" s="21">
        <v>0</v>
      </c>
      <c r="H11" s="39">
        <v>0</v>
      </c>
      <c r="I11" s="20">
        <v>0</v>
      </c>
      <c r="J11" s="39">
        <v>0</v>
      </c>
      <c r="K11" s="21">
        <v>0</v>
      </c>
      <c r="L11" s="39">
        <v>0</v>
      </c>
      <c r="M11" s="21">
        <v>0</v>
      </c>
      <c r="N11" s="39">
        <v>0</v>
      </c>
      <c r="O11" s="21">
        <v>0</v>
      </c>
      <c r="P11" s="39">
        <v>0</v>
      </c>
      <c r="Q11" s="21">
        <v>0</v>
      </c>
      <c r="R11" s="39">
        <v>0</v>
      </c>
      <c r="S11" s="21">
        <v>0</v>
      </c>
      <c r="T11" s="48" t="s">
        <v>649</v>
      </c>
    </row>
    <row r="12" spans="1:20" ht="21.9" hidden="1" customHeight="1" x14ac:dyDescent="0.3">
      <c r="B12" s="162" t="s">
        <v>11</v>
      </c>
      <c r="C12" s="158" t="s">
        <v>295</v>
      </c>
      <c r="D12" s="55">
        <v>0</v>
      </c>
      <c r="E12" s="20">
        <v>0</v>
      </c>
      <c r="F12" s="39">
        <v>0</v>
      </c>
      <c r="G12" s="21">
        <v>0</v>
      </c>
      <c r="H12" s="39">
        <v>0</v>
      </c>
      <c r="I12" s="20">
        <v>0</v>
      </c>
      <c r="J12" s="39">
        <v>0</v>
      </c>
      <c r="K12" s="21">
        <v>0</v>
      </c>
      <c r="L12" s="39">
        <v>0</v>
      </c>
      <c r="M12" s="21">
        <v>0</v>
      </c>
      <c r="N12" s="39">
        <v>0</v>
      </c>
      <c r="O12" s="21">
        <v>0</v>
      </c>
      <c r="P12" s="39">
        <v>0</v>
      </c>
      <c r="Q12" s="21">
        <v>0</v>
      </c>
      <c r="R12" s="39">
        <v>0</v>
      </c>
      <c r="S12" s="21">
        <v>0</v>
      </c>
      <c r="T12" s="48" t="s">
        <v>649</v>
      </c>
    </row>
    <row r="13" spans="1:20" ht="21.9" hidden="1" customHeight="1" x14ac:dyDescent="0.3">
      <c r="B13" s="162" t="s">
        <v>12</v>
      </c>
      <c r="C13" s="158" t="s">
        <v>296</v>
      </c>
      <c r="D13" s="55">
        <v>0</v>
      </c>
      <c r="E13" s="20">
        <v>0</v>
      </c>
      <c r="F13" s="39">
        <v>0</v>
      </c>
      <c r="G13" s="21">
        <v>0</v>
      </c>
      <c r="H13" s="39">
        <v>0</v>
      </c>
      <c r="I13" s="20">
        <v>0</v>
      </c>
      <c r="J13" s="39">
        <v>0</v>
      </c>
      <c r="K13" s="21">
        <v>0</v>
      </c>
      <c r="L13" s="39">
        <v>0</v>
      </c>
      <c r="M13" s="21">
        <v>0</v>
      </c>
      <c r="N13" s="39">
        <v>0</v>
      </c>
      <c r="O13" s="21">
        <v>0</v>
      </c>
      <c r="P13" s="39">
        <v>0</v>
      </c>
      <c r="Q13" s="21">
        <v>0</v>
      </c>
      <c r="R13" s="39">
        <v>0</v>
      </c>
      <c r="S13" s="21">
        <v>0</v>
      </c>
      <c r="T13" s="48" t="s">
        <v>649</v>
      </c>
    </row>
    <row r="14" spans="1:20" ht="21.9" hidden="1" customHeight="1" x14ac:dyDescent="0.3">
      <c r="B14" s="162" t="s">
        <v>13</v>
      </c>
      <c r="C14" s="158" t="s">
        <v>297</v>
      </c>
      <c r="D14" s="55">
        <v>0</v>
      </c>
      <c r="E14" s="20">
        <v>0</v>
      </c>
      <c r="F14" s="39">
        <v>0</v>
      </c>
      <c r="G14" s="21">
        <v>0</v>
      </c>
      <c r="H14" s="39">
        <v>0</v>
      </c>
      <c r="I14" s="20">
        <v>0</v>
      </c>
      <c r="J14" s="39">
        <v>0</v>
      </c>
      <c r="K14" s="21">
        <v>0</v>
      </c>
      <c r="L14" s="39">
        <v>0</v>
      </c>
      <c r="M14" s="21">
        <v>0</v>
      </c>
      <c r="N14" s="39">
        <v>0</v>
      </c>
      <c r="O14" s="21">
        <v>0</v>
      </c>
      <c r="P14" s="39">
        <v>0</v>
      </c>
      <c r="Q14" s="21">
        <v>0</v>
      </c>
      <c r="R14" s="39">
        <v>0</v>
      </c>
      <c r="S14" s="21">
        <v>0</v>
      </c>
      <c r="T14" s="48" t="s">
        <v>649</v>
      </c>
    </row>
    <row r="15" spans="1:20" ht="21.9" hidden="1" customHeight="1" x14ac:dyDescent="0.3">
      <c r="B15" s="162" t="s">
        <v>14</v>
      </c>
      <c r="C15" s="159" t="s">
        <v>298</v>
      </c>
      <c r="D15" s="55">
        <v>0</v>
      </c>
      <c r="E15" s="20">
        <v>0</v>
      </c>
      <c r="F15" s="39">
        <v>0</v>
      </c>
      <c r="G15" s="21">
        <v>0</v>
      </c>
      <c r="H15" s="39">
        <v>0</v>
      </c>
      <c r="I15" s="20">
        <v>0</v>
      </c>
      <c r="J15" s="39">
        <v>0</v>
      </c>
      <c r="K15" s="21">
        <v>0</v>
      </c>
      <c r="L15" s="39">
        <v>0</v>
      </c>
      <c r="M15" s="21">
        <v>0</v>
      </c>
      <c r="N15" s="39">
        <v>0</v>
      </c>
      <c r="O15" s="21">
        <v>0</v>
      </c>
      <c r="P15" s="39">
        <v>0</v>
      </c>
      <c r="Q15" s="21">
        <v>0</v>
      </c>
      <c r="R15" s="39">
        <v>0</v>
      </c>
      <c r="S15" s="21">
        <v>0</v>
      </c>
      <c r="T15" s="48" t="s">
        <v>649</v>
      </c>
    </row>
    <row r="16" spans="1:20" ht="21.9" hidden="1" customHeight="1" x14ac:dyDescent="0.3">
      <c r="B16" s="162" t="s">
        <v>15</v>
      </c>
      <c r="C16" s="158" t="s">
        <v>299</v>
      </c>
      <c r="D16" s="55">
        <v>0</v>
      </c>
      <c r="E16" s="20">
        <v>0</v>
      </c>
      <c r="F16" s="39">
        <v>0</v>
      </c>
      <c r="G16" s="21">
        <v>0</v>
      </c>
      <c r="H16" s="39">
        <v>0</v>
      </c>
      <c r="I16" s="20">
        <v>0</v>
      </c>
      <c r="J16" s="39">
        <v>0</v>
      </c>
      <c r="K16" s="21">
        <v>0</v>
      </c>
      <c r="L16" s="39">
        <v>0</v>
      </c>
      <c r="M16" s="21">
        <v>0</v>
      </c>
      <c r="N16" s="39">
        <v>0</v>
      </c>
      <c r="O16" s="21">
        <v>0</v>
      </c>
      <c r="P16" s="39">
        <v>0</v>
      </c>
      <c r="Q16" s="21">
        <v>0</v>
      </c>
      <c r="R16" s="39">
        <v>0</v>
      </c>
      <c r="S16" s="21">
        <v>0</v>
      </c>
      <c r="T16" s="48" t="s">
        <v>649</v>
      </c>
    </row>
    <row r="17" spans="2:20" ht="21.9" hidden="1" customHeight="1" x14ac:dyDescent="0.3">
      <c r="B17" s="162" t="s">
        <v>16</v>
      </c>
      <c r="C17" s="158" t="s">
        <v>300</v>
      </c>
      <c r="D17" s="55">
        <v>0</v>
      </c>
      <c r="E17" s="20">
        <v>0</v>
      </c>
      <c r="F17" s="39">
        <v>0</v>
      </c>
      <c r="G17" s="21">
        <v>0</v>
      </c>
      <c r="H17" s="39">
        <v>0</v>
      </c>
      <c r="I17" s="20">
        <v>0</v>
      </c>
      <c r="J17" s="39">
        <v>0</v>
      </c>
      <c r="K17" s="21">
        <v>0</v>
      </c>
      <c r="L17" s="39">
        <v>0</v>
      </c>
      <c r="M17" s="21">
        <v>0</v>
      </c>
      <c r="N17" s="39">
        <v>0</v>
      </c>
      <c r="O17" s="21">
        <v>0</v>
      </c>
      <c r="P17" s="39">
        <v>0</v>
      </c>
      <c r="Q17" s="21">
        <v>0</v>
      </c>
      <c r="R17" s="39">
        <v>0</v>
      </c>
      <c r="S17" s="21">
        <v>0</v>
      </c>
      <c r="T17" s="48" t="s">
        <v>649</v>
      </c>
    </row>
    <row r="18" spans="2:20" ht="21.9" hidden="1" customHeight="1" x14ac:dyDescent="0.3">
      <c r="B18" s="162" t="s">
        <v>17</v>
      </c>
      <c r="C18" s="158" t="s">
        <v>301</v>
      </c>
      <c r="D18" s="55">
        <v>0</v>
      </c>
      <c r="E18" s="20">
        <v>0</v>
      </c>
      <c r="F18" s="39">
        <v>0</v>
      </c>
      <c r="G18" s="21">
        <v>0</v>
      </c>
      <c r="H18" s="39">
        <v>0</v>
      </c>
      <c r="I18" s="20">
        <v>0</v>
      </c>
      <c r="J18" s="39">
        <v>0</v>
      </c>
      <c r="K18" s="21">
        <v>0</v>
      </c>
      <c r="L18" s="39">
        <v>0</v>
      </c>
      <c r="M18" s="21">
        <v>0</v>
      </c>
      <c r="N18" s="39">
        <v>0</v>
      </c>
      <c r="O18" s="21">
        <v>0</v>
      </c>
      <c r="P18" s="39">
        <v>0</v>
      </c>
      <c r="Q18" s="21">
        <v>0</v>
      </c>
      <c r="R18" s="39">
        <v>0</v>
      </c>
      <c r="S18" s="21">
        <v>0</v>
      </c>
      <c r="T18" s="48" t="s">
        <v>649</v>
      </c>
    </row>
    <row r="19" spans="2:20" ht="21.9" hidden="1" customHeight="1" x14ac:dyDescent="0.3">
      <c r="B19" s="162" t="s">
        <v>18</v>
      </c>
      <c r="C19" s="158" t="s">
        <v>302</v>
      </c>
      <c r="D19" s="55">
        <v>0</v>
      </c>
      <c r="E19" s="20">
        <v>0</v>
      </c>
      <c r="F19" s="39">
        <v>0</v>
      </c>
      <c r="G19" s="21">
        <v>0</v>
      </c>
      <c r="H19" s="39">
        <v>0</v>
      </c>
      <c r="I19" s="20">
        <v>0</v>
      </c>
      <c r="J19" s="39">
        <v>0</v>
      </c>
      <c r="K19" s="21">
        <v>0</v>
      </c>
      <c r="L19" s="39">
        <v>0</v>
      </c>
      <c r="M19" s="21">
        <v>0</v>
      </c>
      <c r="N19" s="39">
        <v>0</v>
      </c>
      <c r="O19" s="21">
        <v>0</v>
      </c>
      <c r="P19" s="39">
        <v>0</v>
      </c>
      <c r="Q19" s="21">
        <v>0</v>
      </c>
      <c r="R19" s="39">
        <v>0</v>
      </c>
      <c r="S19" s="21">
        <v>0</v>
      </c>
      <c r="T19" s="48" t="s">
        <v>649</v>
      </c>
    </row>
    <row r="20" spans="2:20" ht="21.9" hidden="1" customHeight="1" x14ac:dyDescent="0.3">
      <c r="B20" s="162" t="s">
        <v>19</v>
      </c>
      <c r="C20" s="158" t="s">
        <v>303</v>
      </c>
      <c r="D20" s="55">
        <v>0</v>
      </c>
      <c r="E20" s="20">
        <v>0</v>
      </c>
      <c r="F20" s="39">
        <v>0</v>
      </c>
      <c r="G20" s="21">
        <v>0</v>
      </c>
      <c r="H20" s="39">
        <v>0</v>
      </c>
      <c r="I20" s="20">
        <v>0</v>
      </c>
      <c r="J20" s="39">
        <v>0</v>
      </c>
      <c r="K20" s="21">
        <v>0</v>
      </c>
      <c r="L20" s="39">
        <v>0</v>
      </c>
      <c r="M20" s="21">
        <v>0</v>
      </c>
      <c r="N20" s="39">
        <v>0</v>
      </c>
      <c r="O20" s="21">
        <v>0</v>
      </c>
      <c r="P20" s="39">
        <v>0</v>
      </c>
      <c r="Q20" s="21">
        <v>0</v>
      </c>
      <c r="R20" s="39">
        <v>0</v>
      </c>
      <c r="S20" s="21">
        <v>0</v>
      </c>
      <c r="T20" s="48" t="s">
        <v>649</v>
      </c>
    </row>
    <row r="21" spans="2:20" ht="21.9" hidden="1" customHeight="1" x14ac:dyDescent="0.3">
      <c r="B21" s="162" t="s">
        <v>20</v>
      </c>
      <c r="C21" s="158" t="s">
        <v>304</v>
      </c>
      <c r="D21" s="55">
        <v>0</v>
      </c>
      <c r="E21" s="20">
        <v>0</v>
      </c>
      <c r="F21" s="39">
        <v>0</v>
      </c>
      <c r="G21" s="21">
        <v>0</v>
      </c>
      <c r="H21" s="39">
        <v>0</v>
      </c>
      <c r="I21" s="20">
        <v>0</v>
      </c>
      <c r="J21" s="39">
        <v>0</v>
      </c>
      <c r="K21" s="21">
        <v>0</v>
      </c>
      <c r="L21" s="39">
        <v>0</v>
      </c>
      <c r="M21" s="21">
        <v>0</v>
      </c>
      <c r="N21" s="39">
        <v>0</v>
      </c>
      <c r="O21" s="21">
        <v>0</v>
      </c>
      <c r="P21" s="39">
        <v>0</v>
      </c>
      <c r="Q21" s="21">
        <v>0</v>
      </c>
      <c r="R21" s="39">
        <v>0</v>
      </c>
      <c r="S21" s="21">
        <v>0</v>
      </c>
      <c r="T21" s="48" t="s">
        <v>649</v>
      </c>
    </row>
    <row r="22" spans="2:20" ht="21.9" hidden="1" customHeight="1" x14ac:dyDescent="0.3">
      <c r="B22" s="162" t="s">
        <v>21</v>
      </c>
      <c r="C22" s="159" t="s">
        <v>305</v>
      </c>
      <c r="D22" s="55">
        <v>0</v>
      </c>
      <c r="E22" s="20">
        <v>0</v>
      </c>
      <c r="F22" s="39">
        <v>0</v>
      </c>
      <c r="G22" s="21">
        <v>0</v>
      </c>
      <c r="H22" s="39">
        <v>0</v>
      </c>
      <c r="I22" s="20">
        <v>0</v>
      </c>
      <c r="J22" s="39">
        <v>0</v>
      </c>
      <c r="K22" s="21">
        <v>0</v>
      </c>
      <c r="L22" s="39">
        <v>0</v>
      </c>
      <c r="M22" s="21">
        <v>0</v>
      </c>
      <c r="N22" s="39">
        <v>0</v>
      </c>
      <c r="O22" s="21">
        <v>0</v>
      </c>
      <c r="P22" s="39">
        <v>0</v>
      </c>
      <c r="Q22" s="21">
        <v>0</v>
      </c>
      <c r="R22" s="39">
        <v>0</v>
      </c>
      <c r="S22" s="21">
        <v>0</v>
      </c>
      <c r="T22" s="48" t="s">
        <v>649</v>
      </c>
    </row>
    <row r="23" spans="2:20" ht="22.2" hidden="1" customHeight="1" thickTop="1" x14ac:dyDescent="0.3">
      <c r="B23" s="162" t="s">
        <v>22</v>
      </c>
      <c r="C23" s="158" t="s">
        <v>306</v>
      </c>
      <c r="D23" s="55">
        <v>0</v>
      </c>
      <c r="E23" s="20">
        <v>0</v>
      </c>
      <c r="F23" s="39">
        <v>0</v>
      </c>
      <c r="G23" s="21">
        <v>0</v>
      </c>
      <c r="H23" s="39">
        <v>0</v>
      </c>
      <c r="I23" s="20">
        <v>0</v>
      </c>
      <c r="J23" s="39">
        <v>1</v>
      </c>
      <c r="K23" s="21">
        <v>2.4950099800399199E-4</v>
      </c>
      <c r="L23" s="39">
        <v>0</v>
      </c>
      <c r="M23" s="21">
        <v>0</v>
      </c>
      <c r="N23" s="39">
        <v>0</v>
      </c>
      <c r="O23" s="21">
        <v>0</v>
      </c>
      <c r="P23" s="39">
        <v>0</v>
      </c>
      <c r="Q23" s="21">
        <v>0</v>
      </c>
      <c r="R23" s="39">
        <v>1</v>
      </c>
      <c r="S23" s="21">
        <v>7.0000000000000001E-3</v>
      </c>
      <c r="T23" s="48">
        <v>-0.96296296296296291</v>
      </c>
    </row>
    <row r="24" spans="2:20" ht="21.9" hidden="1" customHeight="1" x14ac:dyDescent="0.3">
      <c r="B24" s="162" t="s">
        <v>23</v>
      </c>
      <c r="C24" s="158" t="s">
        <v>307</v>
      </c>
      <c r="D24" s="55">
        <v>0</v>
      </c>
      <c r="E24" s="20">
        <v>0</v>
      </c>
      <c r="F24" s="39">
        <v>0</v>
      </c>
      <c r="G24" s="21">
        <v>0</v>
      </c>
      <c r="H24" s="39">
        <v>0</v>
      </c>
      <c r="I24" s="20">
        <v>0</v>
      </c>
      <c r="J24" s="39">
        <v>15</v>
      </c>
      <c r="K24" s="21">
        <v>4.0000000000000001E-3</v>
      </c>
      <c r="L24" s="39">
        <v>15</v>
      </c>
      <c r="M24" s="21">
        <v>4.0000000000000001E-3</v>
      </c>
      <c r="N24" s="39">
        <v>15</v>
      </c>
      <c r="O24" s="21">
        <v>4.0000000000000001E-3</v>
      </c>
      <c r="P24" s="39">
        <v>15</v>
      </c>
      <c r="Q24" s="21">
        <v>4.0000000000000001E-3</v>
      </c>
      <c r="R24" s="39">
        <v>0</v>
      </c>
      <c r="S24" s="21">
        <v>3.0000000000000001E-3</v>
      </c>
      <c r="T24" s="48"/>
    </row>
    <row r="25" spans="2:20" ht="21.9" hidden="1" customHeight="1" x14ac:dyDescent="0.3">
      <c r="B25" s="162" t="s">
        <v>24</v>
      </c>
      <c r="C25" s="159" t="s">
        <v>308</v>
      </c>
      <c r="D25" s="55">
        <v>0</v>
      </c>
      <c r="E25" s="20">
        <v>0</v>
      </c>
      <c r="F25" s="39">
        <v>0</v>
      </c>
      <c r="G25" s="21">
        <v>0</v>
      </c>
      <c r="H25" s="39">
        <v>0</v>
      </c>
      <c r="I25" s="20">
        <v>0</v>
      </c>
      <c r="J25" s="39">
        <v>25</v>
      </c>
      <c r="K25" s="21">
        <v>6.0000000000000001E-3</v>
      </c>
      <c r="L25" s="39">
        <v>25</v>
      </c>
      <c r="M25" s="21">
        <v>6.0000000000000001E-3</v>
      </c>
      <c r="N25" s="39">
        <v>25</v>
      </c>
      <c r="O25" s="21">
        <v>6.0000000000000001E-3</v>
      </c>
      <c r="P25" s="39">
        <v>25</v>
      </c>
      <c r="Q25" s="21">
        <v>6.0000000000000001E-3</v>
      </c>
      <c r="R25" s="39">
        <v>0</v>
      </c>
      <c r="S25" s="21">
        <v>2E-3</v>
      </c>
      <c r="T25" s="48"/>
    </row>
    <row r="26" spans="2:20" ht="21.9" hidden="1" customHeight="1" x14ac:dyDescent="0.3">
      <c r="B26" s="162" t="s">
        <v>25</v>
      </c>
      <c r="C26" s="158" t="s">
        <v>309</v>
      </c>
      <c r="D26" s="55">
        <v>0</v>
      </c>
      <c r="E26" s="20">
        <v>0</v>
      </c>
      <c r="F26" s="39">
        <v>0</v>
      </c>
      <c r="G26" s="21">
        <v>0</v>
      </c>
      <c r="H26" s="39">
        <v>0</v>
      </c>
      <c r="I26" s="20">
        <v>0</v>
      </c>
      <c r="J26" s="39">
        <v>1</v>
      </c>
      <c r="K26" s="21">
        <v>0</v>
      </c>
      <c r="L26" s="39">
        <v>1</v>
      </c>
      <c r="M26" s="21">
        <v>0</v>
      </c>
      <c r="N26" s="39">
        <v>1</v>
      </c>
      <c r="O26" s="21">
        <v>0</v>
      </c>
      <c r="P26" s="39">
        <v>1</v>
      </c>
      <c r="Q26" s="21">
        <v>0</v>
      </c>
      <c r="R26" s="39">
        <v>0</v>
      </c>
      <c r="S26" s="21">
        <v>1E-3</v>
      </c>
      <c r="T26" s="48"/>
    </row>
    <row r="27" spans="2:20" ht="21.9" hidden="1" customHeight="1" x14ac:dyDescent="0.3">
      <c r="B27" s="162" t="s">
        <v>26</v>
      </c>
      <c r="C27" s="158" t="s">
        <v>310</v>
      </c>
      <c r="D27" s="55">
        <v>0</v>
      </c>
      <c r="E27" s="20">
        <v>0</v>
      </c>
      <c r="F27" s="39">
        <v>0</v>
      </c>
      <c r="G27" s="21">
        <v>0</v>
      </c>
      <c r="H27" s="39">
        <v>0</v>
      </c>
      <c r="I27" s="20">
        <v>0</v>
      </c>
      <c r="J27" s="39">
        <v>19</v>
      </c>
      <c r="K27" s="21">
        <v>5.0000000000000001E-3</v>
      </c>
      <c r="L27" s="39">
        <v>19</v>
      </c>
      <c r="M27" s="21">
        <v>5.0000000000000001E-3</v>
      </c>
      <c r="N27" s="39">
        <v>19</v>
      </c>
      <c r="O27" s="21">
        <v>5.0000000000000001E-3</v>
      </c>
      <c r="P27" s="39">
        <v>19</v>
      </c>
      <c r="Q27" s="21">
        <v>5.0000000000000001E-3</v>
      </c>
      <c r="R27" s="39">
        <v>0</v>
      </c>
      <c r="S27" s="21">
        <v>0</v>
      </c>
      <c r="T27" s="48"/>
    </row>
    <row r="28" spans="2:20" ht="21.9" hidden="1" customHeight="1" x14ac:dyDescent="0.3">
      <c r="B28" s="162" t="s">
        <v>27</v>
      </c>
      <c r="C28" s="158" t="s">
        <v>311</v>
      </c>
      <c r="D28" s="55">
        <v>0</v>
      </c>
      <c r="E28" s="20">
        <v>0</v>
      </c>
      <c r="F28" s="39">
        <v>0</v>
      </c>
      <c r="G28" s="21">
        <v>0</v>
      </c>
      <c r="H28" s="39">
        <v>0</v>
      </c>
      <c r="I28" s="20">
        <v>0</v>
      </c>
      <c r="J28" s="39">
        <v>182</v>
      </c>
      <c r="K28" s="21">
        <v>4.4999999999999998E-2</v>
      </c>
      <c r="L28" s="39">
        <v>182</v>
      </c>
      <c r="M28" s="21">
        <v>4.4999999999999998E-2</v>
      </c>
      <c r="N28" s="39">
        <v>182</v>
      </c>
      <c r="O28" s="21">
        <v>4.4999999999999998E-2</v>
      </c>
      <c r="P28" s="39">
        <v>182</v>
      </c>
      <c r="Q28" s="21">
        <v>4.4999999999999998E-2</v>
      </c>
      <c r="R28" s="39">
        <v>0</v>
      </c>
      <c r="S28" s="21">
        <v>0</v>
      </c>
      <c r="T28" s="48"/>
    </row>
    <row r="29" spans="2:20" ht="21.9" hidden="1" customHeight="1" x14ac:dyDescent="0.3">
      <c r="B29" s="162" t="s">
        <v>28</v>
      </c>
      <c r="C29" s="158" t="s">
        <v>312</v>
      </c>
      <c r="D29" s="55">
        <v>0</v>
      </c>
      <c r="E29" s="20">
        <v>0</v>
      </c>
      <c r="F29" s="39">
        <v>0</v>
      </c>
      <c r="G29" s="21">
        <v>0</v>
      </c>
      <c r="H29" s="39">
        <v>0</v>
      </c>
      <c r="I29" s="20">
        <v>0</v>
      </c>
      <c r="J29" s="39">
        <v>16</v>
      </c>
      <c r="K29" s="21">
        <v>4.0000000000000001E-3</v>
      </c>
      <c r="L29" s="39">
        <v>16</v>
      </c>
      <c r="M29" s="21">
        <v>4.0000000000000001E-3</v>
      </c>
      <c r="N29" s="39">
        <v>16</v>
      </c>
      <c r="O29" s="21">
        <v>4.0000000000000001E-3</v>
      </c>
      <c r="P29" s="39">
        <v>16</v>
      </c>
      <c r="Q29" s="21">
        <v>4.0000000000000001E-3</v>
      </c>
      <c r="R29" s="39">
        <v>0</v>
      </c>
      <c r="S29" s="21">
        <v>2E-3</v>
      </c>
      <c r="T29" s="48"/>
    </row>
    <row r="30" spans="2:20" ht="21.9" customHeight="1" thickTop="1" x14ac:dyDescent="0.3">
      <c r="B30" s="162" t="s">
        <v>29</v>
      </c>
      <c r="C30" s="158" t="s">
        <v>313</v>
      </c>
      <c r="D30" s="55">
        <v>0</v>
      </c>
      <c r="E30" s="20">
        <v>0</v>
      </c>
      <c r="F30" s="39">
        <v>0</v>
      </c>
      <c r="G30" s="21">
        <v>0</v>
      </c>
      <c r="H30" s="39">
        <v>0</v>
      </c>
      <c r="I30" s="20">
        <v>0</v>
      </c>
      <c r="J30" s="39">
        <v>27</v>
      </c>
      <c r="K30" s="21">
        <v>7.0000000000000001E-3</v>
      </c>
      <c r="L30" s="39">
        <v>27</v>
      </c>
      <c r="M30" s="21">
        <v>7.0000000000000001E-3</v>
      </c>
      <c r="N30" s="39">
        <v>27</v>
      </c>
      <c r="O30" s="21">
        <v>7.0000000000000001E-3</v>
      </c>
      <c r="P30" s="39">
        <v>27</v>
      </c>
      <c r="Q30" s="21">
        <v>7.0000000000000001E-3</v>
      </c>
      <c r="R30" s="99">
        <v>1</v>
      </c>
      <c r="S30" s="98">
        <v>7.0000000000000001E-3</v>
      </c>
      <c r="T30" s="48">
        <v>-0.96296296296296291</v>
      </c>
    </row>
    <row r="31" spans="2:20" ht="21.9" hidden="1" customHeight="1" x14ac:dyDescent="0.3">
      <c r="B31" s="162" t="s">
        <v>30</v>
      </c>
      <c r="C31" s="158" t="s">
        <v>314</v>
      </c>
      <c r="D31" s="55">
        <v>0</v>
      </c>
      <c r="E31" s="20">
        <v>0</v>
      </c>
      <c r="F31" s="39">
        <v>0</v>
      </c>
      <c r="G31" s="21">
        <v>0</v>
      </c>
      <c r="H31" s="39">
        <v>0</v>
      </c>
      <c r="I31" s="20">
        <v>0</v>
      </c>
      <c r="J31" s="39">
        <v>14</v>
      </c>
      <c r="K31" s="21">
        <v>3.0000000000000001E-3</v>
      </c>
      <c r="L31" s="39">
        <v>14</v>
      </c>
      <c r="M31" s="21">
        <v>3.0000000000000001E-3</v>
      </c>
      <c r="N31" s="39">
        <v>14</v>
      </c>
      <c r="O31" s="21">
        <v>3.0000000000000001E-3</v>
      </c>
      <c r="P31" s="39">
        <v>14</v>
      </c>
      <c r="Q31" s="21">
        <v>3.0000000000000001E-3</v>
      </c>
      <c r="R31" s="99">
        <v>0</v>
      </c>
      <c r="S31" s="98">
        <v>3.0000000000000001E-3</v>
      </c>
      <c r="T31" s="48"/>
    </row>
    <row r="32" spans="2:20" ht="21.9" hidden="1" customHeight="1" x14ac:dyDescent="0.3">
      <c r="B32" s="162" t="s">
        <v>31</v>
      </c>
      <c r="C32" s="158" t="s">
        <v>315</v>
      </c>
      <c r="D32" s="55">
        <v>0</v>
      </c>
      <c r="E32" s="20">
        <v>0</v>
      </c>
      <c r="F32" s="39">
        <v>0</v>
      </c>
      <c r="G32" s="21">
        <v>0</v>
      </c>
      <c r="H32" s="39">
        <v>0</v>
      </c>
      <c r="I32" s="20">
        <v>0</v>
      </c>
      <c r="J32" s="39">
        <v>8</v>
      </c>
      <c r="K32" s="21">
        <v>2E-3</v>
      </c>
      <c r="L32" s="39">
        <v>8</v>
      </c>
      <c r="M32" s="21">
        <v>2E-3</v>
      </c>
      <c r="N32" s="39">
        <v>8</v>
      </c>
      <c r="O32" s="21">
        <v>2E-3</v>
      </c>
      <c r="P32" s="39">
        <v>8</v>
      </c>
      <c r="Q32" s="21">
        <v>2E-3</v>
      </c>
      <c r="R32" s="99">
        <v>0</v>
      </c>
      <c r="S32" s="98">
        <v>2E-3</v>
      </c>
      <c r="T32" s="48"/>
    </row>
    <row r="33" spans="2:21" ht="21.9" hidden="1" customHeight="1" x14ac:dyDescent="0.3">
      <c r="B33" s="162" t="s">
        <v>32</v>
      </c>
      <c r="C33" s="159" t="s">
        <v>316</v>
      </c>
      <c r="D33" s="55">
        <v>0</v>
      </c>
      <c r="E33" s="20">
        <v>0</v>
      </c>
      <c r="F33" s="39">
        <v>0</v>
      </c>
      <c r="G33" s="21">
        <v>0</v>
      </c>
      <c r="H33" s="39">
        <v>0</v>
      </c>
      <c r="I33" s="20">
        <v>0</v>
      </c>
      <c r="J33" s="39">
        <v>6</v>
      </c>
      <c r="K33" s="21">
        <v>1E-3</v>
      </c>
      <c r="L33" s="39">
        <v>6</v>
      </c>
      <c r="M33" s="21">
        <v>1E-3</v>
      </c>
      <c r="N33" s="39">
        <v>6</v>
      </c>
      <c r="O33" s="21">
        <v>1E-3</v>
      </c>
      <c r="P33" s="39">
        <v>6</v>
      </c>
      <c r="Q33" s="21">
        <v>1E-3</v>
      </c>
      <c r="R33" s="99">
        <v>0</v>
      </c>
      <c r="S33" s="98">
        <v>1E-3</v>
      </c>
      <c r="T33" s="48"/>
    </row>
    <row r="34" spans="2:21" ht="21.9" hidden="1" customHeight="1" x14ac:dyDescent="0.3">
      <c r="B34" s="162" t="s">
        <v>33</v>
      </c>
      <c r="C34" s="160" t="s">
        <v>317</v>
      </c>
      <c r="D34" s="55">
        <v>0</v>
      </c>
      <c r="E34" s="20">
        <v>0</v>
      </c>
      <c r="F34" s="39">
        <v>0</v>
      </c>
      <c r="G34" s="21">
        <v>0</v>
      </c>
      <c r="H34" s="39">
        <v>0</v>
      </c>
      <c r="I34" s="20">
        <v>0</v>
      </c>
      <c r="J34" s="39">
        <v>1</v>
      </c>
      <c r="K34" s="21">
        <v>0</v>
      </c>
      <c r="L34" s="39">
        <v>1</v>
      </c>
      <c r="M34" s="21">
        <v>0</v>
      </c>
      <c r="N34" s="39">
        <v>1</v>
      </c>
      <c r="O34" s="21">
        <v>0</v>
      </c>
      <c r="P34" s="39">
        <v>1</v>
      </c>
      <c r="Q34" s="21">
        <v>0</v>
      </c>
      <c r="R34" s="99">
        <v>0</v>
      </c>
      <c r="S34" s="98">
        <v>0</v>
      </c>
      <c r="T34" s="48"/>
    </row>
    <row r="35" spans="2:21" ht="21.9" hidden="1" customHeight="1" x14ac:dyDescent="0.3">
      <c r="B35" s="162" t="s">
        <v>34</v>
      </c>
      <c r="C35" s="158" t="s">
        <v>318</v>
      </c>
      <c r="D35" s="55">
        <v>0</v>
      </c>
      <c r="E35" s="20">
        <v>0</v>
      </c>
      <c r="F35" s="39">
        <v>0</v>
      </c>
      <c r="G35" s="21">
        <v>0</v>
      </c>
      <c r="H35" s="39">
        <v>0</v>
      </c>
      <c r="I35" s="20">
        <v>0</v>
      </c>
      <c r="J35" s="39">
        <v>2</v>
      </c>
      <c r="K35" s="21">
        <v>0</v>
      </c>
      <c r="L35" s="39">
        <v>2</v>
      </c>
      <c r="M35" s="21">
        <v>0</v>
      </c>
      <c r="N35" s="39">
        <v>2</v>
      </c>
      <c r="O35" s="21">
        <v>0</v>
      </c>
      <c r="P35" s="39">
        <v>2</v>
      </c>
      <c r="Q35" s="21">
        <v>0</v>
      </c>
      <c r="R35" s="99">
        <v>0</v>
      </c>
      <c r="S35" s="98">
        <v>0</v>
      </c>
      <c r="T35" s="48"/>
    </row>
    <row r="36" spans="2:21" ht="21.9" hidden="1" customHeight="1" x14ac:dyDescent="0.3">
      <c r="B36" s="162" t="s">
        <v>35</v>
      </c>
      <c r="C36" s="158" t="s">
        <v>319</v>
      </c>
      <c r="D36" s="55">
        <v>0</v>
      </c>
      <c r="E36" s="20">
        <v>0</v>
      </c>
      <c r="F36" s="39">
        <v>0</v>
      </c>
      <c r="G36" s="21">
        <v>0</v>
      </c>
      <c r="H36" s="39">
        <v>0</v>
      </c>
      <c r="I36" s="20">
        <v>0</v>
      </c>
      <c r="J36" s="39">
        <v>9</v>
      </c>
      <c r="K36" s="21">
        <v>2E-3</v>
      </c>
      <c r="L36" s="39">
        <v>9</v>
      </c>
      <c r="M36" s="21">
        <v>2E-3</v>
      </c>
      <c r="N36" s="39">
        <v>9</v>
      </c>
      <c r="O36" s="21">
        <v>2E-3</v>
      </c>
      <c r="P36" s="39">
        <v>9</v>
      </c>
      <c r="Q36" s="21">
        <v>2E-3</v>
      </c>
      <c r="R36" s="99">
        <v>0</v>
      </c>
      <c r="S36" s="98">
        <v>2E-3</v>
      </c>
      <c r="T36" s="48"/>
    </row>
    <row r="37" spans="2:21" ht="21.9" hidden="1" customHeight="1" x14ac:dyDescent="0.3">
      <c r="B37" s="162" t="s">
        <v>36</v>
      </c>
      <c r="C37" s="158" t="s">
        <v>320</v>
      </c>
      <c r="D37" s="55">
        <v>0</v>
      </c>
      <c r="E37" s="20">
        <v>0</v>
      </c>
      <c r="F37" s="39">
        <v>0</v>
      </c>
      <c r="G37" s="21">
        <v>0</v>
      </c>
      <c r="H37" s="39">
        <v>0</v>
      </c>
      <c r="I37" s="20">
        <v>0</v>
      </c>
      <c r="J37" s="39">
        <v>9</v>
      </c>
      <c r="K37" s="21">
        <v>2E-3</v>
      </c>
      <c r="L37" s="39">
        <v>9</v>
      </c>
      <c r="M37" s="21">
        <v>2E-3</v>
      </c>
      <c r="N37" s="39">
        <v>9</v>
      </c>
      <c r="O37" s="21">
        <v>2E-3</v>
      </c>
      <c r="P37" s="39">
        <v>9</v>
      </c>
      <c r="Q37" s="21">
        <v>2E-3</v>
      </c>
      <c r="R37" s="99">
        <v>0</v>
      </c>
      <c r="S37" s="98">
        <v>2E-3</v>
      </c>
      <c r="T37" s="48"/>
    </row>
    <row r="38" spans="2:21" ht="53.4" hidden="1" customHeight="1" x14ac:dyDescent="0.3">
      <c r="B38" s="162" t="s">
        <v>37</v>
      </c>
      <c r="C38" s="158" t="s">
        <v>321</v>
      </c>
      <c r="D38" s="55">
        <v>0</v>
      </c>
      <c r="E38" s="20">
        <v>0</v>
      </c>
      <c r="F38" s="39">
        <v>0</v>
      </c>
      <c r="G38" s="21">
        <v>0</v>
      </c>
      <c r="H38" s="39">
        <v>0</v>
      </c>
      <c r="I38" s="20">
        <v>0</v>
      </c>
      <c r="J38" s="39">
        <v>1</v>
      </c>
      <c r="K38" s="21">
        <v>0</v>
      </c>
      <c r="L38" s="39">
        <v>1</v>
      </c>
      <c r="M38" s="21">
        <v>0</v>
      </c>
      <c r="N38" s="39">
        <v>1</v>
      </c>
      <c r="O38" s="21">
        <v>0</v>
      </c>
      <c r="P38" s="39">
        <v>1</v>
      </c>
      <c r="Q38" s="21">
        <v>0</v>
      </c>
      <c r="R38" s="99">
        <v>0</v>
      </c>
      <c r="S38" s="98">
        <v>0</v>
      </c>
      <c r="T38" s="48"/>
    </row>
    <row r="39" spans="2:21" ht="21.9" customHeight="1" x14ac:dyDescent="0.3">
      <c r="B39" s="162" t="s">
        <v>38</v>
      </c>
      <c r="C39" s="158" t="s">
        <v>322</v>
      </c>
      <c r="D39" s="55">
        <v>9</v>
      </c>
      <c r="E39" s="20">
        <v>2.4786560176259984E-3</v>
      </c>
      <c r="F39" s="39">
        <v>15</v>
      </c>
      <c r="G39" s="21">
        <v>4.057343792263998E-3</v>
      </c>
      <c r="H39" s="39">
        <v>11</v>
      </c>
      <c r="I39" s="20">
        <v>2.7841052898000505E-3</v>
      </c>
      <c r="J39" s="39">
        <v>15</v>
      </c>
      <c r="K39" s="21">
        <v>3.7425149700598802E-3</v>
      </c>
      <c r="L39" s="39">
        <v>8</v>
      </c>
      <c r="M39" s="21">
        <v>1.9860973187686196E-3</v>
      </c>
      <c r="N39" s="39">
        <v>10</v>
      </c>
      <c r="O39" s="21">
        <v>2.3702299123014932E-3</v>
      </c>
      <c r="P39" s="39">
        <v>4</v>
      </c>
      <c r="Q39" s="21">
        <v>1.3486176668914363E-3</v>
      </c>
      <c r="R39" s="99">
        <v>5</v>
      </c>
      <c r="S39" s="98">
        <v>1.5165301789505611E-3</v>
      </c>
      <c r="T39" s="48">
        <v>0.25</v>
      </c>
    </row>
    <row r="40" spans="2:21" ht="21.9" customHeight="1" x14ac:dyDescent="0.3">
      <c r="B40" s="162" t="s">
        <v>39</v>
      </c>
      <c r="C40" s="158" t="s">
        <v>323</v>
      </c>
      <c r="D40" s="55">
        <v>39</v>
      </c>
      <c r="E40" s="20">
        <v>1.0740842743045993E-2</v>
      </c>
      <c r="F40" s="39">
        <v>45</v>
      </c>
      <c r="G40" s="21">
        <v>1.2172031376791993E-2</v>
      </c>
      <c r="H40" s="39">
        <v>25</v>
      </c>
      <c r="I40" s="20">
        <v>6.327512022272842E-3</v>
      </c>
      <c r="J40" s="39">
        <v>25</v>
      </c>
      <c r="K40" s="21">
        <v>6.2375249500998013E-3</v>
      </c>
      <c r="L40" s="39">
        <v>45</v>
      </c>
      <c r="M40" s="21">
        <v>1.1171797418073486E-2</v>
      </c>
      <c r="N40" s="39">
        <v>25</v>
      </c>
      <c r="O40" s="21">
        <v>5.9255747807537328E-3</v>
      </c>
      <c r="P40" s="39">
        <v>20</v>
      </c>
      <c r="Q40" s="21">
        <v>6.7430883344571811E-3</v>
      </c>
      <c r="R40" s="99">
        <v>19</v>
      </c>
      <c r="S40" s="98">
        <v>5.7628146800121323E-3</v>
      </c>
      <c r="T40" s="48">
        <v>-0.05</v>
      </c>
      <c r="U40" s="61"/>
    </row>
    <row r="41" spans="2:21" ht="21.9" customHeight="1" x14ac:dyDescent="0.3">
      <c r="B41" s="162" t="s">
        <v>40</v>
      </c>
      <c r="C41" s="158" t="s">
        <v>324</v>
      </c>
      <c r="D41" s="55">
        <v>1</v>
      </c>
      <c r="E41" s="20">
        <v>0</v>
      </c>
      <c r="F41" s="39">
        <v>0</v>
      </c>
      <c r="G41" s="21">
        <v>0</v>
      </c>
      <c r="H41" s="39">
        <v>0</v>
      </c>
      <c r="I41" s="20">
        <v>0</v>
      </c>
      <c r="J41" s="39">
        <v>1</v>
      </c>
      <c r="K41" s="21">
        <v>2.4950099800399199E-4</v>
      </c>
      <c r="L41" s="39">
        <v>0</v>
      </c>
      <c r="M41" s="21">
        <v>0</v>
      </c>
      <c r="N41" s="39">
        <v>0</v>
      </c>
      <c r="O41" s="21">
        <v>0</v>
      </c>
      <c r="P41" s="39">
        <v>0</v>
      </c>
      <c r="Q41" s="21">
        <v>0</v>
      </c>
      <c r="R41" s="99">
        <v>0</v>
      </c>
      <c r="S41" s="98">
        <v>0</v>
      </c>
      <c r="T41" s="48">
        <v>0</v>
      </c>
    </row>
    <row r="42" spans="2:21" ht="21.9" customHeight="1" x14ac:dyDescent="0.3">
      <c r="B42" s="162" t="s">
        <v>41</v>
      </c>
      <c r="C42" s="158" t="s">
        <v>325</v>
      </c>
      <c r="D42" s="55">
        <v>19</v>
      </c>
      <c r="E42" s="20">
        <v>5.2327182594326628E-3</v>
      </c>
      <c r="F42" s="39">
        <v>21</v>
      </c>
      <c r="G42" s="21">
        <v>5.6802813091695967E-3</v>
      </c>
      <c r="H42" s="39">
        <v>28</v>
      </c>
      <c r="I42" s="20">
        <v>7.0868134649455837E-3</v>
      </c>
      <c r="J42" s="39">
        <v>19</v>
      </c>
      <c r="K42" s="21">
        <v>4.7405189620758487E-3</v>
      </c>
      <c r="L42" s="39">
        <v>25</v>
      </c>
      <c r="M42" s="21">
        <v>6.2065541211519361E-3</v>
      </c>
      <c r="N42" s="39">
        <v>32</v>
      </c>
      <c r="O42" s="21">
        <v>7.5847357193647783E-3</v>
      </c>
      <c r="P42" s="39">
        <v>19</v>
      </c>
      <c r="Q42" s="21">
        <v>6.4059339177343225E-3</v>
      </c>
      <c r="R42" s="99">
        <v>14</v>
      </c>
      <c r="S42" s="98">
        <v>4.246284501061571E-3</v>
      </c>
      <c r="T42" s="48">
        <v>-0.26315789473684209</v>
      </c>
    </row>
    <row r="43" spans="2:21" ht="21.9" hidden="1" customHeight="1" x14ac:dyDescent="0.3">
      <c r="B43" s="162" t="s">
        <v>42</v>
      </c>
      <c r="C43" s="158" t="s">
        <v>326</v>
      </c>
      <c r="D43" s="55">
        <v>0</v>
      </c>
      <c r="E43" s="20">
        <v>0</v>
      </c>
      <c r="F43" s="39">
        <v>0</v>
      </c>
      <c r="G43" s="21">
        <v>0</v>
      </c>
      <c r="H43" s="39">
        <v>0</v>
      </c>
      <c r="I43" s="20">
        <v>0</v>
      </c>
      <c r="J43" s="39" t="e">
        <v>#N/A</v>
      </c>
      <c r="K43" s="21" t="e">
        <v>#N/A</v>
      </c>
      <c r="L43" s="39">
        <v>0</v>
      </c>
      <c r="M43" s="21">
        <v>0</v>
      </c>
      <c r="N43" s="39">
        <v>0</v>
      </c>
      <c r="O43" s="21">
        <v>0</v>
      </c>
      <c r="P43" s="39">
        <v>0</v>
      </c>
      <c r="Q43" s="21">
        <v>0</v>
      </c>
      <c r="R43" s="99">
        <v>0</v>
      </c>
      <c r="S43" s="98">
        <v>0</v>
      </c>
      <c r="T43" s="48">
        <v>0</v>
      </c>
    </row>
    <row r="44" spans="2:21" ht="21.6" customHeight="1" x14ac:dyDescent="0.3">
      <c r="B44" s="162" t="s">
        <v>43</v>
      </c>
      <c r="C44" s="159" t="s">
        <v>327</v>
      </c>
      <c r="D44" s="55">
        <v>0</v>
      </c>
      <c r="E44" s="20">
        <v>0</v>
      </c>
      <c r="F44" s="39">
        <v>0</v>
      </c>
      <c r="G44" s="21">
        <v>0</v>
      </c>
      <c r="H44" s="39">
        <v>0</v>
      </c>
      <c r="I44" s="20">
        <v>0</v>
      </c>
      <c r="J44" s="39">
        <v>0</v>
      </c>
      <c r="K44" s="21">
        <v>0</v>
      </c>
      <c r="L44" s="39">
        <v>1</v>
      </c>
      <c r="M44" s="21">
        <v>2.4826216484607745E-4</v>
      </c>
      <c r="N44" s="39">
        <v>0</v>
      </c>
      <c r="O44" s="21">
        <v>0</v>
      </c>
      <c r="P44" s="39">
        <v>0</v>
      </c>
      <c r="Q44" s="21">
        <v>0</v>
      </c>
      <c r="R44" s="99">
        <v>0</v>
      </c>
      <c r="S44" s="98">
        <v>0</v>
      </c>
      <c r="T44" s="48">
        <v>0</v>
      </c>
    </row>
    <row r="45" spans="2:21" ht="21.9" hidden="1" customHeight="1" x14ac:dyDescent="0.3">
      <c r="B45" s="162" t="s">
        <v>44</v>
      </c>
      <c r="C45" s="158" t="s">
        <v>328</v>
      </c>
      <c r="D45" s="55">
        <v>0</v>
      </c>
      <c r="E45" s="20">
        <v>0</v>
      </c>
      <c r="F45" s="39">
        <v>0</v>
      </c>
      <c r="G45" s="21">
        <v>0</v>
      </c>
      <c r="H45" s="39">
        <v>0</v>
      </c>
      <c r="I45" s="20">
        <v>0</v>
      </c>
      <c r="J45" s="39" t="e">
        <v>#N/A</v>
      </c>
      <c r="K45" s="21" t="e">
        <v>#N/A</v>
      </c>
      <c r="L45" s="39">
        <v>0</v>
      </c>
      <c r="M45" s="21">
        <v>0</v>
      </c>
      <c r="N45" s="39">
        <v>0</v>
      </c>
      <c r="O45" s="21">
        <v>0</v>
      </c>
      <c r="P45" s="39">
        <v>0</v>
      </c>
      <c r="Q45" s="21">
        <v>0</v>
      </c>
      <c r="R45" s="99">
        <v>0</v>
      </c>
      <c r="S45" s="98">
        <v>0</v>
      </c>
      <c r="T45" s="48">
        <v>0</v>
      </c>
    </row>
    <row r="46" spans="2:21" ht="21.9" hidden="1" customHeight="1" x14ac:dyDescent="0.3">
      <c r="B46" s="162" t="s">
        <v>45</v>
      </c>
      <c r="C46" s="158" t="s">
        <v>329</v>
      </c>
      <c r="D46" s="55">
        <v>0</v>
      </c>
      <c r="E46" s="20">
        <v>0</v>
      </c>
      <c r="F46" s="39">
        <v>0</v>
      </c>
      <c r="G46" s="21">
        <v>0</v>
      </c>
      <c r="H46" s="39">
        <v>0</v>
      </c>
      <c r="I46" s="20">
        <v>0</v>
      </c>
      <c r="J46" s="39" t="e">
        <v>#N/A</v>
      </c>
      <c r="K46" s="21" t="e">
        <v>#N/A</v>
      </c>
      <c r="L46" s="39">
        <v>0</v>
      </c>
      <c r="M46" s="21">
        <v>0</v>
      </c>
      <c r="N46" s="39">
        <v>0</v>
      </c>
      <c r="O46" s="21">
        <v>0</v>
      </c>
      <c r="P46" s="39">
        <v>0</v>
      </c>
      <c r="Q46" s="21">
        <v>0</v>
      </c>
      <c r="R46" s="99">
        <v>0</v>
      </c>
      <c r="S46" s="98">
        <v>0</v>
      </c>
      <c r="T46" s="48">
        <v>0</v>
      </c>
    </row>
    <row r="47" spans="2:21" ht="21.9" hidden="1" customHeight="1" x14ac:dyDescent="0.3">
      <c r="B47" s="162" t="s">
        <v>46</v>
      </c>
      <c r="C47" s="159" t="s">
        <v>330</v>
      </c>
      <c r="D47" s="55">
        <v>0</v>
      </c>
      <c r="E47" s="20">
        <v>0</v>
      </c>
      <c r="F47" s="39">
        <v>0</v>
      </c>
      <c r="G47" s="21">
        <v>0</v>
      </c>
      <c r="H47" s="39">
        <v>0</v>
      </c>
      <c r="I47" s="20">
        <v>0</v>
      </c>
      <c r="J47" s="39" t="e">
        <v>#N/A</v>
      </c>
      <c r="K47" s="21" t="e">
        <v>#N/A</v>
      </c>
      <c r="L47" s="39">
        <v>0</v>
      </c>
      <c r="M47" s="21">
        <v>0</v>
      </c>
      <c r="N47" s="39">
        <v>0</v>
      </c>
      <c r="O47" s="21">
        <v>0</v>
      </c>
      <c r="P47" s="39">
        <v>0</v>
      </c>
      <c r="Q47" s="21">
        <v>0</v>
      </c>
      <c r="R47" s="99">
        <v>0</v>
      </c>
      <c r="S47" s="98">
        <v>0</v>
      </c>
      <c r="T47" s="48">
        <v>0</v>
      </c>
    </row>
    <row r="48" spans="2:21" ht="21.9" customHeight="1" x14ac:dyDescent="0.3">
      <c r="B48" s="162" t="s">
        <v>47</v>
      </c>
      <c r="C48" s="159" t="s">
        <v>331</v>
      </c>
      <c r="D48" s="55">
        <v>1</v>
      </c>
      <c r="E48" s="20">
        <v>2.754062241806665E-4</v>
      </c>
      <c r="F48" s="39">
        <v>0</v>
      </c>
      <c r="G48" s="21">
        <v>0</v>
      </c>
      <c r="H48" s="39">
        <v>0</v>
      </c>
      <c r="I48" s="20">
        <v>0</v>
      </c>
      <c r="J48" s="39">
        <v>0</v>
      </c>
      <c r="K48" s="21">
        <v>0</v>
      </c>
      <c r="L48" s="39">
        <v>0</v>
      </c>
      <c r="M48" s="21">
        <v>0</v>
      </c>
      <c r="N48" s="39">
        <v>1</v>
      </c>
      <c r="O48" s="21">
        <v>2.3702299123014932E-4</v>
      </c>
      <c r="P48" s="39">
        <v>0</v>
      </c>
      <c r="Q48" s="21">
        <v>0</v>
      </c>
      <c r="R48" s="99">
        <v>0</v>
      </c>
      <c r="S48" s="98">
        <v>0</v>
      </c>
      <c r="T48" s="48">
        <v>0</v>
      </c>
    </row>
    <row r="49" spans="2:20" ht="21.9" hidden="1" customHeight="1" x14ac:dyDescent="0.3">
      <c r="B49" s="162" t="s">
        <v>48</v>
      </c>
      <c r="C49" s="159" t="s">
        <v>332</v>
      </c>
      <c r="D49" s="55">
        <v>0</v>
      </c>
      <c r="E49" s="20">
        <v>0</v>
      </c>
      <c r="F49" s="39">
        <v>0</v>
      </c>
      <c r="G49" s="21">
        <v>0</v>
      </c>
      <c r="H49" s="39">
        <v>0</v>
      </c>
      <c r="I49" s="20">
        <v>0</v>
      </c>
      <c r="J49" s="39">
        <v>0</v>
      </c>
      <c r="K49" s="21">
        <v>0</v>
      </c>
      <c r="L49" s="39">
        <v>0</v>
      </c>
      <c r="M49" s="21">
        <v>0</v>
      </c>
      <c r="N49" s="39">
        <v>0</v>
      </c>
      <c r="O49" s="21">
        <v>0</v>
      </c>
      <c r="P49" s="39">
        <v>0</v>
      </c>
      <c r="Q49" s="21">
        <v>0</v>
      </c>
      <c r="R49" s="99">
        <v>0</v>
      </c>
      <c r="S49" s="98">
        <v>0</v>
      </c>
      <c r="T49" s="48">
        <v>0</v>
      </c>
    </row>
    <row r="50" spans="2:20" ht="21.9" customHeight="1" x14ac:dyDescent="0.3">
      <c r="B50" s="162" t="s">
        <v>49</v>
      </c>
      <c r="C50" s="158" t="s">
        <v>333</v>
      </c>
      <c r="D50" s="55">
        <v>56</v>
      </c>
      <c r="E50" s="20">
        <v>1.5422748554117323E-2</v>
      </c>
      <c r="F50" s="39">
        <v>166</v>
      </c>
      <c r="G50" s="21">
        <v>4.490127130105491E-2</v>
      </c>
      <c r="H50" s="39">
        <v>166</v>
      </c>
      <c r="I50" s="20">
        <v>4.2014679827891671E-2</v>
      </c>
      <c r="J50" s="39">
        <v>182</v>
      </c>
      <c r="K50" s="21">
        <v>4.5409181636726546E-2</v>
      </c>
      <c r="L50" s="39">
        <v>116</v>
      </c>
      <c r="M50" s="21">
        <v>2.8798411122144985E-2</v>
      </c>
      <c r="N50" s="39">
        <v>169</v>
      </c>
      <c r="O50" s="21">
        <v>4.0056885517895234E-2</v>
      </c>
      <c r="P50" s="39">
        <v>90</v>
      </c>
      <c r="Q50" s="21">
        <v>3.0343897505057317E-2</v>
      </c>
      <c r="R50" s="99">
        <v>103</v>
      </c>
      <c r="S50" s="98">
        <v>3.1240521686381559E-2</v>
      </c>
      <c r="T50" s="48">
        <v>0.14444444444444443</v>
      </c>
    </row>
    <row r="51" spans="2:20" ht="21.9" hidden="1" customHeight="1" x14ac:dyDescent="0.3">
      <c r="B51" s="162" t="s">
        <v>50</v>
      </c>
      <c r="C51" s="158" t="s">
        <v>334</v>
      </c>
      <c r="D51" s="55">
        <v>0</v>
      </c>
      <c r="E51" s="20">
        <v>0</v>
      </c>
      <c r="F51" s="39">
        <v>0</v>
      </c>
      <c r="G51" s="21">
        <v>0</v>
      </c>
      <c r="H51" s="39">
        <v>0</v>
      </c>
      <c r="I51" s="20">
        <v>0</v>
      </c>
      <c r="J51" s="39" t="e">
        <v>#N/A</v>
      </c>
      <c r="K51" s="21" t="e">
        <v>#N/A</v>
      </c>
      <c r="L51" s="39">
        <v>0</v>
      </c>
      <c r="M51" s="21">
        <v>0</v>
      </c>
      <c r="N51" s="39">
        <v>0</v>
      </c>
      <c r="O51" s="21">
        <v>0</v>
      </c>
      <c r="P51" s="39">
        <v>0</v>
      </c>
      <c r="Q51" s="21">
        <v>0</v>
      </c>
      <c r="R51" s="99">
        <v>0</v>
      </c>
      <c r="S51" s="98">
        <v>0</v>
      </c>
      <c r="T51" s="48">
        <v>0</v>
      </c>
    </row>
    <row r="52" spans="2:20" ht="21.9" hidden="1" customHeight="1" x14ac:dyDescent="0.3">
      <c r="B52" s="162" t="s">
        <v>51</v>
      </c>
      <c r="C52" s="158" t="s">
        <v>335</v>
      </c>
      <c r="D52" s="55">
        <v>0</v>
      </c>
      <c r="E52" s="20">
        <v>0</v>
      </c>
      <c r="F52" s="39">
        <v>0</v>
      </c>
      <c r="G52" s="21">
        <v>0</v>
      </c>
      <c r="H52" s="39">
        <v>0</v>
      </c>
      <c r="I52" s="20">
        <v>0</v>
      </c>
      <c r="J52" s="39" t="e">
        <v>#N/A</v>
      </c>
      <c r="K52" s="21" t="e">
        <v>#N/A</v>
      </c>
      <c r="L52" s="39">
        <v>0</v>
      </c>
      <c r="M52" s="21">
        <v>0</v>
      </c>
      <c r="N52" s="39">
        <v>0</v>
      </c>
      <c r="O52" s="21">
        <v>0</v>
      </c>
      <c r="P52" s="39">
        <v>0</v>
      </c>
      <c r="Q52" s="21">
        <v>0</v>
      </c>
      <c r="R52" s="99">
        <v>0</v>
      </c>
      <c r="S52" s="98">
        <v>0</v>
      </c>
      <c r="T52" s="48">
        <v>0</v>
      </c>
    </row>
    <row r="53" spans="2:20" ht="21.9" customHeight="1" x14ac:dyDescent="0.3">
      <c r="B53" s="162" t="s">
        <v>52</v>
      </c>
      <c r="C53" s="158" t="s">
        <v>336</v>
      </c>
      <c r="D53" s="55">
        <v>13</v>
      </c>
      <c r="E53" s="20">
        <v>3.5802809143486648E-3</v>
      </c>
      <c r="F53" s="39">
        <v>15</v>
      </c>
      <c r="G53" s="21">
        <v>4.057343792263998E-3</v>
      </c>
      <c r="H53" s="39">
        <v>13</v>
      </c>
      <c r="I53" s="20">
        <v>3.2903062515818784E-3</v>
      </c>
      <c r="J53" s="39">
        <v>16</v>
      </c>
      <c r="K53" s="21">
        <v>3.9920159680638719E-3</v>
      </c>
      <c r="L53" s="39">
        <v>9</v>
      </c>
      <c r="M53" s="21">
        <v>2.2343594836146973E-3</v>
      </c>
      <c r="N53" s="39">
        <v>16</v>
      </c>
      <c r="O53" s="21">
        <v>3.7923678596823891E-3</v>
      </c>
      <c r="P53" s="39">
        <v>21</v>
      </c>
      <c r="Q53" s="21">
        <v>7.0802427511800405E-3</v>
      </c>
      <c r="R53" s="99">
        <v>7</v>
      </c>
      <c r="S53" s="98">
        <v>2.1231422505307855E-3</v>
      </c>
      <c r="T53" s="48">
        <v>-0.66666666666666663</v>
      </c>
    </row>
    <row r="54" spans="2:20" ht="21.9" customHeight="1" x14ac:dyDescent="0.3">
      <c r="B54" s="162" t="s">
        <v>53</v>
      </c>
      <c r="C54" s="158" t="s">
        <v>337</v>
      </c>
      <c r="D54" s="55">
        <v>37</v>
      </c>
      <c r="E54" s="20">
        <v>1.019003029468466E-2</v>
      </c>
      <c r="F54" s="39">
        <v>41</v>
      </c>
      <c r="G54" s="21">
        <v>1.1090073032188261E-2</v>
      </c>
      <c r="H54" s="39">
        <v>15</v>
      </c>
      <c r="I54" s="20">
        <v>3.7965072133637049E-3</v>
      </c>
      <c r="J54" s="39">
        <v>27</v>
      </c>
      <c r="K54" s="21">
        <v>6.7365269461077846E-3</v>
      </c>
      <c r="L54" s="39">
        <v>27</v>
      </c>
      <c r="M54" s="21">
        <v>6.7030784508440916E-3</v>
      </c>
      <c r="N54" s="39">
        <v>22</v>
      </c>
      <c r="O54" s="21">
        <v>5.2145058070632855E-3</v>
      </c>
      <c r="P54" s="39">
        <v>12</v>
      </c>
      <c r="Q54" s="21">
        <v>4.045853000674309E-3</v>
      </c>
      <c r="R54" s="99">
        <v>15</v>
      </c>
      <c r="S54" s="98">
        <v>4.549590536851683E-3</v>
      </c>
      <c r="T54" s="48">
        <v>0.25</v>
      </c>
    </row>
    <row r="55" spans="2:20" ht="21.9" customHeight="1" x14ac:dyDescent="0.3">
      <c r="B55" s="162" t="s">
        <v>54</v>
      </c>
      <c r="C55" s="158" t="s">
        <v>338</v>
      </c>
      <c r="D55" s="55">
        <v>0</v>
      </c>
      <c r="E55" s="20">
        <v>0</v>
      </c>
      <c r="F55" s="39">
        <v>1</v>
      </c>
      <c r="G55" s="21">
        <v>2.7048958615093319E-4</v>
      </c>
      <c r="H55" s="39">
        <v>0</v>
      </c>
      <c r="I55" s="20">
        <v>0</v>
      </c>
      <c r="J55" s="39" t="e">
        <v>#N/A</v>
      </c>
      <c r="K55" s="21" t="e">
        <v>#N/A</v>
      </c>
      <c r="L55" s="39">
        <v>0</v>
      </c>
      <c r="M55" s="21">
        <v>0</v>
      </c>
      <c r="N55" s="39">
        <v>0</v>
      </c>
      <c r="O55" s="21">
        <v>0</v>
      </c>
      <c r="P55" s="39">
        <v>0</v>
      </c>
      <c r="Q55" s="21">
        <v>0</v>
      </c>
      <c r="R55" s="99">
        <v>1</v>
      </c>
      <c r="S55" s="98">
        <v>3.0330603579011223E-4</v>
      </c>
      <c r="T55" s="48">
        <v>1</v>
      </c>
    </row>
    <row r="56" spans="2:20" ht="21.9" hidden="1" customHeight="1" x14ac:dyDescent="0.3">
      <c r="B56" s="162" t="s">
        <v>55</v>
      </c>
      <c r="C56" s="158" t="s">
        <v>339</v>
      </c>
      <c r="D56" s="55">
        <v>0</v>
      </c>
      <c r="E56" s="20">
        <v>0</v>
      </c>
      <c r="F56" s="39">
        <v>0</v>
      </c>
      <c r="G56" s="21">
        <v>0</v>
      </c>
      <c r="H56" s="39">
        <v>0</v>
      </c>
      <c r="I56" s="20">
        <v>0</v>
      </c>
      <c r="J56" s="39" t="e">
        <v>#N/A</v>
      </c>
      <c r="K56" s="21" t="e">
        <v>#N/A</v>
      </c>
      <c r="L56" s="39">
        <v>0</v>
      </c>
      <c r="M56" s="21">
        <v>0</v>
      </c>
      <c r="N56" s="39">
        <v>0</v>
      </c>
      <c r="O56" s="21">
        <v>0</v>
      </c>
      <c r="P56" s="39">
        <v>0</v>
      </c>
      <c r="Q56" s="21">
        <v>0</v>
      </c>
      <c r="R56" s="99">
        <v>0</v>
      </c>
      <c r="S56" s="98">
        <v>0</v>
      </c>
      <c r="T56" s="48">
        <v>0</v>
      </c>
    </row>
    <row r="57" spans="2:20" ht="21.9" hidden="1" customHeight="1" x14ac:dyDescent="0.3">
      <c r="B57" s="162" t="s">
        <v>56</v>
      </c>
      <c r="C57" s="158" t="s">
        <v>340</v>
      </c>
      <c r="D57" s="55">
        <v>0</v>
      </c>
      <c r="E57" s="20">
        <v>0</v>
      </c>
      <c r="F57" s="39">
        <v>0</v>
      </c>
      <c r="G57" s="21">
        <v>0</v>
      </c>
      <c r="H57" s="39">
        <v>0</v>
      </c>
      <c r="I57" s="20">
        <v>0</v>
      </c>
      <c r="J57" s="39" t="e">
        <v>#N/A</v>
      </c>
      <c r="K57" s="21" t="e">
        <v>#N/A</v>
      </c>
      <c r="L57" s="39">
        <v>0</v>
      </c>
      <c r="M57" s="21">
        <v>0</v>
      </c>
      <c r="N57" s="39">
        <v>0</v>
      </c>
      <c r="O57" s="21">
        <v>0</v>
      </c>
      <c r="P57" s="39">
        <v>0</v>
      </c>
      <c r="Q57" s="21">
        <v>0</v>
      </c>
      <c r="R57" s="99">
        <v>0</v>
      </c>
      <c r="S57" s="98">
        <v>0</v>
      </c>
      <c r="T57" s="48">
        <v>0</v>
      </c>
    </row>
    <row r="58" spans="2:20" ht="21.9" hidden="1" customHeight="1" x14ac:dyDescent="0.3">
      <c r="B58" s="162" t="s">
        <v>57</v>
      </c>
      <c r="C58" s="158" t="s">
        <v>341</v>
      </c>
      <c r="D58" s="55">
        <v>0</v>
      </c>
      <c r="E58" s="20">
        <v>0</v>
      </c>
      <c r="F58" s="39">
        <v>0</v>
      </c>
      <c r="G58" s="21">
        <v>0</v>
      </c>
      <c r="H58" s="39">
        <v>0</v>
      </c>
      <c r="I58" s="20">
        <v>0</v>
      </c>
      <c r="J58" s="39" t="e">
        <v>#N/A</v>
      </c>
      <c r="K58" s="21" t="e">
        <v>#N/A</v>
      </c>
      <c r="L58" s="39">
        <v>0</v>
      </c>
      <c r="M58" s="21">
        <v>0</v>
      </c>
      <c r="N58" s="39">
        <v>0</v>
      </c>
      <c r="O58" s="21">
        <v>0</v>
      </c>
      <c r="P58" s="39">
        <v>0</v>
      </c>
      <c r="Q58" s="21">
        <v>0</v>
      </c>
      <c r="R58" s="99">
        <v>0</v>
      </c>
      <c r="S58" s="98">
        <v>0</v>
      </c>
      <c r="T58" s="48">
        <v>0</v>
      </c>
    </row>
    <row r="59" spans="2:20" ht="21.9" customHeight="1" x14ac:dyDescent="0.3">
      <c r="B59" s="162" t="s">
        <v>58</v>
      </c>
      <c r="C59" s="159" t="s">
        <v>342</v>
      </c>
      <c r="D59" s="55">
        <v>15</v>
      </c>
      <c r="E59" s="20">
        <v>4.1310933627099972E-3</v>
      </c>
      <c r="F59" s="39">
        <v>24</v>
      </c>
      <c r="G59" s="21">
        <v>6.4917500676223974E-3</v>
      </c>
      <c r="H59" s="39">
        <v>25</v>
      </c>
      <c r="I59" s="20">
        <v>6.327512022272842E-3</v>
      </c>
      <c r="J59" s="39">
        <v>14</v>
      </c>
      <c r="K59" s="21">
        <v>3.4930139720558886E-3</v>
      </c>
      <c r="L59" s="39">
        <v>19</v>
      </c>
      <c r="M59" s="21">
        <v>4.7169811320754715E-3</v>
      </c>
      <c r="N59" s="39">
        <v>30</v>
      </c>
      <c r="O59" s="21">
        <v>7.11068973690448E-3</v>
      </c>
      <c r="P59" s="39">
        <v>12</v>
      </c>
      <c r="Q59" s="21">
        <v>4.045853000674309E-3</v>
      </c>
      <c r="R59" s="99">
        <v>12</v>
      </c>
      <c r="S59" s="98">
        <v>3.6396724294813468E-3</v>
      </c>
      <c r="T59" s="48">
        <v>0</v>
      </c>
    </row>
    <row r="60" spans="2:20" ht="21.9" customHeight="1" x14ac:dyDescent="0.3">
      <c r="B60" s="162" t="s">
        <v>59</v>
      </c>
      <c r="C60" s="158" t="s">
        <v>343</v>
      </c>
      <c r="D60" s="55">
        <v>10</v>
      </c>
      <c r="E60" s="20">
        <v>2.7540622418066648E-3</v>
      </c>
      <c r="F60" s="39">
        <v>18</v>
      </c>
      <c r="G60" s="21">
        <v>4.8688125507167987E-3</v>
      </c>
      <c r="H60" s="39">
        <v>8</v>
      </c>
      <c r="I60" s="20">
        <v>2.0248038471273096E-3</v>
      </c>
      <c r="J60" s="39">
        <v>8</v>
      </c>
      <c r="K60" s="21">
        <v>1.996007984031936E-3</v>
      </c>
      <c r="L60" s="39">
        <v>8</v>
      </c>
      <c r="M60" s="21">
        <v>1.9860973187686196E-3</v>
      </c>
      <c r="N60" s="39">
        <v>3</v>
      </c>
      <c r="O60" s="21">
        <v>7.1106897369044796E-4</v>
      </c>
      <c r="P60" s="39">
        <v>2</v>
      </c>
      <c r="Q60" s="21">
        <v>6.7430883344571813E-4</v>
      </c>
      <c r="R60" s="99">
        <v>1</v>
      </c>
      <c r="S60" s="98">
        <v>3.0330603579011223E-4</v>
      </c>
      <c r="T60" s="48">
        <v>-0.5</v>
      </c>
    </row>
    <row r="61" spans="2:20" ht="21.9" customHeight="1" x14ac:dyDescent="0.3">
      <c r="B61" s="162" t="s">
        <v>60</v>
      </c>
      <c r="C61" s="158" t="s">
        <v>344</v>
      </c>
      <c r="D61" s="55">
        <v>7</v>
      </c>
      <c r="E61" s="20">
        <v>1.9278435692646654E-3</v>
      </c>
      <c r="F61" s="39">
        <v>4</v>
      </c>
      <c r="G61" s="21">
        <v>1.0819583446037328E-3</v>
      </c>
      <c r="H61" s="39">
        <v>4</v>
      </c>
      <c r="I61" s="20">
        <v>1.0124019235636548E-3</v>
      </c>
      <c r="J61" s="39">
        <v>6</v>
      </c>
      <c r="K61" s="21">
        <v>1.4970059880239522E-3</v>
      </c>
      <c r="L61" s="39">
        <v>7</v>
      </c>
      <c r="M61" s="21">
        <v>1.7378351539225421E-3</v>
      </c>
      <c r="N61" s="39">
        <v>12</v>
      </c>
      <c r="O61" s="21">
        <v>2.8442758947617918E-3</v>
      </c>
      <c r="P61" s="39">
        <v>1</v>
      </c>
      <c r="Q61" s="21">
        <v>3.3715441672285906E-4</v>
      </c>
      <c r="R61" s="99">
        <v>0</v>
      </c>
      <c r="S61" s="98">
        <v>0</v>
      </c>
      <c r="T61" s="48">
        <v>-1</v>
      </c>
    </row>
    <row r="62" spans="2:20" ht="21.9" hidden="1" customHeight="1" x14ac:dyDescent="0.3">
      <c r="B62" s="162" t="s">
        <v>61</v>
      </c>
      <c r="C62" s="158" t="s">
        <v>345</v>
      </c>
      <c r="D62" s="55">
        <v>0</v>
      </c>
      <c r="E62" s="20">
        <v>0</v>
      </c>
      <c r="F62" s="39">
        <v>0</v>
      </c>
      <c r="G62" s="21">
        <v>0</v>
      </c>
      <c r="H62" s="39">
        <v>0</v>
      </c>
      <c r="I62" s="20">
        <v>0</v>
      </c>
      <c r="J62" s="39" t="e">
        <v>#N/A</v>
      </c>
      <c r="K62" s="21" t="e">
        <v>#N/A</v>
      </c>
      <c r="L62" s="39">
        <v>0</v>
      </c>
      <c r="M62" s="21">
        <v>0</v>
      </c>
      <c r="N62" s="39">
        <v>0</v>
      </c>
      <c r="O62" s="21">
        <v>0</v>
      </c>
      <c r="P62" s="39">
        <v>0</v>
      </c>
      <c r="Q62" s="21">
        <v>0</v>
      </c>
      <c r="R62" s="99">
        <v>0</v>
      </c>
      <c r="S62" s="98">
        <v>0</v>
      </c>
      <c r="T62" s="48">
        <v>0</v>
      </c>
    </row>
    <row r="63" spans="2:20" ht="21.9" customHeight="1" x14ac:dyDescent="0.3">
      <c r="B63" s="162" t="s">
        <v>62</v>
      </c>
      <c r="C63" s="159" t="s">
        <v>346</v>
      </c>
      <c r="D63" s="55">
        <v>2</v>
      </c>
      <c r="E63" s="20">
        <v>5.50812448361333E-4</v>
      </c>
      <c r="F63" s="39">
        <v>0</v>
      </c>
      <c r="G63" s="21">
        <v>0</v>
      </c>
      <c r="H63" s="39">
        <v>0</v>
      </c>
      <c r="I63" s="20">
        <v>0</v>
      </c>
      <c r="J63" s="39">
        <v>0</v>
      </c>
      <c r="K63" s="21">
        <v>0</v>
      </c>
      <c r="L63" s="39">
        <v>0</v>
      </c>
      <c r="M63" s="21">
        <v>0</v>
      </c>
      <c r="N63" s="39">
        <v>0</v>
      </c>
      <c r="O63" s="21">
        <v>0</v>
      </c>
      <c r="P63" s="39">
        <v>1</v>
      </c>
      <c r="Q63" s="21">
        <v>3.3715441672285906E-4</v>
      </c>
      <c r="R63" s="99">
        <v>0</v>
      </c>
      <c r="S63" s="98">
        <v>0</v>
      </c>
      <c r="T63" s="48">
        <v>-1</v>
      </c>
    </row>
    <row r="64" spans="2:20" ht="21.9" hidden="1" customHeight="1" x14ac:dyDescent="0.3">
      <c r="B64" s="162" t="s">
        <v>63</v>
      </c>
      <c r="C64" s="159" t="s">
        <v>347</v>
      </c>
      <c r="D64" s="55">
        <v>0</v>
      </c>
      <c r="E64" s="20">
        <v>0</v>
      </c>
      <c r="F64" s="39">
        <v>0</v>
      </c>
      <c r="G64" s="21">
        <v>0</v>
      </c>
      <c r="H64" s="39">
        <v>0</v>
      </c>
      <c r="I64" s="20">
        <v>0</v>
      </c>
      <c r="J64" s="39" t="e">
        <v>#N/A</v>
      </c>
      <c r="K64" s="21" t="e">
        <v>#N/A</v>
      </c>
      <c r="L64" s="39">
        <v>0</v>
      </c>
      <c r="M64" s="21">
        <v>0</v>
      </c>
      <c r="N64" s="39">
        <v>0</v>
      </c>
      <c r="O64" s="21">
        <v>0</v>
      </c>
      <c r="P64" s="39">
        <v>0</v>
      </c>
      <c r="Q64" s="21">
        <v>0</v>
      </c>
      <c r="R64" s="99">
        <v>0</v>
      </c>
      <c r="S64" s="98">
        <v>0</v>
      </c>
      <c r="T64" s="48">
        <v>0</v>
      </c>
    </row>
    <row r="65" spans="2:20" ht="21.9" customHeight="1" x14ac:dyDescent="0.3">
      <c r="B65" s="162" t="s">
        <v>64</v>
      </c>
      <c r="C65" s="159" t="s">
        <v>348</v>
      </c>
      <c r="D65" s="55">
        <v>0</v>
      </c>
      <c r="E65" s="20">
        <v>0</v>
      </c>
      <c r="F65" s="39">
        <v>0</v>
      </c>
      <c r="G65" s="21">
        <v>0</v>
      </c>
      <c r="H65" s="39">
        <v>1</v>
      </c>
      <c r="I65" s="20">
        <v>2.531004808909137E-4</v>
      </c>
      <c r="J65" s="39">
        <v>1</v>
      </c>
      <c r="K65" s="21">
        <v>2.4950099800399199E-4</v>
      </c>
      <c r="L65" s="39">
        <v>0</v>
      </c>
      <c r="M65" s="21">
        <v>0</v>
      </c>
      <c r="N65" s="39">
        <v>0</v>
      </c>
      <c r="O65" s="21">
        <v>0</v>
      </c>
      <c r="P65" s="39">
        <v>0</v>
      </c>
      <c r="Q65" s="21">
        <v>0</v>
      </c>
      <c r="R65" s="99">
        <v>1</v>
      </c>
      <c r="S65" s="98">
        <v>3.0330603579011223E-4</v>
      </c>
      <c r="T65" s="48">
        <v>1</v>
      </c>
    </row>
    <row r="66" spans="2:20" ht="21.9" customHeight="1" x14ac:dyDescent="0.3">
      <c r="B66" s="162" t="s">
        <v>65</v>
      </c>
      <c r="C66" s="159" t="s">
        <v>349</v>
      </c>
      <c r="D66" s="55">
        <v>1</v>
      </c>
      <c r="E66" s="20">
        <v>2.754062241806665E-4</v>
      </c>
      <c r="F66" s="39">
        <v>1</v>
      </c>
      <c r="G66" s="21">
        <v>2.7048958615093319E-4</v>
      </c>
      <c r="H66" s="39">
        <v>2</v>
      </c>
      <c r="I66" s="20">
        <v>5.0620096178182741E-4</v>
      </c>
      <c r="J66" s="39">
        <v>2</v>
      </c>
      <c r="K66" s="21">
        <v>4.9900199600798399E-4</v>
      </c>
      <c r="L66" s="39">
        <v>2</v>
      </c>
      <c r="M66" s="21">
        <v>4.965243296921549E-4</v>
      </c>
      <c r="N66" s="39">
        <v>3</v>
      </c>
      <c r="O66" s="21">
        <v>7.1106897369044796E-4</v>
      </c>
      <c r="P66" s="39">
        <v>1</v>
      </c>
      <c r="Q66" s="21">
        <v>3.3715441672285906E-4</v>
      </c>
      <c r="R66" s="99">
        <v>1</v>
      </c>
      <c r="S66" s="98">
        <v>3.0330603579011223E-4</v>
      </c>
      <c r="T66" s="48">
        <v>0</v>
      </c>
    </row>
    <row r="67" spans="2:20" ht="21.9" hidden="1" customHeight="1" x14ac:dyDescent="0.3">
      <c r="B67" s="162" t="s">
        <v>66</v>
      </c>
      <c r="C67" s="159" t="s">
        <v>350</v>
      </c>
      <c r="D67" s="55">
        <v>0</v>
      </c>
      <c r="E67" s="20">
        <v>0</v>
      </c>
      <c r="F67" s="39">
        <v>0</v>
      </c>
      <c r="G67" s="21">
        <v>0</v>
      </c>
      <c r="H67" s="39">
        <v>0</v>
      </c>
      <c r="I67" s="20">
        <v>0</v>
      </c>
      <c r="J67" s="39" t="e">
        <v>#N/A</v>
      </c>
      <c r="K67" s="21" t="e">
        <v>#N/A</v>
      </c>
      <c r="L67" s="39">
        <v>0</v>
      </c>
      <c r="M67" s="21">
        <v>0</v>
      </c>
      <c r="N67" s="39">
        <v>0</v>
      </c>
      <c r="O67" s="21">
        <v>0</v>
      </c>
      <c r="P67" s="39">
        <v>0</v>
      </c>
      <c r="Q67" s="21">
        <v>0</v>
      </c>
      <c r="R67" s="99">
        <v>0</v>
      </c>
      <c r="S67" s="98">
        <v>0</v>
      </c>
      <c r="T67" s="48">
        <v>0</v>
      </c>
    </row>
    <row r="68" spans="2:20" ht="21.9" hidden="1" customHeight="1" x14ac:dyDescent="0.3">
      <c r="B68" s="162" t="s">
        <v>67</v>
      </c>
      <c r="C68" s="158" t="s">
        <v>351</v>
      </c>
      <c r="D68" s="55">
        <v>0</v>
      </c>
      <c r="E68" s="20">
        <v>0</v>
      </c>
      <c r="F68" s="39">
        <v>0</v>
      </c>
      <c r="G68" s="21">
        <v>0</v>
      </c>
      <c r="H68" s="39">
        <v>1</v>
      </c>
      <c r="I68" s="20">
        <v>2.531004808909137E-4</v>
      </c>
      <c r="J68" s="39" t="e">
        <v>#N/A</v>
      </c>
      <c r="K68" s="21" t="e">
        <v>#N/A</v>
      </c>
      <c r="L68" s="39">
        <v>0</v>
      </c>
      <c r="M68" s="21">
        <v>0</v>
      </c>
      <c r="N68" s="39">
        <v>0</v>
      </c>
      <c r="O68" s="21">
        <v>0</v>
      </c>
      <c r="P68" s="39">
        <v>0</v>
      </c>
      <c r="Q68" s="21">
        <v>0</v>
      </c>
      <c r="R68" s="99">
        <v>0</v>
      </c>
      <c r="S68" s="98">
        <v>0</v>
      </c>
      <c r="T68" s="48">
        <v>0</v>
      </c>
    </row>
    <row r="69" spans="2:20" ht="21.9" customHeight="1" x14ac:dyDescent="0.3">
      <c r="B69" s="162" t="s">
        <v>68</v>
      </c>
      <c r="C69" s="159" t="s">
        <v>352</v>
      </c>
      <c r="D69" s="55">
        <v>6</v>
      </c>
      <c r="E69" s="20">
        <v>1.6524373450839988E-3</v>
      </c>
      <c r="F69" s="39">
        <v>8</v>
      </c>
      <c r="G69" s="21">
        <v>2.1639166892074655E-3</v>
      </c>
      <c r="H69" s="39">
        <v>12</v>
      </c>
      <c r="I69" s="20">
        <v>3.0372057706909645E-3</v>
      </c>
      <c r="J69" s="39">
        <v>9</v>
      </c>
      <c r="K69" s="21">
        <v>2.2455089820359281E-3</v>
      </c>
      <c r="L69" s="39">
        <v>8</v>
      </c>
      <c r="M69" s="21">
        <v>1.9860973187686196E-3</v>
      </c>
      <c r="N69" s="39">
        <v>11</v>
      </c>
      <c r="O69" s="21">
        <v>2.6072529035316427E-3</v>
      </c>
      <c r="P69" s="39">
        <v>2</v>
      </c>
      <c r="Q69" s="21">
        <v>6.7430883344571813E-4</v>
      </c>
      <c r="R69" s="99">
        <v>5</v>
      </c>
      <c r="S69" s="98">
        <v>1.5165301789505611E-3</v>
      </c>
      <c r="T69" s="48">
        <v>1.5</v>
      </c>
    </row>
    <row r="70" spans="2:20" ht="21.9" customHeight="1" x14ac:dyDescent="0.3">
      <c r="B70" s="162" t="s">
        <v>69</v>
      </c>
      <c r="C70" s="158" t="s">
        <v>353</v>
      </c>
      <c r="D70" s="55">
        <v>4</v>
      </c>
      <c r="E70" s="20">
        <v>1.101624896722666E-3</v>
      </c>
      <c r="F70" s="39">
        <v>6</v>
      </c>
      <c r="G70" s="21">
        <v>1.6229375169055993E-3</v>
      </c>
      <c r="H70" s="39">
        <v>8</v>
      </c>
      <c r="I70" s="20">
        <v>2.0248038471273096E-3</v>
      </c>
      <c r="J70" s="39">
        <v>9</v>
      </c>
      <c r="K70" s="21">
        <v>2.2455089820359281E-3</v>
      </c>
      <c r="L70" s="39">
        <v>6</v>
      </c>
      <c r="M70" s="21">
        <v>1.4895729890764648E-3</v>
      </c>
      <c r="N70" s="39">
        <v>12</v>
      </c>
      <c r="O70" s="21">
        <v>2.8442758947617918E-3</v>
      </c>
      <c r="P70" s="39">
        <v>2</v>
      </c>
      <c r="Q70" s="21">
        <v>6.7430883344571813E-4</v>
      </c>
      <c r="R70" s="99">
        <v>6</v>
      </c>
      <c r="S70" s="98">
        <v>1.8198362147406734E-3</v>
      </c>
      <c r="T70" s="48">
        <v>2</v>
      </c>
    </row>
    <row r="71" spans="2:20" ht="21.9" hidden="1" customHeight="1" x14ac:dyDescent="0.3">
      <c r="B71" s="162" t="s">
        <v>70</v>
      </c>
      <c r="C71" s="158" t="s">
        <v>354</v>
      </c>
      <c r="D71" s="55">
        <v>0</v>
      </c>
      <c r="E71" s="20">
        <v>0</v>
      </c>
      <c r="F71" s="39">
        <v>0</v>
      </c>
      <c r="G71" s="21">
        <v>0</v>
      </c>
      <c r="H71" s="39">
        <v>0</v>
      </c>
      <c r="I71" s="20">
        <v>0</v>
      </c>
      <c r="J71" s="39" t="e">
        <v>#N/A</v>
      </c>
      <c r="K71" s="21" t="e">
        <v>#N/A</v>
      </c>
      <c r="L71" s="39">
        <v>0</v>
      </c>
      <c r="M71" s="21">
        <v>0</v>
      </c>
      <c r="N71" s="39">
        <v>0</v>
      </c>
      <c r="O71" s="21">
        <v>0</v>
      </c>
      <c r="P71" s="39">
        <v>0</v>
      </c>
      <c r="Q71" s="21">
        <v>0</v>
      </c>
      <c r="R71" s="99">
        <v>0</v>
      </c>
      <c r="S71" s="98">
        <v>0</v>
      </c>
      <c r="T71" s="48">
        <v>0</v>
      </c>
    </row>
    <row r="72" spans="2:20" ht="21.9" customHeight="1" x14ac:dyDescent="0.3">
      <c r="B72" s="162" t="s">
        <v>71</v>
      </c>
      <c r="C72" s="159" t="s">
        <v>355</v>
      </c>
      <c r="D72" s="55">
        <v>1</v>
      </c>
      <c r="E72" s="20">
        <v>0</v>
      </c>
      <c r="F72" s="39">
        <v>0</v>
      </c>
      <c r="G72" s="21">
        <v>0</v>
      </c>
      <c r="H72" s="39">
        <v>0</v>
      </c>
      <c r="I72" s="20">
        <v>0</v>
      </c>
      <c r="J72" s="39">
        <v>1</v>
      </c>
      <c r="K72" s="21">
        <v>2.4950099800399199E-4</v>
      </c>
      <c r="L72" s="39">
        <v>0</v>
      </c>
      <c r="M72" s="21">
        <v>0</v>
      </c>
      <c r="N72" s="39">
        <v>0</v>
      </c>
      <c r="O72" s="21">
        <v>0</v>
      </c>
      <c r="P72" s="39">
        <v>3</v>
      </c>
      <c r="Q72" s="21">
        <v>1.0114632501685772E-3</v>
      </c>
      <c r="R72" s="99">
        <v>0</v>
      </c>
      <c r="S72" s="98">
        <v>0</v>
      </c>
      <c r="T72" s="48">
        <v>-1</v>
      </c>
    </row>
    <row r="73" spans="2:20" ht="21.9" hidden="1" customHeight="1" x14ac:dyDescent="0.3">
      <c r="B73" s="162" t="s">
        <v>72</v>
      </c>
      <c r="C73" s="158" t="s">
        <v>356</v>
      </c>
      <c r="D73" s="55">
        <v>0</v>
      </c>
      <c r="E73" s="20">
        <v>0</v>
      </c>
      <c r="F73" s="39">
        <v>0</v>
      </c>
      <c r="G73" s="21">
        <v>0</v>
      </c>
      <c r="H73" s="39">
        <v>0</v>
      </c>
      <c r="I73" s="20">
        <v>0</v>
      </c>
      <c r="J73" s="39" t="e">
        <v>#N/A</v>
      </c>
      <c r="K73" s="21" t="e">
        <v>#N/A</v>
      </c>
      <c r="L73" s="39">
        <v>0</v>
      </c>
      <c r="M73" s="21">
        <v>0</v>
      </c>
      <c r="N73" s="39">
        <v>0</v>
      </c>
      <c r="O73" s="21">
        <v>0</v>
      </c>
      <c r="P73" s="39">
        <v>0</v>
      </c>
      <c r="Q73" s="21">
        <v>0</v>
      </c>
      <c r="R73" s="99">
        <v>0</v>
      </c>
      <c r="S73" s="98">
        <v>0</v>
      </c>
      <c r="T73" s="48">
        <v>0</v>
      </c>
    </row>
    <row r="74" spans="2:20" ht="21.9" hidden="1" customHeight="1" x14ac:dyDescent="0.3">
      <c r="B74" s="162" t="s">
        <v>73</v>
      </c>
      <c r="C74" s="158" t="s">
        <v>357</v>
      </c>
      <c r="D74" s="55">
        <v>0</v>
      </c>
      <c r="E74" s="20">
        <v>0</v>
      </c>
      <c r="F74" s="39">
        <v>0</v>
      </c>
      <c r="G74" s="21">
        <v>0</v>
      </c>
      <c r="H74" s="39">
        <v>0</v>
      </c>
      <c r="I74" s="20">
        <v>0</v>
      </c>
      <c r="J74" s="39" t="e">
        <v>#N/A</v>
      </c>
      <c r="K74" s="21" t="e">
        <v>#N/A</v>
      </c>
      <c r="L74" s="39">
        <v>0</v>
      </c>
      <c r="M74" s="21">
        <v>0</v>
      </c>
      <c r="N74" s="39">
        <v>0</v>
      </c>
      <c r="O74" s="21">
        <v>0</v>
      </c>
      <c r="P74" s="39">
        <v>0</v>
      </c>
      <c r="Q74" s="21">
        <v>0</v>
      </c>
      <c r="R74" s="99">
        <v>0</v>
      </c>
      <c r="S74" s="98">
        <v>0</v>
      </c>
      <c r="T74" s="48">
        <v>0</v>
      </c>
    </row>
    <row r="75" spans="2:20" ht="21.9" customHeight="1" x14ac:dyDescent="0.3">
      <c r="B75" s="162" t="s">
        <v>74</v>
      </c>
      <c r="C75" s="158" t="s">
        <v>358</v>
      </c>
      <c r="D75" s="55">
        <v>25</v>
      </c>
      <c r="E75" s="20">
        <v>6.885155604516662E-3</v>
      </c>
      <c r="F75" s="39">
        <v>30</v>
      </c>
      <c r="G75" s="21">
        <v>8.1146875845279961E-3</v>
      </c>
      <c r="H75" s="39">
        <v>36</v>
      </c>
      <c r="I75" s="20">
        <v>9.1116173120728925E-3</v>
      </c>
      <c r="J75" s="39">
        <v>29</v>
      </c>
      <c r="K75" s="21">
        <v>7.2355289421157697E-3</v>
      </c>
      <c r="L75" s="39">
        <v>20</v>
      </c>
      <c r="M75" s="21">
        <v>4.9652432969215492E-3</v>
      </c>
      <c r="N75" s="39">
        <v>32</v>
      </c>
      <c r="O75" s="21">
        <v>7.5847357193647783E-3</v>
      </c>
      <c r="P75" s="39">
        <v>7</v>
      </c>
      <c r="Q75" s="21">
        <v>2.3600809170600135E-3</v>
      </c>
      <c r="R75" s="99">
        <v>12</v>
      </c>
      <c r="S75" s="98">
        <v>3.6396724294813468E-3</v>
      </c>
      <c r="T75" s="48">
        <v>0.7142857142857143</v>
      </c>
    </row>
    <row r="76" spans="2:20" ht="21.9" hidden="1" customHeight="1" x14ac:dyDescent="0.3">
      <c r="B76" s="162" t="s">
        <v>75</v>
      </c>
      <c r="C76" s="158" t="s">
        <v>359</v>
      </c>
      <c r="D76" s="55">
        <v>0</v>
      </c>
      <c r="E76" s="20">
        <v>0</v>
      </c>
      <c r="F76" s="39">
        <v>0</v>
      </c>
      <c r="G76" s="21">
        <v>0</v>
      </c>
      <c r="H76" s="39">
        <v>0</v>
      </c>
      <c r="I76" s="20">
        <v>0</v>
      </c>
      <c r="J76" s="39" t="e">
        <v>#N/A</v>
      </c>
      <c r="K76" s="21" t="e">
        <v>#N/A</v>
      </c>
      <c r="L76" s="39">
        <v>0</v>
      </c>
      <c r="M76" s="21">
        <v>0</v>
      </c>
      <c r="N76" s="39">
        <v>0</v>
      </c>
      <c r="O76" s="21">
        <v>0</v>
      </c>
      <c r="P76" s="39">
        <v>0</v>
      </c>
      <c r="Q76" s="21">
        <v>0</v>
      </c>
      <c r="R76" s="99">
        <v>0</v>
      </c>
      <c r="S76" s="98">
        <v>0</v>
      </c>
      <c r="T76" s="48">
        <v>0</v>
      </c>
    </row>
    <row r="77" spans="2:20" ht="21.9" hidden="1" customHeight="1" x14ac:dyDescent="0.3">
      <c r="B77" s="162" t="s">
        <v>76</v>
      </c>
      <c r="C77" s="159" t="s">
        <v>360</v>
      </c>
      <c r="D77" s="55">
        <v>0</v>
      </c>
      <c r="E77" s="20">
        <v>0</v>
      </c>
      <c r="F77" s="39">
        <v>0</v>
      </c>
      <c r="G77" s="21">
        <v>0</v>
      </c>
      <c r="H77" s="39">
        <v>0</v>
      </c>
      <c r="I77" s="20">
        <v>0</v>
      </c>
      <c r="J77" s="39" t="e">
        <v>#N/A</v>
      </c>
      <c r="K77" s="21" t="e">
        <v>#N/A</v>
      </c>
      <c r="L77" s="39">
        <v>0</v>
      </c>
      <c r="M77" s="21">
        <v>0</v>
      </c>
      <c r="N77" s="39">
        <v>0</v>
      </c>
      <c r="O77" s="21">
        <v>0</v>
      </c>
      <c r="P77" s="39">
        <v>0</v>
      </c>
      <c r="Q77" s="21">
        <v>0</v>
      </c>
      <c r="R77" s="99">
        <v>0</v>
      </c>
      <c r="S77" s="98">
        <v>0</v>
      </c>
      <c r="T77" s="48">
        <v>0</v>
      </c>
    </row>
    <row r="78" spans="2:20" ht="21.9" hidden="1" customHeight="1" x14ac:dyDescent="0.3">
      <c r="B78" s="162" t="s">
        <v>77</v>
      </c>
      <c r="C78" s="158" t="s">
        <v>361</v>
      </c>
      <c r="D78" s="55">
        <v>0</v>
      </c>
      <c r="E78" s="20">
        <v>0</v>
      </c>
      <c r="F78" s="39">
        <v>0</v>
      </c>
      <c r="G78" s="21">
        <v>0</v>
      </c>
      <c r="H78" s="39">
        <v>0</v>
      </c>
      <c r="I78" s="20">
        <v>0</v>
      </c>
      <c r="J78" s="39" t="e">
        <v>#N/A</v>
      </c>
      <c r="K78" s="21" t="e">
        <v>#N/A</v>
      </c>
      <c r="L78" s="39">
        <v>0</v>
      </c>
      <c r="M78" s="21">
        <v>0</v>
      </c>
      <c r="N78" s="39">
        <v>0</v>
      </c>
      <c r="O78" s="21">
        <v>0</v>
      </c>
      <c r="P78" s="39">
        <v>0</v>
      </c>
      <c r="Q78" s="21">
        <v>0</v>
      </c>
      <c r="R78" s="99">
        <v>0</v>
      </c>
      <c r="S78" s="98">
        <v>0</v>
      </c>
      <c r="T78" s="48">
        <v>0</v>
      </c>
    </row>
    <row r="79" spans="2:20" ht="21.9" hidden="1" customHeight="1" x14ac:dyDescent="0.3">
      <c r="B79" s="162" t="s">
        <v>78</v>
      </c>
      <c r="C79" s="159" t="s">
        <v>362</v>
      </c>
      <c r="D79" s="55">
        <v>0</v>
      </c>
      <c r="E79" s="20">
        <v>0</v>
      </c>
      <c r="F79" s="39">
        <v>0</v>
      </c>
      <c r="G79" s="21">
        <v>0</v>
      </c>
      <c r="H79" s="39">
        <v>0</v>
      </c>
      <c r="I79" s="20">
        <v>0</v>
      </c>
      <c r="J79" s="39" t="e">
        <v>#N/A</v>
      </c>
      <c r="K79" s="21" t="e">
        <v>#N/A</v>
      </c>
      <c r="L79" s="39">
        <v>0</v>
      </c>
      <c r="M79" s="21">
        <v>0</v>
      </c>
      <c r="N79" s="39">
        <v>0</v>
      </c>
      <c r="O79" s="21">
        <v>0</v>
      </c>
      <c r="P79" s="39">
        <v>0</v>
      </c>
      <c r="Q79" s="21">
        <v>0</v>
      </c>
      <c r="R79" s="99">
        <v>0</v>
      </c>
      <c r="S79" s="98">
        <v>0</v>
      </c>
      <c r="T79" s="48">
        <v>0</v>
      </c>
    </row>
    <row r="80" spans="2:20" ht="21.9" customHeight="1" x14ac:dyDescent="0.3">
      <c r="B80" s="162" t="s">
        <v>79</v>
      </c>
      <c r="C80" s="158" t="s">
        <v>363</v>
      </c>
      <c r="D80" s="55">
        <v>1964</v>
      </c>
      <c r="E80" s="20">
        <v>0.540897824290829</v>
      </c>
      <c r="F80" s="39">
        <v>1941</v>
      </c>
      <c r="G80" s="21">
        <v>0.52502028671896117</v>
      </c>
      <c r="H80" s="39">
        <v>2114</v>
      </c>
      <c r="I80" s="20">
        <v>0.53505441660339159</v>
      </c>
      <c r="J80" s="39">
        <v>2115</v>
      </c>
      <c r="K80" s="21">
        <v>0.52769461077844315</v>
      </c>
      <c r="L80" s="39">
        <v>2102</v>
      </c>
      <c r="M80" s="21">
        <v>0.52184707050645485</v>
      </c>
      <c r="N80" s="39">
        <v>2133</v>
      </c>
      <c r="O80" s="21">
        <v>0.50557004029390851</v>
      </c>
      <c r="P80" s="39">
        <v>1482</v>
      </c>
      <c r="Q80" s="21">
        <v>0.49966284558327712</v>
      </c>
      <c r="R80" s="99">
        <v>1564</v>
      </c>
      <c r="S80" s="98">
        <v>0.47437063997573553</v>
      </c>
      <c r="T80" s="48">
        <v>5.5330634278002701E-2</v>
      </c>
    </row>
    <row r="81" spans="2:20" ht="21.9" customHeight="1" x14ac:dyDescent="0.3">
      <c r="B81" s="162" t="s">
        <v>80</v>
      </c>
      <c r="C81" s="158" t="s">
        <v>364</v>
      </c>
      <c r="D81" s="55">
        <v>1091</v>
      </c>
      <c r="E81" s="20">
        <v>0.30046819058110713</v>
      </c>
      <c r="F81" s="39">
        <v>1020</v>
      </c>
      <c r="G81" s="21">
        <v>0.27589937787395186</v>
      </c>
      <c r="H81" s="39">
        <v>1110</v>
      </c>
      <c r="I81" s="20">
        <v>0.28094153378891418</v>
      </c>
      <c r="J81" s="39">
        <v>1164</v>
      </c>
      <c r="K81" s="21">
        <v>0.29041916167664672</v>
      </c>
      <c r="L81" s="39">
        <v>1261</v>
      </c>
      <c r="M81" s="21">
        <v>0.31305858987090368</v>
      </c>
      <c r="N81" s="39">
        <v>1291</v>
      </c>
      <c r="O81" s="21">
        <v>0.30599668167812277</v>
      </c>
      <c r="P81" s="39">
        <v>978</v>
      </c>
      <c r="Q81" s="21">
        <v>0.32973701955495616</v>
      </c>
      <c r="R81" s="99">
        <v>1239</v>
      </c>
      <c r="S81" s="98">
        <v>0.37579617834394907</v>
      </c>
      <c r="T81" s="48">
        <v>0.26687116564417179</v>
      </c>
    </row>
    <row r="82" spans="2:20" ht="21.9" customHeight="1" x14ac:dyDescent="0.3">
      <c r="B82" s="162" t="s">
        <v>81</v>
      </c>
      <c r="C82" s="158" t="s">
        <v>365</v>
      </c>
      <c r="D82" s="55">
        <v>273</v>
      </c>
      <c r="E82" s="20">
        <v>7.5185899201321946E-2</v>
      </c>
      <c r="F82" s="39">
        <v>274</v>
      </c>
      <c r="G82" s="21">
        <v>7.4114146605355688E-2</v>
      </c>
      <c r="H82" s="39">
        <v>300</v>
      </c>
      <c r="I82" s="20">
        <v>7.5930144267274111E-2</v>
      </c>
      <c r="J82" s="39">
        <v>294</v>
      </c>
      <c r="K82" s="21">
        <v>7.3353293413173648E-2</v>
      </c>
      <c r="L82" s="39">
        <v>293</v>
      </c>
      <c r="M82" s="21">
        <v>7.2740814299900688E-2</v>
      </c>
      <c r="N82" s="39">
        <v>319</v>
      </c>
      <c r="O82" s="21">
        <v>7.5610334202417639E-2</v>
      </c>
      <c r="P82" s="39">
        <v>256</v>
      </c>
      <c r="Q82" s="21">
        <v>8.6311530681051921E-2</v>
      </c>
      <c r="R82" s="99">
        <v>232</v>
      </c>
      <c r="S82" s="98">
        <v>7.0367000303306032E-2</v>
      </c>
      <c r="T82" s="48">
        <v>-9.375E-2</v>
      </c>
    </row>
    <row r="83" spans="2:20" ht="21.9" customHeight="1" x14ac:dyDescent="0.3">
      <c r="B83" s="162" t="s">
        <v>82</v>
      </c>
      <c r="C83" s="159" t="s">
        <v>366</v>
      </c>
      <c r="D83" s="55">
        <v>18</v>
      </c>
      <c r="E83" s="20">
        <v>4.9573120352519968E-3</v>
      </c>
      <c r="F83" s="39">
        <v>18</v>
      </c>
      <c r="G83" s="21">
        <v>4.8688125507167987E-3</v>
      </c>
      <c r="H83" s="39">
        <v>20</v>
      </c>
      <c r="I83" s="20">
        <v>5.0620096178182741E-3</v>
      </c>
      <c r="J83" s="39">
        <v>25</v>
      </c>
      <c r="K83" s="21">
        <v>6.2375249500998013E-3</v>
      </c>
      <c r="L83" s="39">
        <v>32</v>
      </c>
      <c r="M83" s="21">
        <v>7.9443892750744784E-3</v>
      </c>
      <c r="N83" s="39">
        <v>55</v>
      </c>
      <c r="O83" s="21">
        <v>1.3036264517658214E-2</v>
      </c>
      <c r="P83" s="39">
        <v>36</v>
      </c>
      <c r="Q83" s="21">
        <v>1.2137559002022926E-2</v>
      </c>
      <c r="R83" s="99">
        <v>40</v>
      </c>
      <c r="S83" s="98">
        <v>1.2132241431604488E-2</v>
      </c>
      <c r="T83" s="48">
        <v>0.1111111111111111</v>
      </c>
    </row>
    <row r="84" spans="2:20" ht="21.9" customHeight="1" x14ac:dyDescent="0.3">
      <c r="B84" s="162" t="s">
        <v>83</v>
      </c>
      <c r="C84" s="158" t="s">
        <v>367</v>
      </c>
      <c r="D84" s="55">
        <v>11</v>
      </c>
      <c r="E84" s="20">
        <v>3.0294684659873312E-3</v>
      </c>
      <c r="F84" s="39">
        <v>15</v>
      </c>
      <c r="G84" s="21">
        <v>4.057343792263998E-3</v>
      </c>
      <c r="H84" s="39">
        <v>22</v>
      </c>
      <c r="I84" s="20">
        <v>5.5682105796001011E-3</v>
      </c>
      <c r="J84" s="39">
        <v>14</v>
      </c>
      <c r="K84" s="21">
        <v>3.4930139720558886E-3</v>
      </c>
      <c r="L84" s="39">
        <v>9</v>
      </c>
      <c r="M84" s="21">
        <v>2.2343594836146973E-3</v>
      </c>
      <c r="N84" s="39">
        <v>12</v>
      </c>
      <c r="O84" s="21">
        <v>2.8442758947617918E-3</v>
      </c>
      <c r="P84" s="39">
        <v>3</v>
      </c>
      <c r="Q84" s="21">
        <v>1.0114632501685772E-3</v>
      </c>
      <c r="R84" s="99">
        <v>5</v>
      </c>
      <c r="S84" s="98">
        <v>1.5165301789505611E-3</v>
      </c>
      <c r="T84" s="48">
        <v>0.66666666666666663</v>
      </c>
    </row>
    <row r="85" spans="2:20" ht="21.9" customHeight="1" x14ac:dyDescent="0.3">
      <c r="B85" s="162" t="s">
        <v>84</v>
      </c>
      <c r="C85" s="158" t="s">
        <v>368</v>
      </c>
      <c r="D85" s="55">
        <v>1</v>
      </c>
      <c r="E85" s="20">
        <v>2.754062241806665E-4</v>
      </c>
      <c r="F85" s="39">
        <v>0</v>
      </c>
      <c r="G85" s="21">
        <v>0</v>
      </c>
      <c r="H85" s="39">
        <v>2</v>
      </c>
      <c r="I85" s="20">
        <v>5.0620096178182741E-4</v>
      </c>
      <c r="J85" s="39">
        <v>0</v>
      </c>
      <c r="K85" s="21">
        <v>0</v>
      </c>
      <c r="L85" s="39">
        <v>1</v>
      </c>
      <c r="M85" s="21">
        <v>2.4826216484607745E-4</v>
      </c>
      <c r="N85" s="39">
        <v>1</v>
      </c>
      <c r="O85" s="21">
        <v>2.3702299123014932E-4</v>
      </c>
      <c r="P85" s="39">
        <v>1</v>
      </c>
      <c r="Q85" s="21">
        <v>3.3715441672285906E-4</v>
      </c>
      <c r="R85" s="99">
        <v>2</v>
      </c>
      <c r="S85" s="98">
        <v>6.0661207158022447E-4</v>
      </c>
      <c r="T85" s="48">
        <v>1</v>
      </c>
    </row>
    <row r="86" spans="2:20" ht="21.9" customHeight="1" x14ac:dyDescent="0.3">
      <c r="B86" s="162" t="s">
        <v>85</v>
      </c>
      <c r="C86" s="158" t="s">
        <v>369</v>
      </c>
      <c r="D86" s="55">
        <v>0</v>
      </c>
      <c r="E86" s="20">
        <v>0</v>
      </c>
      <c r="F86" s="39">
        <v>4</v>
      </c>
      <c r="G86" s="21">
        <v>1.0819583446037328E-3</v>
      </c>
      <c r="H86" s="39">
        <v>2</v>
      </c>
      <c r="I86" s="20">
        <v>5.0620096178182741E-4</v>
      </c>
      <c r="J86" s="39">
        <v>8</v>
      </c>
      <c r="K86" s="21">
        <v>1.996007984031936E-3</v>
      </c>
      <c r="L86" s="39">
        <v>3</v>
      </c>
      <c r="M86" s="21">
        <v>7.4478649453823241E-4</v>
      </c>
      <c r="N86" s="39">
        <v>5</v>
      </c>
      <c r="O86" s="21">
        <v>1.1851149561507466E-3</v>
      </c>
      <c r="P86" s="39">
        <v>2</v>
      </c>
      <c r="Q86" s="21">
        <v>6.7430883344571813E-4</v>
      </c>
      <c r="R86" s="99">
        <v>2</v>
      </c>
      <c r="S86" s="98">
        <v>6.0661207158022447E-4</v>
      </c>
      <c r="T86" s="48">
        <v>0</v>
      </c>
    </row>
    <row r="87" spans="2:20" ht="21.9" customHeight="1" x14ac:dyDescent="0.3">
      <c r="B87" s="162" t="s">
        <v>86</v>
      </c>
      <c r="C87" s="159" t="s">
        <v>370</v>
      </c>
      <c r="D87" s="55">
        <v>3</v>
      </c>
      <c r="E87" s="20">
        <v>8.262186725419994E-4</v>
      </c>
      <c r="F87" s="39">
        <v>1</v>
      </c>
      <c r="G87" s="21">
        <v>2.7048958615093319E-4</v>
      </c>
      <c r="H87" s="39">
        <v>5</v>
      </c>
      <c r="I87" s="20">
        <v>1.2655024044545685E-3</v>
      </c>
      <c r="J87" s="39">
        <v>6</v>
      </c>
      <c r="K87" s="21">
        <v>1.4970059880239522E-3</v>
      </c>
      <c r="L87" s="39">
        <v>1</v>
      </c>
      <c r="M87" s="21">
        <v>2.4826216484607745E-4</v>
      </c>
      <c r="N87" s="39">
        <v>5</v>
      </c>
      <c r="O87" s="21">
        <v>1.1851149561507466E-3</v>
      </c>
      <c r="P87" s="39">
        <v>0</v>
      </c>
      <c r="Q87" s="21">
        <v>0</v>
      </c>
      <c r="R87" s="99">
        <v>1</v>
      </c>
      <c r="S87" s="98">
        <v>3.0330603579011223E-4</v>
      </c>
      <c r="T87" s="48">
        <v>1</v>
      </c>
    </row>
    <row r="88" spans="2:20" ht="18.600000000000001" customHeight="1" x14ac:dyDescent="0.3">
      <c r="B88" s="162" t="s">
        <v>87</v>
      </c>
      <c r="C88" s="159" t="s">
        <v>371</v>
      </c>
      <c r="D88" s="55">
        <v>1</v>
      </c>
      <c r="E88" s="20">
        <v>2.754062241806665E-4</v>
      </c>
      <c r="F88" s="39">
        <v>2</v>
      </c>
      <c r="G88" s="21">
        <v>5.4097917230186638E-4</v>
      </c>
      <c r="H88" s="39">
        <v>0</v>
      </c>
      <c r="I88" s="20">
        <v>0</v>
      </c>
      <c r="J88" s="39">
        <v>1</v>
      </c>
      <c r="K88" s="21">
        <v>2.4950099800399199E-4</v>
      </c>
      <c r="L88" s="39">
        <v>1</v>
      </c>
      <c r="M88" s="21">
        <v>2.4826216484607745E-4</v>
      </c>
      <c r="N88" s="39">
        <v>2</v>
      </c>
      <c r="O88" s="21">
        <v>4.7404598246029864E-4</v>
      </c>
      <c r="P88" s="39">
        <v>3</v>
      </c>
      <c r="Q88" s="21">
        <v>1.0114632501685772E-3</v>
      </c>
      <c r="R88" s="99">
        <v>3</v>
      </c>
      <c r="S88" s="98">
        <v>9.099181073703367E-4</v>
      </c>
      <c r="T88" s="48">
        <v>0</v>
      </c>
    </row>
    <row r="89" spans="2:20" ht="18.600000000000001" customHeight="1" x14ac:dyDescent="0.3">
      <c r="B89" s="162" t="s">
        <v>88</v>
      </c>
      <c r="C89" s="159" t="s">
        <v>372</v>
      </c>
      <c r="D89" s="55">
        <v>0</v>
      </c>
      <c r="E89" s="20">
        <v>0</v>
      </c>
      <c r="F89" s="39">
        <v>0</v>
      </c>
      <c r="G89" s="21">
        <v>0</v>
      </c>
      <c r="H89" s="39">
        <v>0</v>
      </c>
      <c r="I89" s="20">
        <v>0</v>
      </c>
      <c r="J89" s="39" t="e">
        <v>#N/A</v>
      </c>
      <c r="K89" s="21" t="e">
        <v>#N/A</v>
      </c>
      <c r="L89" s="39">
        <v>0</v>
      </c>
      <c r="M89" s="21">
        <v>0</v>
      </c>
      <c r="N89" s="39">
        <v>0</v>
      </c>
      <c r="O89" s="21">
        <v>0</v>
      </c>
      <c r="P89" s="39">
        <v>0</v>
      </c>
      <c r="Q89" s="21">
        <v>0</v>
      </c>
      <c r="R89" s="99">
        <v>0</v>
      </c>
      <c r="S89" s="98">
        <v>0</v>
      </c>
      <c r="T89" s="48">
        <v>0</v>
      </c>
    </row>
    <row r="90" spans="2:20" ht="18.600000000000001" customHeight="1" x14ac:dyDescent="0.3">
      <c r="B90" s="162" t="s">
        <v>89</v>
      </c>
      <c r="C90" s="159" t="s">
        <v>373</v>
      </c>
      <c r="D90" s="55">
        <v>0</v>
      </c>
      <c r="E90" s="20">
        <v>0</v>
      </c>
      <c r="F90" s="39">
        <v>0</v>
      </c>
      <c r="G90" s="21">
        <v>0</v>
      </c>
      <c r="H90" s="39">
        <v>0</v>
      </c>
      <c r="I90" s="20">
        <v>0</v>
      </c>
      <c r="J90" s="39" t="e">
        <v>#N/A</v>
      </c>
      <c r="K90" s="21" t="e">
        <v>#N/A</v>
      </c>
      <c r="L90" s="39">
        <v>0</v>
      </c>
      <c r="M90" s="21">
        <v>0</v>
      </c>
      <c r="N90" s="39">
        <v>0</v>
      </c>
      <c r="O90" s="21">
        <v>0</v>
      </c>
      <c r="P90" s="39">
        <v>0</v>
      </c>
      <c r="Q90" s="21">
        <v>0</v>
      </c>
      <c r="R90" s="99">
        <v>0</v>
      </c>
      <c r="S90" s="98">
        <v>0</v>
      </c>
      <c r="T90" s="48">
        <v>0</v>
      </c>
    </row>
    <row r="91" spans="2:20" ht="18.600000000000001" customHeight="1" x14ac:dyDescent="0.3">
      <c r="B91" s="162" t="s">
        <v>90</v>
      </c>
      <c r="C91" s="158" t="s">
        <v>374</v>
      </c>
      <c r="D91" s="55">
        <v>0</v>
      </c>
      <c r="E91" s="20">
        <v>0</v>
      </c>
      <c r="F91" s="39">
        <v>0</v>
      </c>
      <c r="G91" s="21">
        <v>0</v>
      </c>
      <c r="H91" s="39">
        <v>1</v>
      </c>
      <c r="I91" s="20">
        <v>2.531004808909137E-4</v>
      </c>
      <c r="J91" s="39">
        <v>0</v>
      </c>
      <c r="K91" s="21">
        <v>0</v>
      </c>
      <c r="L91" s="39">
        <v>1</v>
      </c>
      <c r="M91" s="21">
        <v>2.4826216484607745E-4</v>
      </c>
      <c r="N91" s="39">
        <v>1</v>
      </c>
      <c r="O91" s="21">
        <v>2.3702299123014932E-4</v>
      </c>
      <c r="P91" s="39">
        <v>0</v>
      </c>
      <c r="Q91" s="21">
        <v>0</v>
      </c>
      <c r="R91" s="99">
        <v>1</v>
      </c>
      <c r="S91" s="98">
        <v>3.0330603579011223E-4</v>
      </c>
      <c r="T91" s="48">
        <v>1</v>
      </c>
    </row>
    <row r="92" spans="2:20" ht="21.9" hidden="1" customHeight="1" x14ac:dyDescent="0.3">
      <c r="B92" s="162" t="s">
        <v>91</v>
      </c>
      <c r="C92" s="158" t="s">
        <v>375</v>
      </c>
      <c r="D92" s="55">
        <v>0</v>
      </c>
      <c r="E92" s="20">
        <v>0</v>
      </c>
      <c r="F92" s="39">
        <v>0</v>
      </c>
      <c r="G92" s="21">
        <v>0</v>
      </c>
      <c r="H92" s="39">
        <v>0</v>
      </c>
      <c r="I92" s="20">
        <v>0</v>
      </c>
      <c r="J92" s="39" t="e">
        <v>#N/A</v>
      </c>
      <c r="K92" s="21" t="e">
        <v>#N/A</v>
      </c>
      <c r="L92" s="39">
        <v>0</v>
      </c>
      <c r="M92" s="21">
        <v>0</v>
      </c>
      <c r="N92" s="39">
        <v>0</v>
      </c>
      <c r="O92" s="21">
        <v>0</v>
      </c>
      <c r="P92" s="39">
        <v>0</v>
      </c>
      <c r="Q92" s="21">
        <v>0</v>
      </c>
      <c r="R92" s="99">
        <v>0</v>
      </c>
      <c r="S92" s="98">
        <v>0</v>
      </c>
      <c r="T92" s="48">
        <v>0</v>
      </c>
    </row>
    <row r="93" spans="2:20" ht="21.9" hidden="1" customHeight="1" x14ac:dyDescent="0.3">
      <c r="B93" s="162" t="s">
        <v>92</v>
      </c>
      <c r="C93" s="158" t="s">
        <v>376</v>
      </c>
      <c r="D93" s="55">
        <v>0</v>
      </c>
      <c r="E93" s="20">
        <v>0</v>
      </c>
      <c r="F93" s="39">
        <v>0</v>
      </c>
      <c r="G93" s="21">
        <v>0</v>
      </c>
      <c r="H93" s="39">
        <v>0</v>
      </c>
      <c r="I93" s="20">
        <v>0</v>
      </c>
      <c r="J93" s="39" t="e">
        <v>#N/A</v>
      </c>
      <c r="K93" s="21" t="e">
        <v>#N/A</v>
      </c>
      <c r="L93" s="39">
        <v>0</v>
      </c>
      <c r="M93" s="21">
        <v>0</v>
      </c>
      <c r="N93" s="39">
        <v>0</v>
      </c>
      <c r="O93" s="21">
        <v>0</v>
      </c>
      <c r="P93" s="39">
        <v>0</v>
      </c>
      <c r="Q93" s="21">
        <v>0</v>
      </c>
      <c r="R93" s="99">
        <v>0</v>
      </c>
      <c r="S93" s="98">
        <v>0</v>
      </c>
      <c r="T93" s="48">
        <v>0</v>
      </c>
    </row>
    <row r="94" spans="2:20" ht="21.9" customHeight="1" thickBot="1" x14ac:dyDescent="0.35">
      <c r="B94" s="162" t="s">
        <v>93</v>
      </c>
      <c r="C94" s="161" t="s">
        <v>377</v>
      </c>
      <c r="D94" s="55">
        <v>23</v>
      </c>
      <c r="E94" s="20">
        <v>6.3343431561553283E-3</v>
      </c>
      <c r="F94" s="39">
        <v>27</v>
      </c>
      <c r="G94" s="21">
        <v>7.3032188260751963E-3</v>
      </c>
      <c r="H94" s="39">
        <v>20</v>
      </c>
      <c r="I94" s="20">
        <v>5.0620096178182741E-3</v>
      </c>
      <c r="J94" s="39">
        <v>16</v>
      </c>
      <c r="K94" s="21">
        <v>3.9920159680638719E-3</v>
      </c>
      <c r="L94" s="39">
        <v>23</v>
      </c>
      <c r="M94" s="21">
        <v>5.7100297914597815E-3</v>
      </c>
      <c r="N94" s="39">
        <v>17</v>
      </c>
      <c r="O94" s="21">
        <v>4.0293908509125382E-3</v>
      </c>
      <c r="P94" s="39">
        <v>8</v>
      </c>
      <c r="Q94" s="21">
        <v>2.6972353337828725E-3</v>
      </c>
      <c r="R94" s="99">
        <v>5</v>
      </c>
      <c r="S94" s="98">
        <v>1.5165301789505611E-3</v>
      </c>
      <c r="T94" s="48">
        <v>-0.375</v>
      </c>
    </row>
    <row r="95" spans="2:20" ht="21.9" hidden="1" customHeight="1" thickBot="1" x14ac:dyDescent="0.35">
      <c r="B95" s="65"/>
      <c r="C95" s="66" t="s">
        <v>208</v>
      </c>
      <c r="D95" s="55">
        <v>0</v>
      </c>
      <c r="E95" s="20">
        <v>0</v>
      </c>
      <c r="F95" s="39">
        <v>0</v>
      </c>
      <c r="G95" s="21">
        <v>0</v>
      </c>
      <c r="H95" s="39">
        <v>0</v>
      </c>
      <c r="I95" s="20">
        <v>0</v>
      </c>
      <c r="J95" s="39" t="e">
        <v>#N/A</v>
      </c>
      <c r="K95" s="21" t="e">
        <v>#N/A</v>
      </c>
      <c r="L95" s="39" t="e">
        <v>#N/A</v>
      </c>
      <c r="M95" s="21" t="e">
        <v>#N/A</v>
      </c>
      <c r="N95" s="39" t="e">
        <v>#N/A</v>
      </c>
      <c r="O95" s="21" t="e">
        <v>#N/A</v>
      </c>
      <c r="P95" s="39" t="e">
        <v>#N/A</v>
      </c>
      <c r="Q95" s="21" t="e">
        <v>#N/A</v>
      </c>
      <c r="R95" s="280" t="e">
        <v>#N/A</v>
      </c>
      <c r="S95" s="281" t="e">
        <v>#N/A</v>
      </c>
      <c r="T95" s="282">
        <v>0</v>
      </c>
    </row>
    <row r="96" spans="2:20" ht="21.9" customHeight="1" thickTop="1" thickBot="1" x14ac:dyDescent="0.35">
      <c r="B96" s="238" t="s">
        <v>187</v>
      </c>
      <c r="C96" s="239"/>
      <c r="D96" s="50">
        <v>3631</v>
      </c>
      <c r="E96" s="28">
        <v>1</v>
      </c>
      <c r="F96" s="40">
        <v>3697</v>
      </c>
      <c r="G96" s="29">
        <v>1</v>
      </c>
      <c r="H96" s="40">
        <v>3951</v>
      </c>
      <c r="I96" s="28">
        <v>1</v>
      </c>
      <c r="J96" s="40">
        <v>4008</v>
      </c>
      <c r="K96" s="29">
        <v>1</v>
      </c>
      <c r="L96" s="40">
        <v>4028</v>
      </c>
      <c r="M96" s="29">
        <v>0.99975173783515392</v>
      </c>
      <c r="N96" s="40">
        <v>4219</v>
      </c>
      <c r="O96" s="29">
        <v>0.99976297700876993</v>
      </c>
      <c r="P96" s="40">
        <v>2966</v>
      </c>
      <c r="Q96" s="29">
        <v>1</v>
      </c>
      <c r="R96" s="101">
        <v>3297</v>
      </c>
      <c r="S96" s="152">
        <v>0.9990900818926296</v>
      </c>
      <c r="T96" s="51">
        <v>0.11159811193526635</v>
      </c>
    </row>
    <row r="97" spans="2:20" ht="15" thickTop="1" x14ac:dyDescent="0.3">
      <c r="B97" s="3"/>
      <c r="C97" s="3"/>
      <c r="D97" s="16"/>
      <c r="E97" s="3"/>
      <c r="F97" s="3"/>
      <c r="G97" s="3"/>
      <c r="H97" s="3"/>
      <c r="I97" s="3"/>
      <c r="J97" s="16"/>
      <c r="K97" s="3"/>
      <c r="L97" s="16"/>
      <c r="M97" s="3"/>
      <c r="N97" s="16"/>
      <c r="O97" s="3"/>
      <c r="P97" s="16"/>
      <c r="Q97" s="3"/>
      <c r="R97" s="16"/>
      <c r="S97" s="3"/>
      <c r="T97" s="3"/>
    </row>
    <row r="98" spans="2:20" x14ac:dyDescent="0.3">
      <c r="B98" s="3"/>
      <c r="C98" s="3"/>
      <c r="D98" s="16"/>
      <c r="E98" s="3"/>
      <c r="F98" s="16"/>
      <c r="G98" s="3"/>
      <c r="H98" s="16"/>
      <c r="I98" s="16"/>
      <c r="J98" s="16"/>
      <c r="K98" s="3"/>
      <c r="L98" s="16"/>
      <c r="M98" s="3"/>
      <c r="N98" s="16"/>
      <c r="O98" s="3"/>
      <c r="P98" s="16"/>
      <c r="Q98" s="3"/>
      <c r="R98" s="16"/>
      <c r="S98" s="3"/>
      <c r="T98" s="3"/>
    </row>
    <row r="99" spans="2:20" x14ac:dyDescent="0.3">
      <c r="B99" s="3"/>
      <c r="C99" s="3"/>
      <c r="D99" s="3"/>
      <c r="E99" s="3"/>
      <c r="F99" s="3"/>
      <c r="G99" s="3"/>
      <c r="H99" s="3"/>
      <c r="I99" s="3"/>
      <c r="J99" s="3"/>
      <c r="K99" s="17"/>
      <c r="L99" s="3"/>
      <c r="M99" s="17"/>
      <c r="N99" s="3"/>
      <c r="O99" s="17"/>
      <c r="P99" s="3"/>
      <c r="Q99" s="17"/>
      <c r="R99" s="3"/>
      <c r="S99" s="17"/>
      <c r="T99" s="3"/>
    </row>
    <row r="100" spans="2:20" x14ac:dyDescent="0.3">
      <c r="B100" s="3"/>
      <c r="C100" s="3"/>
      <c r="D100" s="3"/>
      <c r="E100" s="3"/>
      <c r="F100" s="3"/>
      <c r="G100" s="3"/>
      <c r="H100" s="3"/>
      <c r="I100" s="62"/>
      <c r="J100" s="63"/>
      <c r="K100" s="64"/>
      <c r="L100" s="63"/>
      <c r="M100" s="64"/>
      <c r="N100" s="63"/>
      <c r="O100" s="64"/>
      <c r="P100" s="63"/>
      <c r="Q100" s="64"/>
      <c r="R100" s="63"/>
      <c r="S100" s="64"/>
      <c r="T100" s="3"/>
    </row>
    <row r="101" spans="2:20" x14ac:dyDescent="0.3">
      <c r="B101" s="3"/>
      <c r="C101" s="3"/>
      <c r="D101" s="3"/>
      <c r="E101" s="3"/>
      <c r="F101" s="3"/>
      <c r="G101" s="3"/>
      <c r="H101" s="3"/>
      <c r="I101" s="62"/>
      <c r="J101" s="63"/>
      <c r="K101" s="64"/>
      <c r="L101" s="63"/>
      <c r="M101" s="64"/>
      <c r="N101" s="63"/>
      <c r="O101" s="64"/>
      <c r="P101" s="63"/>
      <c r="Q101" s="64"/>
      <c r="R101" s="63"/>
      <c r="S101" s="64"/>
      <c r="T101" s="3"/>
    </row>
    <row r="102" spans="2:20" x14ac:dyDescent="0.3">
      <c r="B102" s="3"/>
      <c r="C102" s="3"/>
      <c r="D102" s="3"/>
      <c r="E102" s="3"/>
      <c r="F102" s="3"/>
      <c r="G102" s="3"/>
      <c r="H102" s="3"/>
      <c r="I102" s="62"/>
      <c r="J102" s="63"/>
      <c r="K102" s="64"/>
      <c r="L102" s="63"/>
      <c r="M102" s="64"/>
      <c r="N102" s="63"/>
      <c r="O102" s="64"/>
      <c r="P102" s="63"/>
      <c r="Q102" s="64"/>
      <c r="R102" s="63"/>
      <c r="S102" s="64"/>
      <c r="T102" s="3"/>
    </row>
    <row r="103" spans="2:20" x14ac:dyDescent="0.3">
      <c r="B103" s="3"/>
      <c r="C103" s="3"/>
      <c r="D103" s="3"/>
      <c r="E103" s="3"/>
      <c r="F103" s="3"/>
      <c r="G103" s="3"/>
      <c r="H103" s="3"/>
      <c r="I103" s="62"/>
      <c r="J103" s="63"/>
      <c r="K103" s="64"/>
      <c r="L103" s="63"/>
      <c r="M103" s="64"/>
      <c r="N103" s="63"/>
      <c r="O103" s="64"/>
      <c r="P103" s="63"/>
      <c r="Q103" s="64"/>
      <c r="R103" s="63"/>
      <c r="S103" s="64"/>
      <c r="T103" s="3"/>
    </row>
    <row r="104" spans="2:20" x14ac:dyDescent="0.3">
      <c r="B104" s="3"/>
      <c r="C104" s="3"/>
      <c r="D104" s="3"/>
      <c r="E104" s="3"/>
      <c r="F104" s="3"/>
      <c r="G104" s="3"/>
      <c r="H104" s="3"/>
      <c r="I104" s="62"/>
      <c r="J104" s="63"/>
      <c r="K104" s="64"/>
      <c r="L104" s="63"/>
      <c r="M104" s="64"/>
      <c r="N104" s="63"/>
      <c r="O104" s="64"/>
      <c r="P104" s="63"/>
      <c r="Q104" s="64"/>
      <c r="R104" s="63"/>
      <c r="S104" s="64"/>
      <c r="T104" s="3"/>
    </row>
    <row r="105" spans="2:20" x14ac:dyDescent="0.3">
      <c r="B105" s="3"/>
      <c r="C105" s="3"/>
      <c r="D105" s="3"/>
      <c r="E105" s="3"/>
      <c r="F105" s="3"/>
      <c r="G105" s="3"/>
      <c r="H105" s="3"/>
      <c r="I105" s="62"/>
      <c r="J105" s="63"/>
      <c r="K105" s="64"/>
      <c r="L105" s="63"/>
      <c r="M105" s="64"/>
      <c r="N105" s="63"/>
      <c r="O105" s="64"/>
      <c r="P105" s="63"/>
      <c r="Q105" s="64"/>
      <c r="R105" s="63"/>
      <c r="S105" s="64"/>
      <c r="T105" s="3"/>
    </row>
    <row r="106" spans="2:20" x14ac:dyDescent="0.3">
      <c r="B106" s="3"/>
      <c r="C106" s="3"/>
      <c r="D106" s="3"/>
      <c r="E106" s="3"/>
      <c r="F106" s="3"/>
      <c r="G106" s="3"/>
      <c r="H106" s="3"/>
      <c r="I106" s="62"/>
      <c r="J106" s="63"/>
      <c r="K106" s="64"/>
      <c r="L106" s="63"/>
      <c r="M106" s="64"/>
      <c r="N106" s="63"/>
      <c r="O106" s="64"/>
      <c r="P106" s="63"/>
      <c r="Q106" s="64"/>
      <c r="R106" s="63"/>
      <c r="S106" s="64"/>
      <c r="T106" s="3"/>
    </row>
    <row r="107" spans="2:20" x14ac:dyDescent="0.3">
      <c r="B107" s="3"/>
      <c r="C107" s="3"/>
      <c r="D107" s="3"/>
      <c r="E107" s="3"/>
      <c r="F107" s="3"/>
      <c r="G107" s="3"/>
      <c r="H107" s="3"/>
      <c r="I107" s="62"/>
      <c r="J107" s="63"/>
      <c r="K107" s="64"/>
      <c r="L107" s="63"/>
      <c r="M107" s="64"/>
      <c r="N107" s="63"/>
      <c r="O107" s="64"/>
      <c r="P107" s="63"/>
      <c r="Q107" s="64"/>
      <c r="R107" s="63"/>
      <c r="S107" s="64"/>
      <c r="T107" s="3"/>
    </row>
    <row r="108" spans="2:20" x14ac:dyDescent="0.3">
      <c r="B108" s="3"/>
      <c r="C108" s="3"/>
      <c r="D108" s="3"/>
      <c r="E108" s="3"/>
      <c r="F108" s="3"/>
      <c r="G108" s="3"/>
      <c r="H108" s="3"/>
      <c r="I108" s="62"/>
      <c r="J108" s="63"/>
      <c r="K108" s="64"/>
      <c r="L108" s="63"/>
      <c r="M108" s="64"/>
      <c r="N108" s="63"/>
      <c r="O108" s="64"/>
      <c r="P108" s="63"/>
      <c r="Q108" s="64"/>
      <c r="R108" s="63"/>
      <c r="S108" s="64"/>
      <c r="T108" s="3"/>
    </row>
    <row r="109" spans="2:20" x14ac:dyDescent="0.3">
      <c r="B109" s="3"/>
      <c r="C109" s="3"/>
      <c r="D109" s="3"/>
      <c r="E109" s="3"/>
      <c r="F109" s="3"/>
      <c r="G109" s="3"/>
      <c r="H109" s="3"/>
      <c r="I109" s="62"/>
      <c r="J109" s="63"/>
      <c r="K109" s="64"/>
      <c r="L109" s="63"/>
      <c r="M109" s="64"/>
      <c r="N109" s="63"/>
      <c r="O109" s="64"/>
      <c r="P109" s="63"/>
      <c r="Q109" s="64"/>
      <c r="R109" s="63"/>
      <c r="S109" s="64"/>
      <c r="T109" s="3"/>
    </row>
    <row r="110" spans="2:20" x14ac:dyDescent="0.3">
      <c r="B110" s="3"/>
      <c r="C110" s="3"/>
      <c r="D110" s="3"/>
      <c r="E110" s="3"/>
      <c r="F110" s="3"/>
      <c r="G110" s="3"/>
      <c r="H110" s="3"/>
      <c r="I110" s="62"/>
      <c r="J110" s="63"/>
      <c r="K110" s="64"/>
      <c r="L110" s="63"/>
      <c r="M110" s="64"/>
      <c r="N110" s="63"/>
      <c r="O110" s="64"/>
      <c r="P110" s="63"/>
      <c r="Q110" s="64"/>
      <c r="R110" s="63"/>
      <c r="S110" s="64"/>
      <c r="T110" s="3"/>
    </row>
    <row r="111" spans="2:20" x14ac:dyDescent="0.3">
      <c r="B111" s="3"/>
      <c r="C111" s="3"/>
      <c r="D111" s="3"/>
      <c r="E111" s="3"/>
      <c r="F111" s="3"/>
      <c r="G111" s="3"/>
      <c r="H111" s="3"/>
      <c r="I111" s="62"/>
      <c r="J111" s="63"/>
      <c r="K111" s="64"/>
      <c r="L111" s="63"/>
      <c r="M111" s="64"/>
      <c r="N111" s="63"/>
      <c r="O111" s="64"/>
      <c r="P111" s="63"/>
      <c r="Q111" s="64"/>
      <c r="R111" s="63"/>
      <c r="S111" s="64"/>
      <c r="T111" s="3"/>
    </row>
    <row r="112" spans="2:20" x14ac:dyDescent="0.3">
      <c r="B112" s="3"/>
      <c r="C112" s="3"/>
      <c r="D112" s="3"/>
      <c r="E112" s="3"/>
      <c r="F112" s="3"/>
      <c r="G112" s="3"/>
      <c r="H112" s="3"/>
      <c r="I112" s="62"/>
      <c r="J112" s="63"/>
      <c r="K112" s="64"/>
      <c r="L112" s="63"/>
      <c r="M112" s="64"/>
      <c r="N112" s="63"/>
      <c r="O112" s="64"/>
      <c r="P112" s="63"/>
      <c r="Q112" s="64"/>
      <c r="R112" s="63"/>
      <c r="S112" s="64"/>
      <c r="T112" s="3"/>
    </row>
    <row r="113" spans="2:20" x14ac:dyDescent="0.3">
      <c r="B113" s="3"/>
      <c r="C113" s="3"/>
      <c r="D113" s="3"/>
      <c r="E113" s="3"/>
      <c r="F113" s="3"/>
      <c r="G113" s="3"/>
      <c r="H113" s="3"/>
      <c r="I113" s="62"/>
      <c r="J113" s="63"/>
      <c r="K113" s="64"/>
      <c r="L113" s="63"/>
      <c r="M113" s="64"/>
      <c r="N113" s="63"/>
      <c r="O113" s="64"/>
      <c r="P113" s="63"/>
      <c r="Q113" s="64"/>
      <c r="R113" s="63"/>
      <c r="S113" s="64"/>
      <c r="T113" s="3"/>
    </row>
    <row r="114" spans="2:20" x14ac:dyDescent="0.3">
      <c r="B114" s="3"/>
      <c r="C114" s="3"/>
      <c r="D114" s="3"/>
      <c r="E114" s="3"/>
      <c r="F114" s="3"/>
      <c r="G114" s="3"/>
      <c r="H114" s="3"/>
      <c r="I114" s="62"/>
      <c r="J114" s="63"/>
      <c r="K114" s="64"/>
      <c r="L114" s="63"/>
      <c r="M114" s="64"/>
      <c r="N114" s="63"/>
      <c r="O114" s="64"/>
      <c r="P114" s="63"/>
      <c r="Q114" s="64"/>
      <c r="R114" s="63"/>
      <c r="S114" s="64"/>
      <c r="T114" s="3"/>
    </row>
    <row r="115" spans="2:20" x14ac:dyDescent="0.3">
      <c r="B115" s="3"/>
      <c r="C115" s="3"/>
      <c r="D115" s="3"/>
      <c r="E115" s="3"/>
      <c r="F115" s="3"/>
      <c r="G115" s="3"/>
      <c r="H115" s="3"/>
      <c r="I115" s="62"/>
      <c r="J115" s="63"/>
      <c r="K115" s="64"/>
      <c r="L115" s="63"/>
      <c r="M115" s="64"/>
      <c r="N115" s="63"/>
      <c r="O115" s="64"/>
      <c r="P115" s="63"/>
      <c r="Q115" s="64"/>
      <c r="R115" s="63"/>
      <c r="S115" s="64"/>
      <c r="T115" s="3"/>
    </row>
    <row r="116" spans="2:20" x14ac:dyDescent="0.3">
      <c r="B116" s="3"/>
      <c r="C116" s="3"/>
      <c r="D116" s="3"/>
      <c r="E116" s="3"/>
      <c r="F116" s="3"/>
      <c r="G116" s="3"/>
      <c r="H116" s="3"/>
      <c r="I116" s="62"/>
      <c r="J116" s="63"/>
      <c r="K116" s="64"/>
      <c r="L116" s="63"/>
      <c r="M116" s="64"/>
      <c r="N116" s="63"/>
      <c r="O116" s="64"/>
      <c r="P116" s="63"/>
      <c r="Q116" s="64"/>
      <c r="R116" s="63"/>
      <c r="S116" s="64"/>
      <c r="T116" s="3"/>
    </row>
    <row r="117" spans="2:20" x14ac:dyDescent="0.3">
      <c r="B117" s="3"/>
      <c r="C117" s="3"/>
      <c r="D117" s="3"/>
      <c r="E117" s="3"/>
      <c r="F117" s="3"/>
      <c r="G117" s="3"/>
      <c r="H117" s="3"/>
      <c r="I117" s="62"/>
      <c r="J117" s="63"/>
      <c r="K117" s="64"/>
      <c r="L117" s="63"/>
      <c r="M117" s="64"/>
      <c r="N117" s="63"/>
      <c r="O117" s="64"/>
      <c r="P117" s="63"/>
      <c r="Q117" s="64"/>
      <c r="R117" s="63"/>
      <c r="S117" s="64"/>
      <c r="T117" s="3"/>
    </row>
    <row r="118" spans="2:20" x14ac:dyDescent="0.3">
      <c r="B118" s="3"/>
      <c r="C118" s="3"/>
      <c r="D118" s="3"/>
      <c r="E118" s="3"/>
      <c r="F118" s="3"/>
      <c r="G118" s="3"/>
      <c r="H118" s="3"/>
      <c r="I118" s="62"/>
      <c r="J118" s="63"/>
      <c r="K118" s="64"/>
      <c r="L118" s="63"/>
      <c r="M118" s="64"/>
      <c r="N118" s="63"/>
      <c r="O118" s="64"/>
      <c r="P118" s="63"/>
      <c r="Q118" s="64"/>
      <c r="R118" s="63"/>
      <c r="S118" s="64"/>
      <c r="T118" s="3"/>
    </row>
    <row r="119" spans="2:20" x14ac:dyDescent="0.3">
      <c r="B119" s="3"/>
      <c r="C119" s="3"/>
      <c r="D119" s="3"/>
      <c r="E119" s="3"/>
      <c r="F119" s="3"/>
      <c r="G119" s="3"/>
      <c r="H119" s="3"/>
      <c r="I119" s="62"/>
      <c r="J119" s="63"/>
      <c r="K119" s="64"/>
      <c r="L119" s="63"/>
      <c r="M119" s="64"/>
      <c r="N119" s="63"/>
      <c r="O119" s="64"/>
      <c r="P119" s="63"/>
      <c r="Q119" s="64"/>
      <c r="R119" s="63"/>
      <c r="S119" s="64"/>
      <c r="T119" s="3"/>
    </row>
    <row r="120" spans="2:20" x14ac:dyDescent="0.3">
      <c r="B120" s="3"/>
      <c r="C120" s="3"/>
      <c r="D120" s="3"/>
      <c r="E120" s="3"/>
      <c r="F120" s="3"/>
      <c r="G120" s="3"/>
      <c r="H120" s="3"/>
      <c r="I120" s="62"/>
      <c r="J120" s="63"/>
      <c r="K120" s="64"/>
      <c r="L120" s="63"/>
      <c r="M120" s="64"/>
      <c r="N120" s="63"/>
      <c r="O120" s="64"/>
      <c r="P120" s="63"/>
      <c r="Q120" s="64"/>
      <c r="R120" s="63"/>
      <c r="S120" s="64"/>
      <c r="T120" s="3"/>
    </row>
    <row r="121" spans="2:20" x14ac:dyDescent="0.3">
      <c r="B121" s="3"/>
      <c r="C121" s="3"/>
      <c r="D121" s="3"/>
      <c r="E121" s="3"/>
      <c r="F121" s="3"/>
      <c r="G121" s="3"/>
      <c r="H121" s="3"/>
      <c r="I121" s="62"/>
      <c r="J121" s="63"/>
      <c r="K121" s="64"/>
      <c r="L121" s="63"/>
      <c r="M121" s="64"/>
      <c r="N121" s="63"/>
      <c r="O121" s="64"/>
      <c r="P121" s="63"/>
      <c r="Q121" s="64"/>
      <c r="R121" s="63"/>
      <c r="S121" s="64"/>
      <c r="T121" s="3"/>
    </row>
    <row r="122" spans="2:20" x14ac:dyDescent="0.3">
      <c r="B122" s="3"/>
      <c r="C122" s="3"/>
      <c r="D122" s="3"/>
      <c r="E122" s="3"/>
      <c r="F122" s="3"/>
      <c r="G122" s="3"/>
      <c r="H122" s="3"/>
      <c r="I122" s="62"/>
      <c r="J122" s="63"/>
      <c r="K122" s="64"/>
      <c r="L122" s="63"/>
      <c r="M122" s="64"/>
      <c r="N122" s="63"/>
      <c r="O122" s="64"/>
      <c r="P122" s="63"/>
      <c r="Q122" s="64"/>
      <c r="R122" s="63"/>
      <c r="S122" s="64"/>
      <c r="T122" s="3"/>
    </row>
    <row r="123" spans="2:20" x14ac:dyDescent="0.3">
      <c r="B123" s="3"/>
      <c r="C123" s="3"/>
      <c r="D123" s="3"/>
      <c r="E123" s="3"/>
      <c r="F123" s="3"/>
      <c r="G123" s="3"/>
      <c r="H123" s="3"/>
      <c r="I123" s="62"/>
      <c r="J123" s="63"/>
      <c r="K123" s="64"/>
      <c r="L123" s="63"/>
      <c r="M123" s="64"/>
      <c r="N123" s="63"/>
      <c r="O123" s="64"/>
      <c r="P123" s="63"/>
      <c r="Q123" s="64"/>
      <c r="R123" s="63"/>
      <c r="S123" s="64"/>
      <c r="T123" s="3"/>
    </row>
    <row r="124" spans="2:20" x14ac:dyDescent="0.3">
      <c r="B124" s="3"/>
      <c r="C124" s="3"/>
      <c r="D124" s="3"/>
      <c r="E124" s="3"/>
      <c r="F124" s="3"/>
      <c r="G124" s="3"/>
      <c r="H124" s="3"/>
      <c r="I124" s="62"/>
      <c r="J124" s="63"/>
      <c r="K124" s="64"/>
      <c r="L124" s="63"/>
      <c r="M124" s="64"/>
      <c r="N124" s="63"/>
      <c r="O124" s="64"/>
      <c r="P124" s="63"/>
      <c r="Q124" s="64"/>
      <c r="R124" s="63"/>
      <c r="S124" s="64"/>
      <c r="T124" s="3"/>
    </row>
    <row r="125" spans="2:20" x14ac:dyDescent="0.3">
      <c r="B125" s="3"/>
      <c r="C125" s="3"/>
      <c r="D125" s="3"/>
      <c r="E125" s="3"/>
      <c r="F125" s="3"/>
      <c r="G125" s="3"/>
      <c r="H125" s="3"/>
      <c r="I125" s="62"/>
      <c r="J125" s="63"/>
      <c r="K125" s="64"/>
      <c r="L125" s="63"/>
      <c r="M125" s="64"/>
      <c r="N125" s="63"/>
      <c r="O125" s="64"/>
      <c r="P125" s="63"/>
      <c r="Q125" s="64"/>
      <c r="R125" s="63"/>
      <c r="S125" s="64"/>
      <c r="T125" s="3"/>
    </row>
    <row r="126" spans="2:20" x14ac:dyDescent="0.3">
      <c r="B126" s="3"/>
      <c r="C126" s="3"/>
      <c r="D126" s="3"/>
      <c r="E126" s="3"/>
      <c r="F126" s="3"/>
      <c r="G126" s="3"/>
      <c r="H126" s="3"/>
      <c r="I126" s="3"/>
      <c r="J126" s="63"/>
      <c r="K126" s="64"/>
      <c r="L126" s="63"/>
      <c r="M126" s="64"/>
      <c r="N126" s="63"/>
      <c r="O126" s="64"/>
      <c r="P126" s="63"/>
      <c r="Q126" s="64"/>
      <c r="R126" s="63"/>
      <c r="S126" s="64"/>
      <c r="T126" s="3"/>
    </row>
    <row r="127" spans="2:20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0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2:20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2:20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2:20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2:20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2:20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2:20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2:20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2:20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2:20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2:20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2:20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2:20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2:20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2:20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2:20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2:20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2:20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2:20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2:20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2:20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2:20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2:20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2:20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2:20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2:20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2:20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2:20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2:20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2:20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2:20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2:20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2:20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2:20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2:20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2:20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2:20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2:20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2:20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2:20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2:20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2:20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2:20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2:20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2:20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2:20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2:20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2:20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2:20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2:20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2:20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2:20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2:20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2:20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2:20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2:20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2:20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2:20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2:20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2:20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2:20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2:20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2:20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2:20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2:20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2:20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2:20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2:20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2:20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2:20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2:20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2:20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2:20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2:20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2:20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2:20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2:20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2:20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2:20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2:20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2:20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2:20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2:20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2:20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2:20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2:20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2:20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2:20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2:20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2:20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2:20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2:20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2:20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2:20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2:20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2:20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2:20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2:20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2:20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2:20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2:20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2:20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2:20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2:20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2:20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2:20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2:20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2:20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2:20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2:20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2:20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2:20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2:20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2:20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2:20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2:20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2:20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2:20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2:20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2:20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2:20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2:20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2:20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2:20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2:20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2:20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2:20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2:20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2:20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2:20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2:20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2:20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2:20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2:20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2:20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2:20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2:20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2:20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2:20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2:20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2:20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2:20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2:20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2:20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2:20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2:20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2:20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2:20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2:20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2:20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2:20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2:20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2:20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2:20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2:20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2:20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2:20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2:20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2:20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2:20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2:20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2:20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2:20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2:20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2:20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2:20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2:20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2:20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2:20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2:20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2:20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2:20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2:20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2:20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2:20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2:20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2:20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2:20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2:20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2:20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2:20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2:20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2:20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2:20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2:20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2:20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2:20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2:20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2:20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2:20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2:20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2:20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2:20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2:20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2:20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2:20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2:20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2:20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2:20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2:20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2:20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2:20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2:20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2:20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2:20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2:20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2:20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2:20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2:20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2:20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2:20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2:20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2:20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2:20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2:20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2:20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2:20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2:20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2:20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2:20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2:20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2:20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2:20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2:20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2:20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2:20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2:20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2:20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2:20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2:20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2:20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2:20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2:20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2:20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2:20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2:20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2:20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2:20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2:20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2:20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2:20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2:20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2:20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2:20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2:20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2:20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2:20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2:20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2:20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2:20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2:20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2:20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2:20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2:20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2:20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2:20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2:20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2:20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2:20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2:20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2:20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2:20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2:20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2:20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2:20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2:20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2:20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2:20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2:20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2:20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2:20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2:20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2:20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2:20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2:20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2:20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2:20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2:20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2:20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2:20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2:20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2:20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2:20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2:20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2:20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2:20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2:20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2:20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2:20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2:20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2:20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2:20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2:20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2:20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2:20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2:20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2:20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2:20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2:20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2:20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2:20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2:20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2:20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2:20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2:20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2:20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2:20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2:20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2:20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2:20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2:20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2:20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2:20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2:20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2:20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2:20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2:20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2:20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2:20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2:20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2:20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2:20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2:20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2:20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2:20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2:20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2:20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2:20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2:20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2:20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2:20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2:20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2:20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2:20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2:20" x14ac:dyDescent="0.3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2:20" x14ac:dyDescent="0.3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2:20" x14ac:dyDescent="0.3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2:20" x14ac:dyDescent="0.3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2:20" x14ac:dyDescent="0.3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2:20" x14ac:dyDescent="0.3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2:20" x14ac:dyDescent="0.3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2:20" x14ac:dyDescent="0.3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2:20" x14ac:dyDescent="0.3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2:20" x14ac:dyDescent="0.3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2:20" x14ac:dyDescent="0.3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2:20" x14ac:dyDescent="0.3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2:20" x14ac:dyDescent="0.3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2:20" x14ac:dyDescent="0.3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2:20" x14ac:dyDescent="0.3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2:20" x14ac:dyDescent="0.3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2:20" x14ac:dyDescent="0.3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2:20" x14ac:dyDescent="0.3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2:20" x14ac:dyDescent="0.3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2:20" x14ac:dyDescent="0.3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2:20" x14ac:dyDescent="0.3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2:20" x14ac:dyDescent="0.3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2:20" x14ac:dyDescent="0.3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2:20" x14ac:dyDescent="0.3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2:20" x14ac:dyDescent="0.3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2:20" x14ac:dyDescent="0.3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2:20" x14ac:dyDescent="0.3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2:20" x14ac:dyDescent="0.3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2:20" x14ac:dyDescent="0.3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2:20" x14ac:dyDescent="0.3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2:20" x14ac:dyDescent="0.3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2:20" x14ac:dyDescent="0.3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2:20" x14ac:dyDescent="0.3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2:20" x14ac:dyDescent="0.3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2:20" x14ac:dyDescent="0.3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2:20" x14ac:dyDescent="0.3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2:20" x14ac:dyDescent="0.3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2:20" x14ac:dyDescent="0.3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2:20" x14ac:dyDescent="0.3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2:20" x14ac:dyDescent="0.3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2:20" x14ac:dyDescent="0.3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2:20" x14ac:dyDescent="0.3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2:20" x14ac:dyDescent="0.3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2:20" x14ac:dyDescent="0.3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2:20" x14ac:dyDescent="0.3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2:20" x14ac:dyDescent="0.3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2:20" x14ac:dyDescent="0.3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2:20" x14ac:dyDescent="0.3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2:20" x14ac:dyDescent="0.3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2:20" x14ac:dyDescent="0.3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2:20" x14ac:dyDescent="0.3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2:20" x14ac:dyDescent="0.3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2:20" x14ac:dyDescent="0.3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2:20" x14ac:dyDescent="0.3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2:20" x14ac:dyDescent="0.3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2:20" x14ac:dyDescent="0.3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2:20" x14ac:dyDescent="0.3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2:20" x14ac:dyDescent="0.3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2:20" x14ac:dyDescent="0.3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2:20" x14ac:dyDescent="0.3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2:20" x14ac:dyDescent="0.3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2:20" x14ac:dyDescent="0.3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2:20" x14ac:dyDescent="0.3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2:20" x14ac:dyDescent="0.3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2:20" x14ac:dyDescent="0.3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2:20" x14ac:dyDescent="0.3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2:20" x14ac:dyDescent="0.3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2:20" x14ac:dyDescent="0.3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2:20" x14ac:dyDescent="0.3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2:20" x14ac:dyDescent="0.3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2:20" x14ac:dyDescent="0.3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2:20" x14ac:dyDescent="0.3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2:20" x14ac:dyDescent="0.3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2:20" x14ac:dyDescent="0.3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2:20" x14ac:dyDescent="0.3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2:20" x14ac:dyDescent="0.3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2:20" x14ac:dyDescent="0.3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2:20" x14ac:dyDescent="0.3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2:20" x14ac:dyDescent="0.3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2:20" x14ac:dyDescent="0.3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2:20" x14ac:dyDescent="0.3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2:20" x14ac:dyDescent="0.3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2:20" x14ac:dyDescent="0.3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2:20" x14ac:dyDescent="0.3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2:20" x14ac:dyDescent="0.3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2:20" x14ac:dyDescent="0.3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2:20" x14ac:dyDescent="0.3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2:20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2:20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2:20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2:20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2:20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2:20" x14ac:dyDescent="0.3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2:20" x14ac:dyDescent="0.3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2:20" x14ac:dyDescent="0.3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2:20" x14ac:dyDescent="0.3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2:20" x14ac:dyDescent="0.3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2:20" x14ac:dyDescent="0.3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2:20" x14ac:dyDescent="0.3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2:20" x14ac:dyDescent="0.3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2:20" x14ac:dyDescent="0.3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2:20" x14ac:dyDescent="0.3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2:20" x14ac:dyDescent="0.3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2:20" x14ac:dyDescent="0.3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2:20" x14ac:dyDescent="0.3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2:20" x14ac:dyDescent="0.3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</sheetData>
  <mergeCells count="15">
    <mergeCell ref="B2:T2"/>
    <mergeCell ref="B3:T3"/>
    <mergeCell ref="F5:G5"/>
    <mergeCell ref="R5:S5"/>
    <mergeCell ref="T4:T6"/>
    <mergeCell ref="B4:B6"/>
    <mergeCell ref="J5:K5"/>
    <mergeCell ref="C4:C6"/>
    <mergeCell ref="D4:S4"/>
    <mergeCell ref="D5:E5"/>
    <mergeCell ref="H5:I5"/>
    <mergeCell ref="N5:O5"/>
    <mergeCell ref="P5:Q5"/>
    <mergeCell ref="B96:C96"/>
    <mergeCell ref="L5:M5"/>
  </mergeCells>
  <printOptions horizontalCentered="1"/>
  <pageMargins left="0.7" right="0.7" top="0.75" bottom="0.75" header="0.3" footer="0.3"/>
  <pageSetup paperSize="9" scale="3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611"/>
  <sheetViews>
    <sheetView topLeftCell="A4" zoomScale="80" zoomScaleNormal="80" workbookViewId="0">
      <selection activeCell="D7" sqref="D7:M39"/>
    </sheetView>
  </sheetViews>
  <sheetFormatPr defaultColWidth="9.109375" defaultRowHeight="14.4" x14ac:dyDescent="0.3"/>
  <cols>
    <col min="1" max="1" width="2.6640625" style="3" customWidth="1"/>
    <col min="2" max="2" width="7.6640625" style="1" customWidth="1"/>
    <col min="3" max="3" width="91.88671875" style="1" customWidth="1"/>
    <col min="4" max="12" width="11.88671875" style="1" customWidth="1"/>
    <col min="13" max="13" width="13.6640625" style="1" customWidth="1"/>
    <col min="14" max="16384" width="9.109375" style="3"/>
  </cols>
  <sheetData>
    <row r="1" spans="2:14" ht="15" thickBo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21.9" customHeight="1" thickTop="1" thickBot="1" x14ac:dyDescent="0.35">
      <c r="B2" s="201" t="s">
        <v>702</v>
      </c>
      <c r="C2" s="247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2:14" ht="21.9" customHeight="1" thickTop="1" thickBot="1" x14ac:dyDescent="0.35">
      <c r="B3" s="223" t="s">
        <v>288</v>
      </c>
      <c r="C3" s="242" t="s">
        <v>289</v>
      </c>
      <c r="D3" s="208" t="s">
        <v>233</v>
      </c>
      <c r="E3" s="209"/>
      <c r="F3" s="209"/>
      <c r="G3" s="209"/>
      <c r="H3" s="209"/>
      <c r="I3" s="209"/>
      <c r="J3" s="209"/>
      <c r="K3" s="209"/>
      <c r="L3" s="211" t="s">
        <v>187</v>
      </c>
      <c r="M3" s="212"/>
    </row>
    <row r="4" spans="2:14" ht="21.9" customHeight="1" thickTop="1" x14ac:dyDescent="0.3">
      <c r="B4" s="240"/>
      <c r="C4" s="243"/>
      <c r="D4" s="215" t="s">
        <v>188</v>
      </c>
      <c r="E4" s="216"/>
      <c r="F4" s="215" t="s">
        <v>189</v>
      </c>
      <c r="G4" s="242"/>
      <c r="H4" s="216" t="s">
        <v>190</v>
      </c>
      <c r="I4" s="216"/>
      <c r="J4" s="215" t="s">
        <v>191</v>
      </c>
      <c r="K4" s="242"/>
      <c r="L4" s="213"/>
      <c r="M4" s="214"/>
    </row>
    <row r="5" spans="2:14" ht="21.9" customHeight="1" thickBot="1" x14ac:dyDescent="0.35">
      <c r="B5" s="241"/>
      <c r="C5" s="244"/>
      <c r="D5" s="139" t="s">
        <v>2</v>
      </c>
      <c r="E5" s="149" t="s">
        <v>1</v>
      </c>
      <c r="F5" s="139" t="s">
        <v>2</v>
      </c>
      <c r="G5" s="146" t="s">
        <v>1</v>
      </c>
      <c r="H5" s="139" t="s">
        <v>2</v>
      </c>
      <c r="I5" s="149" t="s">
        <v>1</v>
      </c>
      <c r="J5" s="139" t="s">
        <v>2</v>
      </c>
      <c r="K5" s="146" t="s">
        <v>1</v>
      </c>
      <c r="L5" s="139" t="s">
        <v>2</v>
      </c>
      <c r="M5" s="146" t="s">
        <v>1</v>
      </c>
    </row>
    <row r="6" spans="2:14" ht="21.9" hidden="1" customHeight="1" thickTop="1" x14ac:dyDescent="0.3">
      <c r="B6" s="165" t="s">
        <v>22</v>
      </c>
      <c r="C6" s="158" t="s">
        <v>306</v>
      </c>
      <c r="D6" s="99">
        <v>0</v>
      </c>
      <c r="E6" s="98">
        <v>0</v>
      </c>
      <c r="F6" s="99">
        <v>0</v>
      </c>
      <c r="G6" s="98">
        <v>0</v>
      </c>
      <c r="H6" s="99">
        <v>0</v>
      </c>
      <c r="I6" s="98">
        <v>0</v>
      </c>
      <c r="J6" s="99">
        <v>0</v>
      </c>
      <c r="K6" s="98">
        <v>0</v>
      </c>
      <c r="L6" s="99">
        <v>0</v>
      </c>
      <c r="M6" s="98">
        <v>0</v>
      </c>
      <c r="N6" s="61"/>
    </row>
    <row r="7" spans="2:14" ht="21.9" customHeight="1" thickTop="1" x14ac:dyDescent="0.3">
      <c r="B7" s="162">
        <v>25</v>
      </c>
      <c r="C7" s="158" t="s">
        <v>313</v>
      </c>
      <c r="D7" s="99">
        <v>0</v>
      </c>
      <c r="E7" s="98">
        <v>0</v>
      </c>
      <c r="F7" s="99">
        <v>1</v>
      </c>
      <c r="G7" s="98">
        <v>0</v>
      </c>
      <c r="H7" s="99">
        <v>0</v>
      </c>
      <c r="I7" s="98">
        <v>0</v>
      </c>
      <c r="J7" s="99">
        <v>0</v>
      </c>
      <c r="K7" s="98">
        <v>0</v>
      </c>
      <c r="L7" s="99">
        <v>1</v>
      </c>
      <c r="M7" s="98">
        <v>0</v>
      </c>
      <c r="N7" s="61"/>
    </row>
    <row r="8" spans="2:14" ht="21.9" customHeight="1" x14ac:dyDescent="0.3">
      <c r="B8" s="162" t="s">
        <v>38</v>
      </c>
      <c r="C8" s="158" t="s">
        <v>322</v>
      </c>
      <c r="D8" s="99">
        <v>3</v>
      </c>
      <c r="E8" s="98">
        <v>3.6057692307692305E-3</v>
      </c>
      <c r="F8" s="99">
        <v>2</v>
      </c>
      <c r="G8" s="98">
        <v>8.6244070720137994E-4</v>
      </c>
      <c r="H8" s="99">
        <v>0</v>
      </c>
      <c r="I8" s="98">
        <v>0</v>
      </c>
      <c r="J8" s="99">
        <v>0</v>
      </c>
      <c r="K8" s="98">
        <v>0</v>
      </c>
      <c r="L8" s="99">
        <v>5</v>
      </c>
      <c r="M8" s="98">
        <v>1.5165301789505611E-3</v>
      </c>
      <c r="N8" s="61"/>
    </row>
    <row r="9" spans="2:14" ht="21.9" customHeight="1" x14ac:dyDescent="0.3">
      <c r="B9" s="162" t="s">
        <v>39</v>
      </c>
      <c r="C9" s="158" t="s">
        <v>323</v>
      </c>
      <c r="D9" s="99">
        <v>4</v>
      </c>
      <c r="E9" s="98">
        <v>4.807692307692308E-3</v>
      </c>
      <c r="F9" s="99">
        <v>15</v>
      </c>
      <c r="G9" s="98">
        <v>6.4683053040103496E-3</v>
      </c>
      <c r="H9" s="99">
        <v>0</v>
      </c>
      <c r="I9" s="98">
        <v>0</v>
      </c>
      <c r="J9" s="99">
        <v>0</v>
      </c>
      <c r="K9" s="98">
        <v>0</v>
      </c>
      <c r="L9" s="99">
        <v>19</v>
      </c>
      <c r="M9" s="98">
        <v>5.7628146800121323E-3</v>
      </c>
      <c r="N9" s="61"/>
    </row>
    <row r="10" spans="2:14" ht="21.9" customHeight="1" x14ac:dyDescent="0.3">
      <c r="B10" s="162" t="s">
        <v>40</v>
      </c>
      <c r="C10" s="158" t="s">
        <v>324</v>
      </c>
      <c r="D10" s="99">
        <v>0</v>
      </c>
      <c r="E10" s="98">
        <v>0</v>
      </c>
      <c r="F10" s="99">
        <v>0</v>
      </c>
      <c r="G10" s="98">
        <v>0</v>
      </c>
      <c r="H10" s="99">
        <v>0</v>
      </c>
      <c r="I10" s="98">
        <v>0</v>
      </c>
      <c r="J10" s="99">
        <v>0</v>
      </c>
      <c r="K10" s="98">
        <v>0</v>
      </c>
      <c r="L10" s="99">
        <v>0</v>
      </c>
      <c r="M10" s="98">
        <v>0</v>
      </c>
      <c r="N10" s="61"/>
    </row>
    <row r="11" spans="2:14" ht="21.9" customHeight="1" x14ac:dyDescent="0.3">
      <c r="B11" s="162" t="s">
        <v>41</v>
      </c>
      <c r="C11" s="158" t="s">
        <v>325</v>
      </c>
      <c r="D11" s="99">
        <v>1</v>
      </c>
      <c r="E11" s="98">
        <v>1.201923076923077E-3</v>
      </c>
      <c r="F11" s="99">
        <v>13</v>
      </c>
      <c r="G11" s="98">
        <v>5.6058645968089689E-3</v>
      </c>
      <c r="H11" s="99">
        <v>0</v>
      </c>
      <c r="I11" s="98">
        <v>0</v>
      </c>
      <c r="J11" s="99">
        <v>0</v>
      </c>
      <c r="K11" s="98">
        <v>0</v>
      </c>
      <c r="L11" s="99">
        <v>14</v>
      </c>
      <c r="M11" s="98">
        <v>4.2462845010615719E-3</v>
      </c>
      <c r="N11" s="61"/>
    </row>
    <row r="12" spans="2:14" ht="21.9" customHeight="1" x14ac:dyDescent="0.3">
      <c r="B12" s="162" t="s">
        <v>49</v>
      </c>
      <c r="C12" s="158" t="s">
        <v>333</v>
      </c>
      <c r="D12" s="99">
        <v>9</v>
      </c>
      <c r="E12" s="98">
        <v>1.0817307692307692E-2</v>
      </c>
      <c r="F12" s="99">
        <v>90</v>
      </c>
      <c r="G12" s="98">
        <v>3.8809831824062092E-2</v>
      </c>
      <c r="H12" s="99">
        <v>4</v>
      </c>
      <c r="I12" s="98">
        <v>2.8169014084507046E-2</v>
      </c>
      <c r="J12" s="99">
        <v>0</v>
      </c>
      <c r="K12" s="98">
        <v>0</v>
      </c>
      <c r="L12" s="99">
        <v>103</v>
      </c>
      <c r="M12" s="98">
        <v>3.1240521686381563E-2</v>
      </c>
      <c r="N12" s="61"/>
    </row>
    <row r="13" spans="2:14" ht="21.9" customHeight="1" x14ac:dyDescent="0.3">
      <c r="B13" s="162" t="s">
        <v>52</v>
      </c>
      <c r="C13" s="158" t="s">
        <v>336</v>
      </c>
      <c r="D13" s="99">
        <v>0</v>
      </c>
      <c r="E13" s="98">
        <v>0</v>
      </c>
      <c r="F13" s="99">
        <v>7</v>
      </c>
      <c r="G13" s="98">
        <v>3.0185424752048303E-3</v>
      </c>
      <c r="H13" s="99">
        <v>0</v>
      </c>
      <c r="I13" s="98">
        <v>0</v>
      </c>
      <c r="J13" s="99">
        <v>0</v>
      </c>
      <c r="K13" s="98">
        <v>0</v>
      </c>
      <c r="L13" s="99">
        <v>7</v>
      </c>
      <c r="M13" s="98">
        <v>2.123142250530786E-3</v>
      </c>
      <c r="N13" s="61"/>
    </row>
    <row r="14" spans="2:14" ht="21.9" customHeight="1" x14ac:dyDescent="0.3">
      <c r="B14" s="162" t="s">
        <v>53</v>
      </c>
      <c r="C14" s="158" t="s">
        <v>337</v>
      </c>
      <c r="D14" s="99">
        <v>1</v>
      </c>
      <c r="E14" s="98">
        <v>1.201923076923077E-3</v>
      </c>
      <c r="F14" s="99">
        <v>13</v>
      </c>
      <c r="G14" s="98">
        <v>5.6058645968089689E-3</v>
      </c>
      <c r="H14" s="99">
        <v>1</v>
      </c>
      <c r="I14" s="98">
        <v>7.0422535211267616E-3</v>
      </c>
      <c r="J14" s="99">
        <v>0</v>
      </c>
      <c r="K14" s="98">
        <v>0</v>
      </c>
      <c r="L14" s="99">
        <v>15</v>
      </c>
      <c r="M14" s="98">
        <v>4.549590536851683E-3</v>
      </c>
      <c r="N14" s="61"/>
    </row>
    <row r="15" spans="2:14" ht="21.9" customHeight="1" x14ac:dyDescent="0.3">
      <c r="B15" s="162">
        <v>55</v>
      </c>
      <c r="C15" s="158" t="s">
        <v>338</v>
      </c>
      <c r="D15" s="99">
        <v>0</v>
      </c>
      <c r="E15" s="98">
        <v>0</v>
      </c>
      <c r="F15" s="99">
        <v>1</v>
      </c>
      <c r="G15" s="98">
        <v>4.3122035360068997E-4</v>
      </c>
      <c r="H15" s="99">
        <v>0</v>
      </c>
      <c r="I15" s="98">
        <v>0</v>
      </c>
      <c r="J15" s="99">
        <v>0</v>
      </c>
      <c r="K15" s="98">
        <v>0</v>
      </c>
      <c r="L15" s="99">
        <v>1</v>
      </c>
      <c r="M15" s="98">
        <v>3.0330603579011223E-4</v>
      </c>
      <c r="N15" s="61"/>
    </row>
    <row r="16" spans="2:14" ht="21.9" customHeight="1" x14ac:dyDescent="0.3">
      <c r="B16" s="162" t="s">
        <v>58</v>
      </c>
      <c r="C16" s="159" t="s">
        <v>342</v>
      </c>
      <c r="D16" s="99">
        <v>4</v>
      </c>
      <c r="E16" s="98">
        <v>4.807692307692308E-3</v>
      </c>
      <c r="F16" s="99">
        <v>8</v>
      </c>
      <c r="G16" s="98">
        <v>3.4497628288055198E-3</v>
      </c>
      <c r="H16" s="99">
        <v>0</v>
      </c>
      <c r="I16" s="98">
        <v>0</v>
      </c>
      <c r="J16" s="99">
        <v>0</v>
      </c>
      <c r="K16" s="98">
        <v>0</v>
      </c>
      <c r="L16" s="99">
        <v>12</v>
      </c>
      <c r="M16" s="98">
        <v>3.6396724294813477E-3</v>
      </c>
      <c r="N16" s="61"/>
    </row>
    <row r="17" spans="2:17" ht="21.9" customHeight="1" x14ac:dyDescent="0.3">
      <c r="B17" s="162" t="s">
        <v>59</v>
      </c>
      <c r="C17" s="158" t="s">
        <v>343</v>
      </c>
      <c r="D17" s="99">
        <v>0</v>
      </c>
      <c r="E17" s="98">
        <v>0</v>
      </c>
      <c r="F17" s="99">
        <v>1</v>
      </c>
      <c r="G17" s="98">
        <v>4.3122035360068997E-4</v>
      </c>
      <c r="H17" s="99">
        <v>0</v>
      </c>
      <c r="I17" s="98">
        <v>0</v>
      </c>
      <c r="J17" s="99">
        <v>0</v>
      </c>
      <c r="K17" s="98">
        <v>0</v>
      </c>
      <c r="L17" s="99">
        <v>1</v>
      </c>
      <c r="M17" s="98">
        <v>3.0330603579011223E-4</v>
      </c>
      <c r="N17" s="61"/>
    </row>
    <row r="18" spans="2:17" ht="21.9" customHeight="1" x14ac:dyDescent="0.3">
      <c r="B18" s="162" t="s">
        <v>64</v>
      </c>
      <c r="C18" s="159" t="s">
        <v>348</v>
      </c>
      <c r="D18" s="99">
        <v>1</v>
      </c>
      <c r="E18" s="98">
        <v>1.201923076923077E-3</v>
      </c>
      <c r="F18" s="99">
        <v>0</v>
      </c>
      <c r="G18" s="98">
        <v>0</v>
      </c>
      <c r="H18" s="99">
        <v>0</v>
      </c>
      <c r="I18" s="98">
        <v>0</v>
      </c>
      <c r="J18" s="99">
        <v>0</v>
      </c>
      <c r="K18" s="98">
        <v>0</v>
      </c>
      <c r="L18" s="99">
        <v>1</v>
      </c>
      <c r="M18" s="98">
        <v>3.0330603579011223E-4</v>
      </c>
      <c r="N18" s="61"/>
    </row>
    <row r="19" spans="2:17" ht="21.9" customHeight="1" x14ac:dyDescent="0.3">
      <c r="B19" s="162" t="s">
        <v>65</v>
      </c>
      <c r="C19" s="159" t="s">
        <v>349</v>
      </c>
      <c r="D19" s="99">
        <v>0</v>
      </c>
      <c r="E19" s="98">
        <v>0</v>
      </c>
      <c r="F19" s="99">
        <v>1</v>
      </c>
      <c r="G19" s="98">
        <v>4.3122035360068997E-4</v>
      </c>
      <c r="H19" s="99">
        <v>0</v>
      </c>
      <c r="I19" s="98">
        <v>0</v>
      </c>
      <c r="J19" s="99">
        <v>0</v>
      </c>
      <c r="K19" s="98">
        <v>0</v>
      </c>
      <c r="L19" s="99">
        <v>1</v>
      </c>
      <c r="M19" s="98">
        <v>3.0330603579011223E-4</v>
      </c>
      <c r="N19" s="67"/>
    </row>
    <row r="20" spans="2:17" ht="21.9" customHeight="1" x14ac:dyDescent="0.3">
      <c r="B20" s="162" t="s">
        <v>68</v>
      </c>
      <c r="C20" s="159" t="s">
        <v>352</v>
      </c>
      <c r="D20" s="99">
        <v>1</v>
      </c>
      <c r="E20" s="98">
        <v>1.201923076923077E-3</v>
      </c>
      <c r="F20" s="99">
        <v>3</v>
      </c>
      <c r="G20" s="98">
        <v>1.29366106080207E-3</v>
      </c>
      <c r="H20" s="99">
        <v>0</v>
      </c>
      <c r="I20" s="98">
        <v>0</v>
      </c>
      <c r="J20" s="99">
        <v>1</v>
      </c>
      <c r="K20" s="98">
        <v>0.25</v>
      </c>
      <c r="L20" s="99">
        <v>5</v>
      </c>
      <c r="M20" s="98">
        <v>1.5165301789505611E-3</v>
      </c>
      <c r="N20" s="67"/>
    </row>
    <row r="21" spans="2:17" ht="21.9" customHeight="1" x14ac:dyDescent="0.3">
      <c r="B21" s="162" t="s">
        <v>69</v>
      </c>
      <c r="C21" s="158" t="s">
        <v>353</v>
      </c>
      <c r="D21" s="99">
        <v>1</v>
      </c>
      <c r="E21" s="98">
        <v>1.201923076923077E-3</v>
      </c>
      <c r="F21" s="99">
        <v>5</v>
      </c>
      <c r="G21" s="98">
        <v>2.1561017680034496E-3</v>
      </c>
      <c r="H21" s="99">
        <v>0</v>
      </c>
      <c r="I21" s="98">
        <v>0</v>
      </c>
      <c r="J21" s="99">
        <v>0</v>
      </c>
      <c r="K21" s="98">
        <v>0</v>
      </c>
      <c r="L21" s="99">
        <v>6</v>
      </c>
      <c r="M21" s="98">
        <v>1.8198362147406738E-3</v>
      </c>
      <c r="N21" s="67"/>
    </row>
    <row r="22" spans="2:17" ht="21.9" customHeight="1" x14ac:dyDescent="0.3">
      <c r="B22" s="162" t="s">
        <v>71</v>
      </c>
      <c r="C22" s="159" t="s">
        <v>355</v>
      </c>
      <c r="D22" s="99">
        <v>0</v>
      </c>
      <c r="E22" s="98">
        <v>0</v>
      </c>
      <c r="F22" s="99">
        <v>0</v>
      </c>
      <c r="G22" s="98">
        <v>0</v>
      </c>
      <c r="H22" s="99">
        <v>0</v>
      </c>
      <c r="I22" s="98">
        <v>0</v>
      </c>
      <c r="J22" s="99">
        <v>0</v>
      </c>
      <c r="K22" s="98">
        <v>0</v>
      </c>
      <c r="L22" s="99">
        <v>0</v>
      </c>
      <c r="M22" s="98">
        <v>0</v>
      </c>
      <c r="N22" s="67"/>
    </row>
    <row r="23" spans="2:17" ht="21.9" customHeight="1" x14ac:dyDescent="0.3">
      <c r="B23" s="162" t="s">
        <v>74</v>
      </c>
      <c r="C23" s="158" t="s">
        <v>358</v>
      </c>
      <c r="D23" s="99">
        <v>6</v>
      </c>
      <c r="E23" s="98">
        <v>7.2115384615384611E-3</v>
      </c>
      <c r="F23" s="99">
        <v>6</v>
      </c>
      <c r="G23" s="98">
        <v>2.5873221216041399E-3</v>
      </c>
      <c r="H23" s="99">
        <v>0</v>
      </c>
      <c r="I23" s="98">
        <v>0</v>
      </c>
      <c r="J23" s="99">
        <v>0</v>
      </c>
      <c r="K23" s="98">
        <v>0</v>
      </c>
      <c r="L23" s="99">
        <v>12</v>
      </c>
      <c r="M23" s="98">
        <v>3.6396724294813477E-3</v>
      </c>
      <c r="N23" s="67"/>
    </row>
    <row r="24" spans="2:17" ht="21.9" customHeight="1" x14ac:dyDescent="0.3">
      <c r="B24" s="162" t="s">
        <v>79</v>
      </c>
      <c r="C24" s="158" t="s">
        <v>363</v>
      </c>
      <c r="D24" s="99">
        <v>300</v>
      </c>
      <c r="E24" s="98">
        <v>0.36057692307692307</v>
      </c>
      <c r="F24" s="99">
        <v>1187</v>
      </c>
      <c r="G24" s="98">
        <v>0.51185855972401895</v>
      </c>
      <c r="H24" s="99">
        <v>75</v>
      </c>
      <c r="I24" s="98">
        <v>0.528169014084507</v>
      </c>
      <c r="J24" s="99">
        <v>2</v>
      </c>
      <c r="K24" s="98">
        <v>0.5</v>
      </c>
      <c r="L24" s="99">
        <v>1564</v>
      </c>
      <c r="M24" s="98">
        <v>0.47437063997573553</v>
      </c>
      <c r="N24" s="67"/>
    </row>
    <row r="25" spans="2:17" ht="21.9" customHeight="1" x14ac:dyDescent="0.3">
      <c r="B25" s="162" t="s">
        <v>80</v>
      </c>
      <c r="C25" s="158" t="s">
        <v>364</v>
      </c>
      <c r="D25" s="99">
        <v>437</v>
      </c>
      <c r="E25" s="98">
        <v>0.52524038461538458</v>
      </c>
      <c r="F25" s="99">
        <v>755</v>
      </c>
      <c r="G25" s="98">
        <v>0.3255713669685209</v>
      </c>
      <c r="H25" s="99">
        <v>46</v>
      </c>
      <c r="I25" s="98">
        <v>0.32394366197183105</v>
      </c>
      <c r="J25" s="99">
        <v>1</v>
      </c>
      <c r="K25" s="98">
        <v>0.25</v>
      </c>
      <c r="L25" s="99">
        <v>1239</v>
      </c>
      <c r="M25" s="98">
        <v>0.37579617834394907</v>
      </c>
      <c r="N25" s="67"/>
    </row>
    <row r="26" spans="2:17" ht="21.9" customHeight="1" x14ac:dyDescent="0.3">
      <c r="B26" s="162" t="s">
        <v>81</v>
      </c>
      <c r="C26" s="158" t="s">
        <v>365</v>
      </c>
      <c r="D26" s="99">
        <v>56</v>
      </c>
      <c r="E26" s="98">
        <v>6.7307692307692304E-2</v>
      </c>
      <c r="F26" s="99">
        <v>162</v>
      </c>
      <c r="G26" s="98">
        <v>6.9857697283311773E-2</v>
      </c>
      <c r="H26" s="99">
        <v>14</v>
      </c>
      <c r="I26" s="98">
        <v>9.8591549295774641E-2</v>
      </c>
      <c r="J26" s="99">
        <v>0</v>
      </c>
      <c r="K26" s="98">
        <v>0</v>
      </c>
      <c r="L26" s="99">
        <v>232</v>
      </c>
      <c r="M26" s="98">
        <v>7.0367000303306032E-2</v>
      </c>
      <c r="N26" s="67"/>
    </row>
    <row r="27" spans="2:17" ht="21.9" customHeight="1" x14ac:dyDescent="0.3">
      <c r="B27" s="162" t="s">
        <v>82</v>
      </c>
      <c r="C27" s="159" t="s">
        <v>366</v>
      </c>
      <c r="D27" s="99">
        <v>2</v>
      </c>
      <c r="E27" s="98">
        <v>2.403846153846154E-3</v>
      </c>
      <c r="F27" s="99">
        <v>38</v>
      </c>
      <c r="G27" s="98">
        <v>1.6386373436826217E-2</v>
      </c>
      <c r="H27" s="99">
        <v>0</v>
      </c>
      <c r="I27" s="98">
        <v>0</v>
      </c>
      <c r="J27" s="99">
        <v>0</v>
      </c>
      <c r="K27" s="98">
        <v>0</v>
      </c>
      <c r="L27" s="99">
        <v>40</v>
      </c>
      <c r="M27" s="98">
        <v>1.2132241431604488E-2</v>
      </c>
      <c r="N27" s="67"/>
      <c r="O27" s="130"/>
      <c r="P27" s="130"/>
      <c r="Q27" s="130"/>
    </row>
    <row r="28" spans="2:17" ht="21.9" customHeight="1" x14ac:dyDescent="0.3">
      <c r="B28" s="162" t="s">
        <v>83</v>
      </c>
      <c r="C28" s="158" t="s">
        <v>367</v>
      </c>
      <c r="D28" s="99">
        <v>0</v>
      </c>
      <c r="E28" s="98">
        <v>0</v>
      </c>
      <c r="F28" s="99">
        <v>5</v>
      </c>
      <c r="G28" s="98">
        <v>2.1561017680034496E-3</v>
      </c>
      <c r="H28" s="99">
        <v>0</v>
      </c>
      <c r="I28" s="98">
        <v>0</v>
      </c>
      <c r="J28" s="99">
        <v>0</v>
      </c>
      <c r="K28" s="98">
        <v>0</v>
      </c>
      <c r="L28" s="99">
        <v>5</v>
      </c>
      <c r="M28" s="98">
        <v>1.5165301789505611E-3</v>
      </c>
      <c r="N28" s="67"/>
      <c r="O28" s="130"/>
      <c r="P28" s="130"/>
      <c r="Q28" s="130"/>
    </row>
    <row r="29" spans="2:17" ht="21.9" customHeight="1" x14ac:dyDescent="0.3">
      <c r="B29" s="162" t="s">
        <v>84</v>
      </c>
      <c r="C29" s="158" t="s">
        <v>368</v>
      </c>
      <c r="D29" s="99">
        <v>1</v>
      </c>
      <c r="E29" s="98">
        <v>1.201923076923077E-3</v>
      </c>
      <c r="F29" s="99">
        <v>1</v>
      </c>
      <c r="G29" s="98">
        <v>4.3122035360068997E-4</v>
      </c>
      <c r="H29" s="99">
        <v>0</v>
      </c>
      <c r="I29" s="98">
        <v>0</v>
      </c>
      <c r="J29" s="99">
        <v>0</v>
      </c>
      <c r="K29" s="98">
        <v>0</v>
      </c>
      <c r="L29" s="99">
        <v>2</v>
      </c>
      <c r="M29" s="98">
        <v>6.0661207158022447E-4</v>
      </c>
      <c r="N29" s="67"/>
      <c r="O29" s="130"/>
      <c r="P29" s="130"/>
      <c r="Q29" s="130"/>
    </row>
    <row r="30" spans="2:17" ht="21.9" customHeight="1" x14ac:dyDescent="0.3">
      <c r="B30" s="162" t="s">
        <v>85</v>
      </c>
      <c r="C30" s="158" t="s">
        <v>369</v>
      </c>
      <c r="D30" s="99">
        <v>1</v>
      </c>
      <c r="E30" s="98">
        <v>1.201923076923077E-3</v>
      </c>
      <c r="F30" s="99">
        <v>1</v>
      </c>
      <c r="G30" s="98">
        <v>4.3122035360068997E-4</v>
      </c>
      <c r="H30" s="99">
        <v>0</v>
      </c>
      <c r="I30" s="98">
        <v>0</v>
      </c>
      <c r="J30" s="99">
        <v>0</v>
      </c>
      <c r="K30" s="98">
        <v>0</v>
      </c>
      <c r="L30" s="99">
        <v>2</v>
      </c>
      <c r="M30" s="98">
        <v>6.0661207158022447E-4</v>
      </c>
      <c r="N30" s="67"/>
      <c r="O30" s="130"/>
      <c r="P30" s="130"/>
      <c r="Q30" s="130"/>
    </row>
    <row r="31" spans="2:17" ht="21.9" customHeight="1" x14ac:dyDescent="0.3">
      <c r="B31" s="162" t="s">
        <v>86</v>
      </c>
      <c r="C31" s="159" t="s">
        <v>370</v>
      </c>
      <c r="D31" s="99">
        <v>0</v>
      </c>
      <c r="E31" s="98">
        <v>0</v>
      </c>
      <c r="F31" s="99">
        <v>0</v>
      </c>
      <c r="G31" s="98">
        <v>0</v>
      </c>
      <c r="H31" s="99">
        <v>1</v>
      </c>
      <c r="I31" s="98">
        <v>7.0422535211267616E-3</v>
      </c>
      <c r="J31" s="99">
        <v>0</v>
      </c>
      <c r="K31" s="98">
        <v>0</v>
      </c>
      <c r="L31" s="99">
        <v>1</v>
      </c>
      <c r="M31" s="98">
        <v>3.0330603579011223E-4</v>
      </c>
      <c r="N31" s="67"/>
      <c r="O31" s="130"/>
      <c r="P31" s="130"/>
      <c r="Q31" s="130"/>
    </row>
    <row r="32" spans="2:17" ht="21.9" customHeight="1" x14ac:dyDescent="0.3">
      <c r="B32" s="162" t="s">
        <v>87</v>
      </c>
      <c r="C32" s="159" t="s">
        <v>371</v>
      </c>
      <c r="D32" s="99">
        <v>1</v>
      </c>
      <c r="E32" s="98">
        <v>1.201923076923077E-3</v>
      </c>
      <c r="F32" s="99">
        <v>2</v>
      </c>
      <c r="G32" s="98">
        <v>8.6244070720137994E-4</v>
      </c>
      <c r="H32" s="99">
        <v>0</v>
      </c>
      <c r="I32" s="98">
        <v>0</v>
      </c>
      <c r="J32" s="99">
        <v>0</v>
      </c>
      <c r="K32" s="98">
        <v>0</v>
      </c>
      <c r="L32" s="99">
        <v>3</v>
      </c>
      <c r="M32" s="98">
        <v>9.0991810737033692E-4</v>
      </c>
      <c r="N32" s="67"/>
      <c r="O32" s="130"/>
      <c r="P32" s="130"/>
      <c r="Q32" s="130"/>
    </row>
    <row r="33" spans="2:17" ht="21.9" customHeight="1" x14ac:dyDescent="0.3">
      <c r="B33" s="162">
        <v>96</v>
      </c>
      <c r="C33" s="158" t="s">
        <v>374</v>
      </c>
      <c r="D33" s="99">
        <v>1</v>
      </c>
      <c r="E33" s="98">
        <v>1.201923076923077E-3</v>
      </c>
      <c r="F33" s="99">
        <v>0</v>
      </c>
      <c r="G33" s="98">
        <v>0</v>
      </c>
      <c r="H33" s="99">
        <v>0</v>
      </c>
      <c r="I33" s="98">
        <v>0</v>
      </c>
      <c r="J33" s="99">
        <v>0</v>
      </c>
      <c r="K33" s="98">
        <v>0</v>
      </c>
      <c r="L33" s="99">
        <v>1</v>
      </c>
      <c r="M33" s="98">
        <v>3.0330603579011223E-4</v>
      </c>
      <c r="N33" s="67"/>
      <c r="O33" s="130"/>
      <c r="P33" s="130"/>
      <c r="Q33" s="130"/>
    </row>
    <row r="34" spans="2:17" ht="21.9" customHeight="1" thickBot="1" x14ac:dyDescent="0.35">
      <c r="B34" s="166" t="s">
        <v>93</v>
      </c>
      <c r="C34" s="161" t="s">
        <v>377</v>
      </c>
      <c r="D34" s="99">
        <v>2</v>
      </c>
      <c r="E34" s="98">
        <v>2.403846153846154E-3</v>
      </c>
      <c r="F34" s="99">
        <v>2</v>
      </c>
      <c r="G34" s="98">
        <v>8.6244070720137994E-4</v>
      </c>
      <c r="H34" s="99">
        <v>1</v>
      </c>
      <c r="I34" s="98">
        <v>7.0422535211267616E-3</v>
      </c>
      <c r="J34" s="99">
        <v>0</v>
      </c>
      <c r="K34" s="98">
        <v>0</v>
      </c>
      <c r="L34" s="99">
        <v>5</v>
      </c>
      <c r="M34" s="98">
        <v>1.5165301789505611E-3</v>
      </c>
      <c r="N34" s="67"/>
      <c r="O34" s="130"/>
      <c r="P34" s="130"/>
      <c r="Q34" s="130"/>
    </row>
    <row r="35" spans="2:17" ht="21.9" customHeight="1" thickTop="1" thickBot="1" x14ac:dyDescent="0.35">
      <c r="B35" s="245" t="s">
        <v>187</v>
      </c>
      <c r="C35" s="246"/>
      <c r="D35" s="283">
        <f t="shared" ref="D35:M35" si="0">SUM(D2:D34)</f>
        <v>832</v>
      </c>
      <c r="E35" s="284">
        <f t="shared" si="0"/>
        <v>1.0000000000000002</v>
      </c>
      <c r="F35" s="285">
        <f t="shared" si="0"/>
        <v>2319</v>
      </c>
      <c r="G35" s="284">
        <f t="shared" si="0"/>
        <v>0.99956877964639934</v>
      </c>
      <c r="H35" s="285">
        <f t="shared" si="0"/>
        <v>142</v>
      </c>
      <c r="I35" s="284">
        <f t="shared" si="0"/>
        <v>0.99999999999999989</v>
      </c>
      <c r="J35" s="285">
        <f t="shared" si="0"/>
        <v>4</v>
      </c>
      <c r="K35" s="286">
        <f t="shared" si="0"/>
        <v>1</v>
      </c>
      <c r="L35" s="283">
        <f t="shared" si="0"/>
        <v>3297</v>
      </c>
      <c r="M35" s="287">
        <f t="shared" si="0"/>
        <v>0.99969669396420979</v>
      </c>
      <c r="N35" s="67"/>
      <c r="O35" s="130"/>
      <c r="P35" s="130"/>
      <c r="Q35" s="130"/>
    </row>
    <row r="36" spans="2:17" ht="15.6" thickTop="1" thickBot="1" x14ac:dyDescent="0.35">
      <c r="B36" s="46"/>
      <c r="C36" s="53"/>
      <c r="D36" s="68"/>
      <c r="E36" s="54"/>
      <c r="F36" s="68"/>
      <c r="G36" s="54"/>
      <c r="H36" s="68"/>
      <c r="I36" s="54"/>
      <c r="J36" s="68"/>
      <c r="K36" s="54"/>
      <c r="L36" s="68"/>
      <c r="M36" s="54"/>
      <c r="O36" s="130"/>
      <c r="P36" s="130"/>
      <c r="Q36" s="130"/>
    </row>
    <row r="37" spans="2:17" ht="15" thickTop="1" x14ac:dyDescent="0.3">
      <c r="B37" s="46"/>
      <c r="C37" s="43" t="s">
        <v>195</v>
      </c>
      <c r="D37" s="68"/>
      <c r="E37" s="54"/>
      <c r="F37" s="68"/>
      <c r="G37" s="54"/>
      <c r="H37" s="68"/>
      <c r="I37" s="54"/>
      <c r="J37" s="68"/>
      <c r="K37" s="54"/>
      <c r="L37" s="68"/>
      <c r="M37" s="54"/>
      <c r="O37" s="130"/>
      <c r="P37" s="130"/>
      <c r="Q37" s="130"/>
    </row>
    <row r="38" spans="2:17" ht="15" thickBot="1" x14ac:dyDescent="0.35">
      <c r="B38" s="46"/>
      <c r="C38" s="44" t="s">
        <v>196</v>
      </c>
      <c r="D38" s="68"/>
      <c r="E38" s="54"/>
      <c r="F38" s="68"/>
      <c r="G38" s="54"/>
      <c r="H38" s="68"/>
      <c r="I38" s="54"/>
      <c r="J38" s="68"/>
      <c r="K38" s="54"/>
      <c r="L38" s="68"/>
      <c r="M38" s="54"/>
      <c r="O38" s="130"/>
      <c r="P38" s="130"/>
      <c r="Q38" s="130"/>
    </row>
    <row r="39" spans="2:17" ht="15" thickTop="1" x14ac:dyDescent="0.3">
      <c r="B39" s="46"/>
      <c r="C39" s="53"/>
      <c r="D39" s="68"/>
      <c r="E39" s="54"/>
      <c r="F39" s="68"/>
      <c r="G39" s="54"/>
      <c r="H39" s="68"/>
      <c r="I39" s="54"/>
      <c r="J39" s="68"/>
      <c r="K39" s="54"/>
      <c r="L39" s="68"/>
      <c r="M39" s="54"/>
      <c r="O39" s="130"/>
      <c r="P39" s="130"/>
      <c r="Q39" s="130"/>
    </row>
    <row r="40" spans="2:17" x14ac:dyDescent="0.3">
      <c r="B40" s="46"/>
      <c r="C40" s="53"/>
      <c r="D40" s="68"/>
      <c r="E40" s="54"/>
      <c r="F40" s="68"/>
      <c r="G40" s="54"/>
      <c r="H40" s="68"/>
      <c r="I40" s="54"/>
      <c r="J40" s="68"/>
      <c r="K40" s="54"/>
      <c r="L40" s="68"/>
      <c r="M40" s="54"/>
      <c r="O40" s="130"/>
      <c r="P40" s="130"/>
      <c r="Q40" s="130"/>
    </row>
    <row r="41" spans="2:17" x14ac:dyDescent="0.3">
      <c r="B41" s="46"/>
      <c r="C41" s="53"/>
      <c r="D41" s="68"/>
      <c r="E41" s="54"/>
      <c r="F41" s="68"/>
      <c r="G41" s="54"/>
      <c r="H41" s="68"/>
      <c r="I41" s="54"/>
      <c r="J41" s="68"/>
      <c r="K41" s="54"/>
      <c r="L41" s="68"/>
      <c r="M41" s="54"/>
      <c r="O41" s="130"/>
      <c r="P41" s="130"/>
      <c r="Q41" s="130"/>
    </row>
    <row r="42" spans="2:17" x14ac:dyDescent="0.3">
      <c r="B42" s="46"/>
      <c r="C42" s="53"/>
      <c r="D42" s="68"/>
      <c r="E42" s="54"/>
      <c r="F42" s="68"/>
      <c r="G42" s="54"/>
      <c r="H42" s="68"/>
      <c r="I42" s="54"/>
      <c r="J42" s="68"/>
      <c r="K42" s="54"/>
      <c r="L42" s="68"/>
      <c r="M42" s="54"/>
      <c r="O42" s="130"/>
      <c r="P42" s="130"/>
      <c r="Q42" s="130"/>
    </row>
    <row r="43" spans="2:17" x14ac:dyDescent="0.3">
      <c r="B43" s="46"/>
      <c r="C43" s="53"/>
      <c r="D43" s="68"/>
      <c r="E43" s="54"/>
      <c r="F43" s="68"/>
      <c r="G43" s="54"/>
      <c r="H43" s="68"/>
      <c r="I43" s="54"/>
      <c r="J43" s="68"/>
      <c r="K43" s="54"/>
      <c r="L43" s="68"/>
      <c r="M43" s="54"/>
      <c r="O43" s="130"/>
      <c r="P43" s="130"/>
      <c r="Q43" s="130"/>
    </row>
    <row r="44" spans="2:17" x14ac:dyDescent="0.3">
      <c r="B44" s="46"/>
      <c r="C44" s="53"/>
      <c r="D44" s="68"/>
      <c r="E44" s="54"/>
      <c r="F44" s="68"/>
      <c r="G44" s="54"/>
      <c r="H44" s="68"/>
      <c r="I44" s="54"/>
      <c r="J44" s="68"/>
      <c r="K44" s="54"/>
      <c r="L44" s="68"/>
      <c r="M44" s="54"/>
      <c r="O44" s="130"/>
      <c r="P44" s="130"/>
      <c r="Q44" s="130"/>
    </row>
    <row r="45" spans="2:17" x14ac:dyDescent="0.3">
      <c r="B45" s="46"/>
      <c r="C45" s="53"/>
      <c r="D45" s="68"/>
      <c r="E45" s="54"/>
      <c r="F45" s="68"/>
      <c r="G45" s="54"/>
      <c r="H45" s="68"/>
      <c r="I45" s="54"/>
      <c r="J45" s="68"/>
      <c r="K45" s="54"/>
      <c r="L45" s="68"/>
      <c r="M45" s="54"/>
      <c r="O45" s="130"/>
      <c r="P45" s="130"/>
      <c r="Q45" s="130"/>
    </row>
    <row r="46" spans="2:17" x14ac:dyDescent="0.3">
      <c r="B46" s="46"/>
      <c r="C46" s="53"/>
      <c r="D46" s="68"/>
      <c r="E46" s="54"/>
      <c r="F46" s="68"/>
      <c r="G46" s="54"/>
      <c r="H46" s="68"/>
      <c r="I46" s="54"/>
      <c r="J46" s="68"/>
      <c r="K46" s="54"/>
      <c r="L46" s="68"/>
      <c r="M46" s="54"/>
      <c r="O46" s="130"/>
      <c r="P46" s="130"/>
      <c r="Q46" s="130"/>
    </row>
    <row r="47" spans="2:17" x14ac:dyDescent="0.3">
      <c r="B47" s="46"/>
      <c r="C47" s="53"/>
      <c r="D47" s="68"/>
      <c r="E47" s="54"/>
      <c r="F47" s="68"/>
      <c r="G47" s="54"/>
      <c r="H47" s="68"/>
      <c r="I47" s="54"/>
      <c r="J47" s="68"/>
      <c r="K47" s="54"/>
      <c r="L47" s="68"/>
      <c r="M47" s="54"/>
      <c r="O47" s="130"/>
      <c r="P47" s="130"/>
      <c r="Q47" s="130"/>
    </row>
    <row r="48" spans="2:17" x14ac:dyDescent="0.3">
      <c r="B48" s="46"/>
      <c r="C48" s="53"/>
      <c r="D48" s="68"/>
      <c r="E48" s="54"/>
      <c r="F48" s="68"/>
      <c r="G48" s="54"/>
      <c r="H48" s="68"/>
      <c r="I48" s="54"/>
      <c r="J48" s="68"/>
      <c r="K48" s="54"/>
      <c r="L48" s="68"/>
      <c r="M48" s="54"/>
      <c r="O48" s="130"/>
      <c r="P48" s="130"/>
      <c r="Q48" s="130"/>
    </row>
    <row r="49" spans="2:17" x14ac:dyDescent="0.3">
      <c r="B49" s="46"/>
      <c r="C49" s="53"/>
      <c r="D49" s="68"/>
      <c r="E49" s="54"/>
      <c r="F49" s="68"/>
      <c r="G49" s="54"/>
      <c r="H49" s="68"/>
      <c r="I49" s="54"/>
      <c r="J49" s="68"/>
      <c r="K49" s="54"/>
      <c r="L49" s="68"/>
      <c r="M49" s="54"/>
      <c r="O49" s="130"/>
      <c r="P49" s="130"/>
      <c r="Q49" s="130"/>
    </row>
    <row r="50" spans="2:17" x14ac:dyDescent="0.3">
      <c r="B50" s="46"/>
      <c r="C50" s="53"/>
      <c r="D50" s="68"/>
      <c r="E50" s="54"/>
      <c r="F50" s="68"/>
      <c r="G50" s="54"/>
      <c r="H50" s="68"/>
      <c r="I50" s="54"/>
      <c r="J50" s="68"/>
      <c r="K50" s="54"/>
      <c r="L50" s="68"/>
      <c r="M50" s="54"/>
      <c r="O50" s="130"/>
      <c r="P50" s="130"/>
      <c r="Q50" s="130"/>
    </row>
    <row r="51" spans="2:17" x14ac:dyDescent="0.3">
      <c r="B51" s="46"/>
      <c r="C51" s="53"/>
      <c r="D51" s="68"/>
      <c r="E51" s="54"/>
      <c r="F51" s="68"/>
      <c r="G51" s="54"/>
      <c r="H51" s="68"/>
      <c r="I51" s="54"/>
      <c r="J51" s="68"/>
      <c r="K51" s="54"/>
      <c r="L51" s="68"/>
      <c r="M51" s="54"/>
      <c r="O51" s="130"/>
      <c r="P51" s="130"/>
      <c r="Q51" s="130"/>
    </row>
    <row r="52" spans="2:17" x14ac:dyDescent="0.3">
      <c r="B52" s="46"/>
      <c r="C52" s="53"/>
      <c r="D52" s="68"/>
      <c r="E52" s="54"/>
      <c r="F52" s="68"/>
      <c r="G52" s="54"/>
      <c r="H52" s="68"/>
      <c r="I52" s="54"/>
      <c r="J52" s="68"/>
      <c r="K52" s="54"/>
      <c r="L52" s="68"/>
      <c r="M52" s="54"/>
      <c r="O52" s="130"/>
      <c r="P52" s="130"/>
      <c r="Q52" s="130"/>
    </row>
    <row r="53" spans="2:17" x14ac:dyDescent="0.3">
      <c r="B53" s="46"/>
      <c r="C53" s="53"/>
      <c r="D53" s="68"/>
      <c r="E53" s="54"/>
      <c r="F53" s="68"/>
      <c r="G53" s="54"/>
      <c r="H53" s="68"/>
      <c r="I53" s="54"/>
      <c r="J53" s="68"/>
      <c r="K53" s="54"/>
      <c r="L53" s="68"/>
      <c r="M53" s="54"/>
      <c r="O53" s="130"/>
      <c r="P53" s="130"/>
      <c r="Q53" s="130"/>
    </row>
    <row r="54" spans="2:17" x14ac:dyDescent="0.3">
      <c r="B54" s="46"/>
      <c r="C54" s="53"/>
      <c r="D54" s="68"/>
      <c r="E54" s="54"/>
      <c r="F54" s="68"/>
      <c r="G54" s="54"/>
      <c r="H54" s="68"/>
      <c r="I54" s="54"/>
      <c r="J54" s="68"/>
      <c r="K54" s="54"/>
      <c r="L54" s="68"/>
      <c r="M54" s="54"/>
      <c r="O54" s="130"/>
      <c r="P54" s="130"/>
      <c r="Q54" s="130"/>
    </row>
    <row r="55" spans="2:17" x14ac:dyDescent="0.3">
      <c r="B55" s="46"/>
      <c r="C55" s="53"/>
      <c r="D55" s="68"/>
      <c r="E55" s="54"/>
      <c r="F55" s="68"/>
      <c r="G55" s="54"/>
      <c r="H55" s="68"/>
      <c r="I55" s="54"/>
      <c r="J55" s="68"/>
      <c r="K55" s="54"/>
      <c r="L55" s="68"/>
      <c r="M55" s="54"/>
      <c r="O55" s="130"/>
      <c r="P55" s="130"/>
      <c r="Q55" s="130"/>
    </row>
    <row r="56" spans="2:17" x14ac:dyDescent="0.3">
      <c r="B56" s="46"/>
      <c r="C56" s="53"/>
      <c r="D56" s="68"/>
      <c r="E56" s="54"/>
      <c r="F56" s="68"/>
      <c r="G56" s="54"/>
      <c r="H56" s="68"/>
      <c r="I56" s="54"/>
      <c r="J56" s="68"/>
      <c r="K56" s="54"/>
      <c r="L56" s="68"/>
      <c r="M56" s="54"/>
      <c r="O56" s="130"/>
      <c r="P56" s="130"/>
      <c r="Q56" s="130"/>
    </row>
    <row r="57" spans="2:17" x14ac:dyDescent="0.3">
      <c r="B57" s="46"/>
      <c r="C57" s="53"/>
      <c r="D57" s="68"/>
      <c r="E57" s="54"/>
      <c r="F57" s="68"/>
      <c r="G57" s="54"/>
      <c r="H57" s="68"/>
      <c r="I57" s="54"/>
      <c r="J57" s="68"/>
      <c r="K57" s="54"/>
      <c r="L57" s="68"/>
      <c r="M57" s="54"/>
      <c r="O57" s="130"/>
      <c r="P57" s="130"/>
      <c r="Q57" s="130"/>
    </row>
    <row r="58" spans="2:17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130"/>
      <c r="P58" s="130"/>
      <c r="Q58" s="130"/>
    </row>
    <row r="59" spans="2:17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130"/>
      <c r="P59" s="130"/>
      <c r="Q59" s="130"/>
    </row>
    <row r="60" spans="2:17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O60" s="130"/>
      <c r="P60" s="130"/>
      <c r="Q60" s="130"/>
    </row>
    <row r="61" spans="2:17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O61" s="130"/>
      <c r="P61" s="130"/>
      <c r="Q61" s="130"/>
    </row>
    <row r="62" spans="2:17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O62" s="130"/>
      <c r="P62" s="130"/>
      <c r="Q62" s="130"/>
    </row>
    <row r="63" spans="2:17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O63" s="130"/>
      <c r="P63" s="130"/>
      <c r="Q63" s="130"/>
    </row>
    <row r="64" spans="2:17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2:13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2:13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2:13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2:13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2:13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2:13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2:13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2:13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2:13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2:13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2:13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2:13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2:13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2:13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2:13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2:13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2:13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2:13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2:13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2:13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2:13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2:13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2:13" x14ac:dyDescent="0.3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2:13" x14ac:dyDescent="0.3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x14ac:dyDescent="0.3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x14ac:dyDescent="0.3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3" x14ac:dyDescent="0.3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3" x14ac:dyDescent="0.3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13" x14ac:dyDescent="0.3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2:13" x14ac:dyDescent="0.3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2:13" x14ac:dyDescent="0.3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2:13" x14ac:dyDescent="0.3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2:13" x14ac:dyDescent="0.3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2:13" x14ac:dyDescent="0.3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2:13" x14ac:dyDescent="0.3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2:13" x14ac:dyDescent="0.3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2:13" x14ac:dyDescent="0.3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2:13" x14ac:dyDescent="0.3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2:13" x14ac:dyDescent="0.3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2:13" x14ac:dyDescent="0.3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2:13" x14ac:dyDescent="0.3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2:13" x14ac:dyDescent="0.3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2:13" x14ac:dyDescent="0.3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2:13" x14ac:dyDescent="0.3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2:13" x14ac:dyDescent="0.3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2:13" x14ac:dyDescent="0.3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2:13" x14ac:dyDescent="0.3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2:13" x14ac:dyDescent="0.3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2:13" x14ac:dyDescent="0.3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2:13" x14ac:dyDescent="0.3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2:13" x14ac:dyDescent="0.3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2:13" x14ac:dyDescent="0.3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2:13" x14ac:dyDescent="0.3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2:13" x14ac:dyDescent="0.3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2:13" x14ac:dyDescent="0.3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2:13" x14ac:dyDescent="0.3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2:13" x14ac:dyDescent="0.3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2:13" x14ac:dyDescent="0.3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2:13" x14ac:dyDescent="0.3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2:13" x14ac:dyDescent="0.3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2:13" x14ac:dyDescent="0.3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2:13" x14ac:dyDescent="0.3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2:13" x14ac:dyDescent="0.3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2:13" x14ac:dyDescent="0.3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2:13" x14ac:dyDescent="0.3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2:13" x14ac:dyDescent="0.3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2:13" x14ac:dyDescent="0.3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2:13" x14ac:dyDescent="0.3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2:13" x14ac:dyDescent="0.3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2:13" x14ac:dyDescent="0.3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2:13" x14ac:dyDescent="0.3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2:13" x14ac:dyDescent="0.3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2:13" x14ac:dyDescent="0.3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2:13" x14ac:dyDescent="0.3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2:13" x14ac:dyDescent="0.3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2:13" x14ac:dyDescent="0.3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2:13" x14ac:dyDescent="0.3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2:13" x14ac:dyDescent="0.3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2:13" x14ac:dyDescent="0.3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2:13" x14ac:dyDescent="0.3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2:13" x14ac:dyDescent="0.3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2:13" x14ac:dyDescent="0.3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2:13" x14ac:dyDescent="0.3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2:13" x14ac:dyDescent="0.3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2:13" x14ac:dyDescent="0.3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2:13" x14ac:dyDescent="0.3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2:13" x14ac:dyDescent="0.3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2:13" x14ac:dyDescent="0.3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2:13" x14ac:dyDescent="0.3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2:13" x14ac:dyDescent="0.3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2:13" x14ac:dyDescent="0.3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2:13" x14ac:dyDescent="0.3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2:13" x14ac:dyDescent="0.3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2:13" x14ac:dyDescent="0.3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2:13" x14ac:dyDescent="0.3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2:13" x14ac:dyDescent="0.3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2:13" x14ac:dyDescent="0.3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2:13" x14ac:dyDescent="0.3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2:13" x14ac:dyDescent="0.3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2:13" x14ac:dyDescent="0.3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2:13" x14ac:dyDescent="0.3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2:13" x14ac:dyDescent="0.3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2:13" x14ac:dyDescent="0.3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2:13" x14ac:dyDescent="0.3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2:13" x14ac:dyDescent="0.3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2:13" x14ac:dyDescent="0.3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2:13" x14ac:dyDescent="0.3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2:13" x14ac:dyDescent="0.3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2:13" x14ac:dyDescent="0.3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2:13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2:13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2:13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2:13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2:13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2:13" x14ac:dyDescent="0.3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2:13" x14ac:dyDescent="0.3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2:13" x14ac:dyDescent="0.3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2:13" x14ac:dyDescent="0.3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2:13" x14ac:dyDescent="0.3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2:13" x14ac:dyDescent="0.3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2:13" x14ac:dyDescent="0.3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2:13" x14ac:dyDescent="0.3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2:13" x14ac:dyDescent="0.3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2:13" x14ac:dyDescent="0.3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2:13" x14ac:dyDescent="0.3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</sheetData>
  <mergeCells count="10">
    <mergeCell ref="B35:C35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647"/>
  <sheetViews>
    <sheetView showGridLines="0" topLeftCell="M1" zoomScale="90" zoomScaleNormal="90" workbookViewId="0">
      <selection activeCell="M11" sqref="M11:V11"/>
    </sheetView>
  </sheetViews>
  <sheetFormatPr defaultColWidth="9.109375" defaultRowHeight="14.4" x14ac:dyDescent="0.3"/>
  <cols>
    <col min="1" max="1" width="2.6640625" style="3" customWidth="1"/>
    <col min="2" max="2" width="36.5546875" style="1" customWidth="1"/>
    <col min="3" max="11" width="14.6640625" style="1" hidden="1" customWidth="1"/>
    <col min="12" max="12" width="30.6640625" style="1" hidden="1" customWidth="1"/>
    <col min="13" max="22" width="26.33203125" style="1" customWidth="1"/>
    <col min="23" max="23" width="14" style="3" customWidth="1"/>
    <col min="24" max="16384" width="9.109375" style="3"/>
  </cols>
  <sheetData>
    <row r="1" spans="2:24" ht="15" thickBo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4" ht="21.9" customHeight="1" thickTop="1" thickBot="1" x14ac:dyDescent="0.35">
      <c r="B2" s="198" t="s">
        <v>183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4" ht="21.9" customHeight="1" thickTop="1" thickBot="1" x14ac:dyDescent="0.35">
      <c r="B3" s="201" t="s">
        <v>684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</row>
    <row r="4" spans="2:24" ht="21.9" customHeight="1" thickTop="1" thickBot="1" x14ac:dyDescent="0.35">
      <c r="B4" s="205" t="s">
        <v>185</v>
      </c>
      <c r="C4" s="208" t="s">
        <v>184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0"/>
      <c r="W4" s="195" t="s">
        <v>685</v>
      </c>
    </row>
    <row r="5" spans="2:24" ht="21.9" customHeight="1" thickTop="1" x14ac:dyDescent="0.3">
      <c r="B5" s="206"/>
      <c r="C5" s="193">
        <v>2012</v>
      </c>
      <c r="D5" s="193"/>
      <c r="E5" s="193">
        <v>2013</v>
      </c>
      <c r="F5" s="193"/>
      <c r="G5" s="193">
        <v>2014</v>
      </c>
      <c r="H5" s="193"/>
      <c r="I5" s="193">
        <v>2015</v>
      </c>
      <c r="J5" s="193"/>
      <c r="K5" s="193">
        <v>2016</v>
      </c>
      <c r="L5" s="193"/>
      <c r="M5" s="204">
        <v>2017</v>
      </c>
      <c r="N5" s="191"/>
      <c r="O5" s="191">
        <v>2018</v>
      </c>
      <c r="P5" s="191"/>
      <c r="Q5" s="191">
        <v>2019</v>
      </c>
      <c r="R5" s="191"/>
      <c r="S5" s="191">
        <v>2020</v>
      </c>
      <c r="T5" s="194"/>
      <c r="U5" s="191">
        <v>2021</v>
      </c>
      <c r="V5" s="192"/>
      <c r="W5" s="196"/>
    </row>
    <row r="6" spans="2:24" ht="21.9" customHeight="1" thickBot="1" x14ac:dyDescent="0.35">
      <c r="B6" s="207"/>
      <c r="C6" s="25" t="s">
        <v>2</v>
      </c>
      <c r="D6" s="25" t="s">
        <v>1</v>
      </c>
      <c r="E6" s="25" t="s">
        <v>2</v>
      </c>
      <c r="F6" s="25" t="s">
        <v>1</v>
      </c>
      <c r="G6" s="25" t="s">
        <v>2</v>
      </c>
      <c r="H6" s="25" t="s">
        <v>1</v>
      </c>
      <c r="I6" s="25" t="s">
        <v>2</v>
      </c>
      <c r="J6" s="25" t="s">
        <v>1</v>
      </c>
      <c r="K6" s="25" t="s">
        <v>2</v>
      </c>
      <c r="L6" s="25" t="s">
        <v>1</v>
      </c>
      <c r="M6" s="131" t="s">
        <v>2</v>
      </c>
      <c r="N6" s="133" t="s">
        <v>1</v>
      </c>
      <c r="O6" s="133" t="s">
        <v>2</v>
      </c>
      <c r="P6" s="133" t="s">
        <v>1</v>
      </c>
      <c r="Q6" s="133" t="s">
        <v>2</v>
      </c>
      <c r="R6" s="133" t="s">
        <v>1</v>
      </c>
      <c r="S6" s="133" t="s">
        <v>2</v>
      </c>
      <c r="T6" s="187" t="s">
        <v>1</v>
      </c>
      <c r="U6" s="133" t="s">
        <v>2</v>
      </c>
      <c r="V6" s="132" t="s">
        <v>1</v>
      </c>
      <c r="W6" s="197"/>
    </row>
    <row r="7" spans="2:24" ht="21.9" customHeight="1" thickTop="1" x14ac:dyDescent="0.3">
      <c r="B7" s="26" t="s">
        <v>188</v>
      </c>
      <c r="C7" s="19">
        <v>827</v>
      </c>
      <c r="D7" s="20">
        <v>0.35281569965870307</v>
      </c>
      <c r="E7" s="19">
        <v>888</v>
      </c>
      <c r="F7" s="20">
        <v>0.37185929648241206</v>
      </c>
      <c r="G7" s="19"/>
      <c r="H7" s="20"/>
      <c r="I7" s="19"/>
      <c r="J7" s="20"/>
      <c r="K7" s="20"/>
      <c r="L7" s="20"/>
      <c r="M7" s="261">
        <v>1067</v>
      </c>
      <c r="N7" s="262">
        <v>0.26600000000000001</v>
      </c>
      <c r="O7" s="263">
        <v>1052</v>
      </c>
      <c r="P7" s="262">
        <v>0.2611717974180735</v>
      </c>
      <c r="Q7" s="263">
        <v>1103</v>
      </c>
      <c r="R7" s="262">
        <v>0.26143635932685472</v>
      </c>
      <c r="S7" s="263">
        <v>791</v>
      </c>
      <c r="T7" s="262">
        <v>0.26668914362778151</v>
      </c>
      <c r="U7" s="263">
        <v>832</v>
      </c>
      <c r="V7" s="264">
        <v>0.25235062177737339</v>
      </c>
      <c r="W7" s="273">
        <f>(U7-S7)/S7</f>
        <v>5.1833122629582805E-2</v>
      </c>
      <c r="X7" s="14"/>
    </row>
    <row r="8" spans="2:24" ht="21.9" customHeight="1" x14ac:dyDescent="0.3">
      <c r="B8" s="26" t="s">
        <v>189</v>
      </c>
      <c r="C8" s="19">
        <v>1213</v>
      </c>
      <c r="D8" s="20">
        <v>0.51749146757679176</v>
      </c>
      <c r="E8" s="19">
        <v>1168</v>
      </c>
      <c r="F8" s="20">
        <v>0.48911222780569513</v>
      </c>
      <c r="G8" s="19"/>
      <c r="H8" s="20"/>
      <c r="I8" s="19"/>
      <c r="J8" s="20"/>
      <c r="K8" s="20"/>
      <c r="L8" s="20"/>
      <c r="M8" s="265">
        <v>2789</v>
      </c>
      <c r="N8" s="266">
        <v>0.69599999999999995</v>
      </c>
      <c r="O8" s="267">
        <v>2800</v>
      </c>
      <c r="P8" s="266">
        <v>0.69513406156901691</v>
      </c>
      <c r="Q8" s="267">
        <v>2939</v>
      </c>
      <c r="R8" s="266">
        <v>0.69661057122540881</v>
      </c>
      <c r="S8" s="267">
        <v>2027</v>
      </c>
      <c r="T8" s="266">
        <v>0.68341200269723534</v>
      </c>
      <c r="U8" s="267">
        <v>2319</v>
      </c>
      <c r="V8" s="268">
        <v>0.70336669699727028</v>
      </c>
      <c r="W8" s="274">
        <f>(U8-S8)/S8</f>
        <v>0.14405525407005426</v>
      </c>
    </row>
    <row r="9" spans="2:24" ht="21.9" customHeight="1" x14ac:dyDescent="0.3">
      <c r="B9" s="26" t="s">
        <v>190</v>
      </c>
      <c r="C9" s="19">
        <v>295</v>
      </c>
      <c r="D9" s="20">
        <v>0.12585324232081913</v>
      </c>
      <c r="E9" s="19">
        <v>314</v>
      </c>
      <c r="F9" s="20">
        <v>0.13149078726968175</v>
      </c>
      <c r="G9" s="19"/>
      <c r="H9" s="20"/>
      <c r="I9" s="19"/>
      <c r="J9" s="20"/>
      <c r="K9" s="20"/>
      <c r="L9" s="20"/>
      <c r="M9" s="265">
        <v>146</v>
      </c>
      <c r="N9" s="266">
        <v>3.5999999999999997E-2</v>
      </c>
      <c r="O9" s="267">
        <v>170</v>
      </c>
      <c r="P9" s="266">
        <v>4.2204568023833169E-2</v>
      </c>
      <c r="Q9" s="267">
        <v>168</v>
      </c>
      <c r="R9" s="266">
        <v>3.9819862526665084E-2</v>
      </c>
      <c r="S9" s="267">
        <v>143</v>
      </c>
      <c r="T9" s="266">
        <v>4.8213081591368848E-2</v>
      </c>
      <c r="U9" s="267">
        <v>142</v>
      </c>
      <c r="V9" s="268">
        <v>4.3069457082195936E-2</v>
      </c>
      <c r="W9" s="274">
        <f>(U9-S9)/S9</f>
        <v>-6.993006993006993E-3</v>
      </c>
    </row>
    <row r="10" spans="2:24" ht="21.9" customHeight="1" thickBot="1" x14ac:dyDescent="0.35">
      <c r="B10" s="26" t="s">
        <v>191</v>
      </c>
      <c r="C10" s="19">
        <v>9</v>
      </c>
      <c r="D10" s="20">
        <v>3.8395904436860067E-3</v>
      </c>
      <c r="E10" s="19">
        <v>18</v>
      </c>
      <c r="F10" s="20">
        <v>7.537688442211055E-3</v>
      </c>
      <c r="G10" s="19"/>
      <c r="H10" s="20"/>
      <c r="I10" s="19"/>
      <c r="J10" s="20"/>
      <c r="K10" s="20"/>
      <c r="L10" s="20"/>
      <c r="M10" s="269">
        <v>6</v>
      </c>
      <c r="N10" s="270">
        <v>1E-3</v>
      </c>
      <c r="O10" s="271">
        <v>6</v>
      </c>
      <c r="P10" s="270">
        <v>1.4895729890764648E-3</v>
      </c>
      <c r="Q10" s="271">
        <v>9</v>
      </c>
      <c r="R10" s="270">
        <v>2.1332069210713441E-3</v>
      </c>
      <c r="S10" s="271">
        <v>5</v>
      </c>
      <c r="T10" s="270">
        <v>1.6857720836142953E-3</v>
      </c>
      <c r="U10" s="271">
        <v>4</v>
      </c>
      <c r="V10" s="272">
        <v>1.2132241431604489E-3</v>
      </c>
      <c r="W10" s="275">
        <f>(U10-S10)/S10</f>
        <v>-0.2</v>
      </c>
    </row>
    <row r="11" spans="2:24" ht="21.9" customHeight="1" thickTop="1" thickBot="1" x14ac:dyDescent="0.35">
      <c r="B11" s="31" t="s">
        <v>187</v>
      </c>
      <c r="C11" s="27">
        <v>2344</v>
      </c>
      <c r="D11" s="28">
        <v>1</v>
      </c>
      <c r="E11" s="27">
        <v>2388</v>
      </c>
      <c r="F11" s="28">
        <v>1</v>
      </c>
      <c r="G11" s="27"/>
      <c r="H11" s="28"/>
      <c r="I11" s="27"/>
      <c r="J11" s="28"/>
      <c r="K11" s="28"/>
      <c r="L11" s="28"/>
      <c r="M11" s="288">
        <v>4008</v>
      </c>
      <c r="N11" s="288">
        <v>1</v>
      </c>
      <c r="O11" s="288">
        <v>4028</v>
      </c>
      <c r="P11" s="288">
        <v>1</v>
      </c>
      <c r="Q11" s="288">
        <v>4219</v>
      </c>
      <c r="R11" s="288">
        <v>1</v>
      </c>
      <c r="S11" s="288">
        <v>2966</v>
      </c>
      <c r="T11" s="288">
        <v>1</v>
      </c>
      <c r="U11" s="288">
        <f>SUM(U7:U10)</f>
        <v>3297</v>
      </c>
      <c r="V11" s="272">
        <v>1</v>
      </c>
      <c r="W11" s="183">
        <f>(U11-S11)/S11</f>
        <v>0.11159811193526635</v>
      </c>
    </row>
    <row r="12" spans="2:24" ht="15" thickTop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4" x14ac:dyDescent="0.3">
      <c r="B13" s="1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4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6"/>
      <c r="O14" s="3"/>
      <c r="P14" s="16"/>
      <c r="Q14" s="3"/>
      <c r="R14" s="16"/>
      <c r="S14" s="3"/>
      <c r="T14" s="16"/>
      <c r="U14" s="3"/>
      <c r="V14" s="16"/>
    </row>
    <row r="15" spans="2:24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7"/>
      <c r="N15" s="16"/>
      <c r="O15" s="17"/>
      <c r="P15" s="16"/>
      <c r="Q15" s="17"/>
      <c r="R15" s="16"/>
      <c r="S15" s="17"/>
      <c r="T15" s="16"/>
      <c r="U15" s="17"/>
      <c r="V15" s="16"/>
    </row>
    <row r="16" spans="2:24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7"/>
      <c r="N16" s="3"/>
      <c r="O16" s="17"/>
      <c r="P16" s="3"/>
      <c r="Q16" s="17"/>
      <c r="R16" s="3"/>
      <c r="S16" s="17"/>
      <c r="T16" s="3"/>
      <c r="U16" s="17"/>
      <c r="V16" s="3"/>
    </row>
    <row r="17" spans="2:22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7"/>
      <c r="N17" s="3"/>
      <c r="O17" s="17"/>
      <c r="P17" s="3"/>
      <c r="Q17" s="17"/>
      <c r="R17" s="3"/>
      <c r="S17" s="17"/>
      <c r="T17" s="3"/>
      <c r="U17" s="17"/>
      <c r="V17" s="3"/>
    </row>
    <row r="18" spans="2:22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7"/>
      <c r="N18" s="16"/>
      <c r="O18" s="17"/>
      <c r="P18" s="16"/>
      <c r="Q18" s="17"/>
      <c r="R18" s="16"/>
      <c r="S18" s="17"/>
      <c r="T18" s="16"/>
      <c r="U18" s="17"/>
      <c r="V18" s="16"/>
    </row>
    <row r="19" spans="2:22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2:22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2:22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2:22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2:22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2:22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2:22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2:22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2:22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2:22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2:22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2:22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2:22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2:22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2:22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2:22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2:22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2:22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2:22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2:22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2:22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2:22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2:22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2:22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2:22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2:22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2:22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2:22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2:22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2:22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2:22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2:22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2:22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2:22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2:22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2:22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2:22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2:22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2:22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2:22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2:22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2:22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2:22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2:22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2:22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2:22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2:22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2:22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2:22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2:22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2:22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2:22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2:22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2:22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2:22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2:22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2:22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2:22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2:22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2:22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2:22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2:22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2:22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2:22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2:22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2:22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2:22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2:22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2:22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2:22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2:22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2:22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2:22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2:22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2:22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2:22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2:22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2:22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2:22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2:22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2:22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2:22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2:22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2:22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2:22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2:22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2:22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2:22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2:22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2:22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2:22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2:22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2:22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2:22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2:22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2:22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2:22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2:22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2:22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2:22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2:22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2:22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2:22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2:22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2:22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2:22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2:22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2:22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2:22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2:22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2:22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2:22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2:22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2:22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2:22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2:22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2:22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2:22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2:22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2:22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2:22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2:22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2:22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2:22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2:22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2:22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2:22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2:22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2:22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2:22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2:22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2:22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2:22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2:22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2:22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22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2:22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2:22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2:22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2:22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2:22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2:22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2:22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2:22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2:22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2:22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2:22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2:22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2:22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2:22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2:22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2:22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2:22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2:22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2:22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2:22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2:22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2:22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2:22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2:22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2:22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2:22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2:22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2:22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2:22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2:22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2:22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2:22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2:22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2:22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2:22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2:22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2:22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2:22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2:22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2:22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2:22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2:22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2:22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2:22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2:22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2:22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2:22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2:22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2:22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2:22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2:22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2:22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2:22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2:22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2:22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2:22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2:22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2:22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2:22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2:22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2:22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2:22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2:22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2:22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2:22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2:22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2:22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2:22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2:22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2:22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2:22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2:22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2:22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2:22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2:22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2:22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2:22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2:22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2:22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2:22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2:22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2:22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2:22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2:22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2:22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2:22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2:22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2:22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2:22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2:22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2:22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2:22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2:22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2:22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2:22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2:22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2:22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2:22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2:22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2:22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2:22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2:22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2:22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2:22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2:22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2:22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2:22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2:22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2:22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2:22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2:22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2:22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2:22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2:22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2:22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2:22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2:22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2:22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2:22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2:22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2:22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2:22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2:22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2:22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2:22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2:22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2:22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2:22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2:22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2:22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2:22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2:22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2:22" x14ac:dyDescent="0.3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2:22" x14ac:dyDescent="0.3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2:22" x14ac:dyDescent="0.3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2:22" x14ac:dyDescent="0.3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2:22" x14ac:dyDescent="0.3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2:22" x14ac:dyDescent="0.3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2:22" x14ac:dyDescent="0.3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2:22" x14ac:dyDescent="0.3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2:22" x14ac:dyDescent="0.3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2:22" x14ac:dyDescent="0.3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2:22" x14ac:dyDescent="0.3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2:22" x14ac:dyDescent="0.3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x14ac:dyDescent="0.3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2:22" x14ac:dyDescent="0.3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2:22" x14ac:dyDescent="0.3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2:22" x14ac:dyDescent="0.3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2:22" x14ac:dyDescent="0.3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2:22" x14ac:dyDescent="0.3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2:22" x14ac:dyDescent="0.3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2:22" x14ac:dyDescent="0.3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2:22" x14ac:dyDescent="0.3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2:22" x14ac:dyDescent="0.3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2:22" x14ac:dyDescent="0.3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2:22" x14ac:dyDescent="0.3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2:22" x14ac:dyDescent="0.3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2:22" x14ac:dyDescent="0.3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2:22" x14ac:dyDescent="0.3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2:22" x14ac:dyDescent="0.3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2:22" x14ac:dyDescent="0.3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2:22" x14ac:dyDescent="0.3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x14ac:dyDescent="0.3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2:22" x14ac:dyDescent="0.3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2:22" x14ac:dyDescent="0.3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2:22" x14ac:dyDescent="0.3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2:22" x14ac:dyDescent="0.3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2:22" x14ac:dyDescent="0.3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2:22" x14ac:dyDescent="0.3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2:22" x14ac:dyDescent="0.3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2:22" x14ac:dyDescent="0.3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2:22" x14ac:dyDescent="0.3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2:22" x14ac:dyDescent="0.3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2:22" x14ac:dyDescent="0.3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2:22" x14ac:dyDescent="0.3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2:22" x14ac:dyDescent="0.3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2:22" x14ac:dyDescent="0.3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2:22" x14ac:dyDescent="0.3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2:22" x14ac:dyDescent="0.3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2:22" x14ac:dyDescent="0.3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x14ac:dyDescent="0.3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2:22" x14ac:dyDescent="0.3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2:22" x14ac:dyDescent="0.3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2:22" x14ac:dyDescent="0.3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2:22" x14ac:dyDescent="0.3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x14ac:dyDescent="0.3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2:22" x14ac:dyDescent="0.3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2:22" x14ac:dyDescent="0.3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2:22" x14ac:dyDescent="0.3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2:22" x14ac:dyDescent="0.3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2:22" x14ac:dyDescent="0.3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2:22" x14ac:dyDescent="0.3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2:22" x14ac:dyDescent="0.3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2:22" x14ac:dyDescent="0.3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2:22" x14ac:dyDescent="0.3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2:22" x14ac:dyDescent="0.3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2:22" x14ac:dyDescent="0.3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2:22" x14ac:dyDescent="0.3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x14ac:dyDescent="0.3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2:22" x14ac:dyDescent="0.3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2:22" x14ac:dyDescent="0.3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2:22" x14ac:dyDescent="0.3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2:22" x14ac:dyDescent="0.3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2:22" x14ac:dyDescent="0.3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2:22" x14ac:dyDescent="0.3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2:22" x14ac:dyDescent="0.3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2:22" x14ac:dyDescent="0.3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2:22" x14ac:dyDescent="0.3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2:22" x14ac:dyDescent="0.3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2:22" x14ac:dyDescent="0.3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2:22" x14ac:dyDescent="0.3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2:22" x14ac:dyDescent="0.3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2:22" x14ac:dyDescent="0.3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2:22" x14ac:dyDescent="0.3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2:22" x14ac:dyDescent="0.3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2:22" x14ac:dyDescent="0.3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x14ac:dyDescent="0.3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2:22" x14ac:dyDescent="0.3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2:22" x14ac:dyDescent="0.3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2:22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2:22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2:22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2:22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2:22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2:22" x14ac:dyDescent="0.3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2:22" x14ac:dyDescent="0.3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2:22" x14ac:dyDescent="0.3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2:22" x14ac:dyDescent="0.3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2:22" x14ac:dyDescent="0.3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2:22" x14ac:dyDescent="0.3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2:22" x14ac:dyDescent="0.3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2:22" x14ac:dyDescent="0.3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2:22" x14ac:dyDescent="0.3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2:22" x14ac:dyDescent="0.3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x14ac:dyDescent="0.3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2:22" x14ac:dyDescent="0.3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2:22" x14ac:dyDescent="0.3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2:22" x14ac:dyDescent="0.3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2:22" x14ac:dyDescent="0.3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2:22" x14ac:dyDescent="0.3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2:22" x14ac:dyDescent="0.3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2:22" x14ac:dyDescent="0.3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2:22" x14ac:dyDescent="0.3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2:22" x14ac:dyDescent="0.3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2:22" x14ac:dyDescent="0.3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2:22" x14ac:dyDescent="0.3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2:22" x14ac:dyDescent="0.3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x14ac:dyDescent="0.3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2:22" x14ac:dyDescent="0.3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2:22" x14ac:dyDescent="0.3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2" x14ac:dyDescent="0.3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2" x14ac:dyDescent="0.3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x14ac:dyDescent="0.3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2" x14ac:dyDescent="0.3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2" x14ac:dyDescent="0.3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2" x14ac:dyDescent="0.3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2" x14ac:dyDescent="0.3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2" x14ac:dyDescent="0.3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2" x14ac:dyDescent="0.3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2" x14ac:dyDescent="0.3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2" x14ac:dyDescent="0.3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2" x14ac:dyDescent="0.3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2" x14ac:dyDescent="0.3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2" x14ac:dyDescent="0.3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x14ac:dyDescent="0.3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x14ac:dyDescent="0.3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x14ac:dyDescent="0.3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x14ac:dyDescent="0.3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x14ac:dyDescent="0.3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x14ac:dyDescent="0.3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x14ac:dyDescent="0.3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</sheetData>
  <mergeCells count="15">
    <mergeCell ref="W4:W6"/>
    <mergeCell ref="B2:W2"/>
    <mergeCell ref="B3:W3"/>
    <mergeCell ref="M5:N5"/>
    <mergeCell ref="G5:H5"/>
    <mergeCell ref="K5:L5"/>
    <mergeCell ref="B4:B6"/>
    <mergeCell ref="C4:V4"/>
    <mergeCell ref="I5:J5"/>
    <mergeCell ref="U5:V5"/>
    <mergeCell ref="C5:D5"/>
    <mergeCell ref="O5:P5"/>
    <mergeCell ref="Q5:R5"/>
    <mergeCell ref="S5:T5"/>
    <mergeCell ref="E5:F5"/>
  </mergeCells>
  <printOptions horizontalCentered="1"/>
  <pageMargins left="0.7" right="0.7" top="0.75" bottom="0.75" header="0.3" footer="0.3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A713"/>
  <sheetViews>
    <sheetView zoomScale="90" zoomScaleNormal="90" workbookViewId="0">
      <selection activeCell="Q7" sqref="Q7:S15"/>
    </sheetView>
  </sheetViews>
  <sheetFormatPr defaultColWidth="9.109375" defaultRowHeight="14.4" x14ac:dyDescent="0.3"/>
  <cols>
    <col min="1" max="1" width="2.6640625" style="3" customWidth="1"/>
    <col min="2" max="2" width="27.6640625" style="1" customWidth="1"/>
    <col min="3" max="19" width="14.6640625" style="1" customWidth="1"/>
    <col min="20" max="79" width="9.109375" style="3"/>
    <col min="80" max="16384" width="9.109375" style="1"/>
  </cols>
  <sheetData>
    <row r="1" spans="2:25" s="3" customFormat="1" ht="15" thickBot="1" x14ac:dyDescent="0.35"/>
    <row r="2" spans="2:25" ht="21.9" customHeight="1" thickTop="1" thickBot="1" x14ac:dyDescent="0.35">
      <c r="B2" s="198" t="s">
        <v>379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2:25" ht="21.9" customHeight="1" thickTop="1" thickBot="1" x14ac:dyDescent="0.35">
      <c r="B3" s="201" t="s">
        <v>703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3"/>
    </row>
    <row r="4" spans="2:25" ht="21.9" customHeight="1" thickTop="1" x14ac:dyDescent="0.3">
      <c r="B4" s="205" t="s">
        <v>378</v>
      </c>
      <c r="C4" s="223">
        <v>2014</v>
      </c>
      <c r="D4" s="191"/>
      <c r="E4" s="191">
        <v>2015</v>
      </c>
      <c r="F4" s="191"/>
      <c r="G4" s="191">
        <v>2016</v>
      </c>
      <c r="H4" s="191"/>
      <c r="I4" s="191">
        <v>2017</v>
      </c>
      <c r="J4" s="191"/>
      <c r="K4" s="191">
        <v>2018</v>
      </c>
      <c r="L4" s="191"/>
      <c r="M4" s="191">
        <v>2019</v>
      </c>
      <c r="N4" s="194"/>
      <c r="O4" s="191">
        <v>2020</v>
      </c>
      <c r="P4" s="194"/>
      <c r="Q4" s="191">
        <v>2021</v>
      </c>
      <c r="R4" s="192"/>
      <c r="S4" s="195" t="s">
        <v>685</v>
      </c>
      <c r="Y4" s="3" t="s">
        <v>648</v>
      </c>
    </row>
    <row r="5" spans="2:25" ht="21.9" customHeight="1" x14ac:dyDescent="0.3">
      <c r="B5" s="206"/>
      <c r="C5" s="240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9"/>
      <c r="O5" s="248"/>
      <c r="P5" s="249"/>
      <c r="Q5" s="248"/>
      <c r="R5" s="250"/>
      <c r="S5" s="224"/>
      <c r="W5" s="3">
        <v>2018</v>
      </c>
    </row>
    <row r="6" spans="2:25" ht="21.9" customHeight="1" thickBot="1" x14ac:dyDescent="0.35">
      <c r="B6" s="207"/>
      <c r="C6" s="139" t="s">
        <v>2</v>
      </c>
      <c r="D6" s="148" t="s">
        <v>1</v>
      </c>
      <c r="E6" s="141" t="s">
        <v>2</v>
      </c>
      <c r="F6" s="148" t="s">
        <v>1</v>
      </c>
      <c r="G6" s="141" t="s">
        <v>2</v>
      </c>
      <c r="H6" s="148" t="s">
        <v>1</v>
      </c>
      <c r="I6" s="141" t="s">
        <v>2</v>
      </c>
      <c r="J6" s="148" t="s">
        <v>1</v>
      </c>
      <c r="K6" s="141" t="s">
        <v>2</v>
      </c>
      <c r="L6" s="149" t="s">
        <v>1</v>
      </c>
      <c r="M6" s="141" t="s">
        <v>2</v>
      </c>
      <c r="N6" s="149" t="s">
        <v>1</v>
      </c>
      <c r="O6" s="141" t="s">
        <v>2</v>
      </c>
      <c r="P6" s="149" t="s">
        <v>1</v>
      </c>
      <c r="Q6" s="141" t="s">
        <v>2</v>
      </c>
      <c r="R6" s="146" t="s">
        <v>1</v>
      </c>
      <c r="S6" s="225"/>
    </row>
    <row r="7" spans="2:25" ht="21.9" customHeight="1" thickTop="1" x14ac:dyDescent="0.3">
      <c r="B7" s="26" t="s">
        <v>380</v>
      </c>
      <c r="C7" s="289">
        <v>2300</v>
      </c>
      <c r="D7" s="290">
        <v>0.63343431561553287</v>
      </c>
      <c r="E7" s="291">
        <v>1419</v>
      </c>
      <c r="F7" s="290">
        <v>0.38382472274817414</v>
      </c>
      <c r="G7" s="291">
        <v>1714</v>
      </c>
      <c r="H7" s="290">
        <v>0.43381422424702604</v>
      </c>
      <c r="I7" s="291">
        <v>1075</v>
      </c>
      <c r="J7" s="290">
        <v>0.26821357285429143</v>
      </c>
      <c r="K7" s="291">
        <v>1135</v>
      </c>
      <c r="L7" s="290">
        <v>0.28177755710029789</v>
      </c>
      <c r="M7" s="291">
        <v>1200</v>
      </c>
      <c r="N7" s="290">
        <v>0.28442758947617919</v>
      </c>
      <c r="O7" s="291">
        <v>796</v>
      </c>
      <c r="P7" s="290">
        <v>0.26837491571139582</v>
      </c>
      <c r="Q7" s="291">
        <v>836</v>
      </c>
      <c r="R7" s="290">
        <f>Q7/$Q$15</f>
        <v>0.25356384592053383</v>
      </c>
      <c r="S7" s="292">
        <f>IFERROR((Q7-O7)/O7,0)</f>
        <v>5.0251256281407038E-2</v>
      </c>
      <c r="T7" s="11"/>
    </row>
    <row r="8" spans="2:25" ht="21.9" customHeight="1" x14ac:dyDescent="0.3">
      <c r="B8" s="26" t="s">
        <v>381</v>
      </c>
      <c r="C8" s="41">
        <v>299</v>
      </c>
      <c r="D8" s="293">
        <v>8.2346461030019261E-2</v>
      </c>
      <c r="E8" s="49">
        <v>583</v>
      </c>
      <c r="F8" s="293">
        <v>0.15769542872599404</v>
      </c>
      <c r="G8" s="49">
        <v>606</v>
      </c>
      <c r="H8" s="293">
        <v>0.15337889141989369</v>
      </c>
      <c r="I8" s="49">
        <v>861</v>
      </c>
      <c r="J8" s="293">
        <v>0.21482035928143711</v>
      </c>
      <c r="K8" s="49">
        <v>809</v>
      </c>
      <c r="L8" s="293">
        <v>0.20084409136047665</v>
      </c>
      <c r="M8" s="49">
        <v>812</v>
      </c>
      <c r="N8" s="293">
        <v>0.19246266887888125</v>
      </c>
      <c r="O8" s="49">
        <v>537</v>
      </c>
      <c r="P8" s="293">
        <v>0.18105192178017532</v>
      </c>
      <c r="Q8" s="49">
        <v>612</v>
      </c>
      <c r="R8" s="293">
        <f t="shared" ref="R8:R14" si="0">Q8/$Q$15</f>
        <v>0.18562329390354868</v>
      </c>
      <c r="S8" s="48">
        <f t="shared" ref="S8:S15" si="1">IFERROR((Q8-O8)/O8,0)</f>
        <v>0.13966480446927373</v>
      </c>
      <c r="T8" s="11"/>
    </row>
    <row r="9" spans="2:25" ht="21.9" customHeight="1" x14ac:dyDescent="0.3">
      <c r="B9" s="26" t="s">
        <v>382</v>
      </c>
      <c r="C9" s="41">
        <v>337</v>
      </c>
      <c r="D9" s="293">
        <v>9.2811897548884609E-2</v>
      </c>
      <c r="E9" s="49">
        <v>435</v>
      </c>
      <c r="F9" s="293">
        <v>0.11766296997565594</v>
      </c>
      <c r="G9" s="49">
        <v>426</v>
      </c>
      <c r="H9" s="293">
        <v>0.10782080485952923</v>
      </c>
      <c r="I9" s="49">
        <v>531</v>
      </c>
      <c r="J9" s="293">
        <v>0.13248502994011976</v>
      </c>
      <c r="K9" s="49">
        <v>522</v>
      </c>
      <c r="L9" s="293">
        <v>0.12959285004965243</v>
      </c>
      <c r="M9" s="49">
        <v>562</v>
      </c>
      <c r="N9" s="293">
        <v>0.13320692107134391</v>
      </c>
      <c r="O9" s="49">
        <v>412</v>
      </c>
      <c r="P9" s="293">
        <v>0.13890761968981793</v>
      </c>
      <c r="Q9" s="49">
        <v>481</v>
      </c>
      <c r="R9" s="293">
        <f t="shared" si="0"/>
        <v>0.14589020321504398</v>
      </c>
      <c r="S9" s="48">
        <f t="shared" si="1"/>
        <v>0.16747572815533981</v>
      </c>
      <c r="T9" s="11"/>
    </row>
    <row r="10" spans="2:25" ht="21.9" customHeight="1" x14ac:dyDescent="0.3">
      <c r="B10" s="26" t="s">
        <v>383</v>
      </c>
      <c r="C10" s="41">
        <v>355</v>
      </c>
      <c r="D10" s="293">
        <v>9.7769209584136596E-2</v>
      </c>
      <c r="E10" s="49">
        <v>391</v>
      </c>
      <c r="F10" s="293">
        <v>0.10576142818501488</v>
      </c>
      <c r="G10" s="49">
        <v>407</v>
      </c>
      <c r="H10" s="293">
        <v>0.10301189572260187</v>
      </c>
      <c r="I10" s="49">
        <v>509</v>
      </c>
      <c r="J10" s="293">
        <v>0.12699600798403193</v>
      </c>
      <c r="K10" s="49">
        <v>494</v>
      </c>
      <c r="L10" s="293">
        <v>0.12264150943396226</v>
      </c>
      <c r="M10" s="49">
        <v>528</v>
      </c>
      <c r="N10" s="293">
        <v>0.12514813936951885</v>
      </c>
      <c r="O10" s="49">
        <v>358</v>
      </c>
      <c r="P10" s="293">
        <v>0.12070128118678354</v>
      </c>
      <c r="Q10" s="49">
        <v>431</v>
      </c>
      <c r="R10" s="293">
        <f t="shared" si="0"/>
        <v>0.13072490142553836</v>
      </c>
      <c r="S10" s="48">
        <f t="shared" si="1"/>
        <v>0.20391061452513967</v>
      </c>
      <c r="T10" s="11"/>
    </row>
    <row r="11" spans="2:25" ht="21.9" customHeight="1" x14ac:dyDescent="0.3">
      <c r="B11" s="26" t="s">
        <v>384</v>
      </c>
      <c r="C11" s="41">
        <v>174</v>
      </c>
      <c r="D11" s="293">
        <v>4.7920683007435967E-2</v>
      </c>
      <c r="E11" s="49">
        <v>216</v>
      </c>
      <c r="F11" s="293">
        <v>5.842575060860157E-2</v>
      </c>
      <c r="G11" s="49">
        <v>185</v>
      </c>
      <c r="H11" s="293">
        <v>4.6823588964819036E-2</v>
      </c>
      <c r="I11" s="49">
        <v>307</v>
      </c>
      <c r="J11" s="293">
        <v>7.6596806387225547E-2</v>
      </c>
      <c r="K11" s="49">
        <v>284</v>
      </c>
      <c r="L11" s="293">
        <v>7.0506454816285993E-2</v>
      </c>
      <c r="M11" s="49">
        <v>315</v>
      </c>
      <c r="N11" s="293">
        <v>7.466224223749704E-2</v>
      </c>
      <c r="O11" s="49">
        <v>259</v>
      </c>
      <c r="P11" s="293">
        <v>8.7322993931220505E-2</v>
      </c>
      <c r="Q11" s="49">
        <v>270</v>
      </c>
      <c r="R11" s="293">
        <f t="shared" si="0"/>
        <v>8.1892629663330302E-2</v>
      </c>
      <c r="S11" s="48">
        <f t="shared" si="1"/>
        <v>4.2471042471042469E-2</v>
      </c>
      <c r="T11" s="11"/>
    </row>
    <row r="12" spans="2:25" ht="21.9" customHeight="1" x14ac:dyDescent="0.3">
      <c r="B12" s="26" t="s">
        <v>385</v>
      </c>
      <c r="C12" s="41">
        <v>145</v>
      </c>
      <c r="D12" s="293">
        <v>3.9933902506196634E-2</v>
      </c>
      <c r="E12" s="49">
        <v>349</v>
      </c>
      <c r="F12" s="293">
        <v>9.4400865566675679E-2</v>
      </c>
      <c r="G12" s="49">
        <v>372</v>
      </c>
      <c r="H12" s="293">
        <v>9.4153378891419892E-2</v>
      </c>
      <c r="I12" s="49">
        <v>411</v>
      </c>
      <c r="J12" s="293">
        <v>0.10254491017964072</v>
      </c>
      <c r="K12" s="49">
        <v>429</v>
      </c>
      <c r="L12" s="293">
        <v>0.10650446871896722</v>
      </c>
      <c r="M12" s="49">
        <v>439</v>
      </c>
      <c r="N12" s="293">
        <v>0.10405309315003555</v>
      </c>
      <c r="O12" s="49">
        <v>332</v>
      </c>
      <c r="P12" s="293">
        <v>0.11193526635198921</v>
      </c>
      <c r="Q12" s="49">
        <v>362</v>
      </c>
      <c r="R12" s="293">
        <f t="shared" si="0"/>
        <v>0.10979678495602062</v>
      </c>
      <c r="S12" s="48">
        <f t="shared" si="1"/>
        <v>9.036144578313253E-2</v>
      </c>
      <c r="T12" s="11"/>
    </row>
    <row r="13" spans="2:25" ht="21.9" customHeight="1" x14ac:dyDescent="0.3">
      <c r="B13" s="26" t="s">
        <v>386</v>
      </c>
      <c r="C13" s="41">
        <v>14</v>
      </c>
      <c r="D13" s="293">
        <v>3.8556871385293308E-3</v>
      </c>
      <c r="E13" s="49">
        <v>168</v>
      </c>
      <c r="F13" s="293">
        <v>4.5442250473356774E-2</v>
      </c>
      <c r="G13" s="49">
        <v>148</v>
      </c>
      <c r="H13" s="293">
        <v>3.7458871171855229E-2</v>
      </c>
      <c r="I13" s="49">
        <v>168</v>
      </c>
      <c r="J13" s="293">
        <v>4.1916167664670656E-2</v>
      </c>
      <c r="K13" s="49">
        <v>187</v>
      </c>
      <c r="L13" s="293">
        <v>4.6425024826216486E-2</v>
      </c>
      <c r="M13" s="49">
        <v>196</v>
      </c>
      <c r="N13" s="293">
        <v>4.6456506281109269E-2</v>
      </c>
      <c r="O13" s="49">
        <v>129</v>
      </c>
      <c r="P13" s="293">
        <v>4.3492919757248817E-2</v>
      </c>
      <c r="Q13" s="49">
        <v>163</v>
      </c>
      <c r="R13" s="293">
        <f t="shared" si="0"/>
        <v>4.9438883833788291E-2</v>
      </c>
      <c r="S13" s="48">
        <f t="shared" si="1"/>
        <v>0.26356589147286824</v>
      </c>
      <c r="T13" s="11"/>
    </row>
    <row r="14" spans="2:25" ht="21.9" customHeight="1" thickBot="1" x14ac:dyDescent="0.35">
      <c r="B14" s="26" t="s">
        <v>190</v>
      </c>
      <c r="C14" s="294">
        <v>7</v>
      </c>
      <c r="D14" s="295">
        <v>1.9278435692646654E-3</v>
      </c>
      <c r="E14" s="296">
        <v>136</v>
      </c>
      <c r="F14" s="295">
        <v>3.6786583716526912E-2</v>
      </c>
      <c r="G14" s="296">
        <v>93</v>
      </c>
      <c r="H14" s="295">
        <v>2.3538344722854973E-2</v>
      </c>
      <c r="I14" s="296">
        <v>146</v>
      </c>
      <c r="J14" s="295">
        <v>3.6427145708582832E-2</v>
      </c>
      <c r="K14" s="296">
        <v>168</v>
      </c>
      <c r="L14" s="295">
        <v>4.1708043694141016E-2</v>
      </c>
      <c r="M14" s="296">
        <v>167</v>
      </c>
      <c r="N14" s="295">
        <v>3.9582839535434934E-2</v>
      </c>
      <c r="O14" s="296">
        <v>143</v>
      </c>
      <c r="P14" s="295">
        <v>4.8213081591368848E-2</v>
      </c>
      <c r="Q14" s="296">
        <v>142</v>
      </c>
      <c r="R14" s="295">
        <f t="shared" si="0"/>
        <v>4.3069457082195936E-2</v>
      </c>
      <c r="S14" s="297">
        <f t="shared" si="1"/>
        <v>-6.993006993006993E-3</v>
      </c>
      <c r="T14" s="11"/>
    </row>
    <row r="15" spans="2:25" ht="21.9" customHeight="1" thickTop="1" thickBot="1" x14ac:dyDescent="0.35">
      <c r="B15" s="184" t="s">
        <v>187</v>
      </c>
      <c r="C15" s="289">
        <v>3631</v>
      </c>
      <c r="D15" s="290">
        <v>1</v>
      </c>
      <c r="E15" s="291">
        <v>3697</v>
      </c>
      <c r="F15" s="290">
        <v>1</v>
      </c>
      <c r="G15" s="291">
        <v>3951</v>
      </c>
      <c r="H15" s="290">
        <v>1</v>
      </c>
      <c r="I15" s="291">
        <v>4008</v>
      </c>
      <c r="J15" s="290">
        <v>1</v>
      </c>
      <c r="K15" s="291">
        <v>4028</v>
      </c>
      <c r="L15" s="290">
        <v>1</v>
      </c>
      <c r="M15" s="291">
        <v>4219</v>
      </c>
      <c r="N15" s="290">
        <v>1</v>
      </c>
      <c r="O15" s="291">
        <v>2966</v>
      </c>
      <c r="P15" s="290">
        <v>1.0000000000000002</v>
      </c>
      <c r="Q15" s="283">
        <f>SUM(Q7:Q14)</f>
        <v>3297</v>
      </c>
      <c r="R15" s="298">
        <f>SUM(R7:R14)</f>
        <v>1</v>
      </c>
      <c r="S15" s="299">
        <f t="shared" si="1"/>
        <v>0.11159811193526635</v>
      </c>
      <c r="T15" s="11"/>
    </row>
    <row r="16" spans="2:25" s="3" customFormat="1" ht="15" thickTop="1" x14ac:dyDescent="0.3">
      <c r="B16" s="46"/>
      <c r="C16" s="54"/>
      <c r="D16" s="5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3:19" s="3" customFormat="1" x14ac:dyDescent="0.3">
      <c r="I17" s="16"/>
      <c r="K17" s="16"/>
      <c r="M17" s="16"/>
      <c r="O17" s="16"/>
      <c r="Q17" s="16"/>
    </row>
    <row r="18" spans="3:19" s="3" customFormat="1" x14ac:dyDescent="0.3">
      <c r="C18" s="16"/>
      <c r="E18" s="16"/>
      <c r="G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3:19" s="3" customFormat="1" x14ac:dyDescent="0.3"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</row>
    <row r="20" spans="3:19" s="3" customFormat="1" x14ac:dyDescent="0.3">
      <c r="I20" s="17"/>
      <c r="K20" s="17"/>
      <c r="M20" s="17"/>
      <c r="O20" s="17"/>
      <c r="Q20" s="17"/>
      <c r="S20" s="17"/>
    </row>
    <row r="21" spans="3:19" s="3" customFormat="1" x14ac:dyDescent="0.3">
      <c r="I21" s="17"/>
      <c r="K21" s="17"/>
      <c r="M21" s="17"/>
      <c r="O21" s="17"/>
      <c r="Q21" s="17"/>
      <c r="S21" s="17"/>
    </row>
    <row r="22" spans="3:19" s="3" customFormat="1" x14ac:dyDescent="0.3">
      <c r="I22" s="17"/>
      <c r="K22" s="17"/>
      <c r="M22" s="17"/>
      <c r="O22" s="17"/>
      <c r="Q22" s="17"/>
      <c r="S22" s="17"/>
    </row>
    <row r="23" spans="3:19" s="3" customFormat="1" x14ac:dyDescent="0.3">
      <c r="I23" s="17"/>
      <c r="K23" s="17"/>
      <c r="M23" s="17"/>
      <c r="O23" s="17"/>
      <c r="Q23" s="17"/>
      <c r="S23" s="17"/>
    </row>
    <row r="24" spans="3:19" s="3" customFormat="1" x14ac:dyDescent="0.3">
      <c r="I24" s="17"/>
      <c r="K24" s="17"/>
      <c r="M24" s="17"/>
      <c r="O24" s="17"/>
      <c r="Q24" s="17"/>
      <c r="S24" s="17"/>
    </row>
    <row r="25" spans="3:19" s="3" customFormat="1" x14ac:dyDescent="0.3"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</row>
    <row r="26" spans="3:19" s="3" customFormat="1" x14ac:dyDescent="0.3">
      <c r="S26" s="17"/>
    </row>
    <row r="27" spans="3:19" s="3" customFormat="1" x14ac:dyDescent="0.3">
      <c r="J27" s="16"/>
      <c r="L27" s="16"/>
      <c r="N27" s="16"/>
      <c r="P27" s="16"/>
      <c r="R27" s="16"/>
      <c r="S27" s="17"/>
    </row>
    <row r="28" spans="3:19" s="3" customFormat="1" x14ac:dyDescent="0.3"/>
    <row r="29" spans="3:19" s="3" customFormat="1" x14ac:dyDescent="0.3"/>
    <row r="30" spans="3:19" s="3" customFormat="1" x14ac:dyDescent="0.3"/>
    <row r="31" spans="3:19" s="3" customFormat="1" x14ac:dyDescent="0.3"/>
    <row r="32" spans="3:19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="3" customFormat="1" x14ac:dyDescent="0.3"/>
    <row r="658" s="3" customFormat="1" x14ac:dyDescent="0.3"/>
    <row r="659" s="3" customFormat="1" x14ac:dyDescent="0.3"/>
    <row r="660" s="3" customFormat="1" x14ac:dyDescent="0.3"/>
    <row r="661" s="3" customFormat="1" x14ac:dyDescent="0.3"/>
    <row r="662" s="3" customFormat="1" x14ac:dyDescent="0.3"/>
    <row r="663" s="3" customFormat="1" x14ac:dyDescent="0.3"/>
    <row r="664" s="3" customFormat="1" x14ac:dyDescent="0.3"/>
    <row r="665" s="3" customFormat="1" x14ac:dyDescent="0.3"/>
    <row r="666" s="3" customFormat="1" x14ac:dyDescent="0.3"/>
    <row r="667" s="3" customFormat="1" x14ac:dyDescent="0.3"/>
    <row r="668" s="3" customFormat="1" x14ac:dyDescent="0.3"/>
    <row r="669" s="3" customFormat="1" x14ac:dyDescent="0.3"/>
    <row r="670" s="3" customFormat="1" x14ac:dyDescent="0.3"/>
    <row r="671" s="3" customFormat="1" x14ac:dyDescent="0.3"/>
    <row r="672" s="3" customFormat="1" x14ac:dyDescent="0.3"/>
    <row r="673" s="3" customFormat="1" x14ac:dyDescent="0.3"/>
    <row r="674" s="3" customFormat="1" x14ac:dyDescent="0.3"/>
    <row r="675" s="3" customFormat="1" x14ac:dyDescent="0.3"/>
    <row r="676" s="3" customFormat="1" x14ac:dyDescent="0.3"/>
    <row r="677" s="3" customFormat="1" x14ac:dyDescent="0.3"/>
    <row r="678" s="3" customFormat="1" x14ac:dyDescent="0.3"/>
    <row r="679" s="3" customFormat="1" x14ac:dyDescent="0.3"/>
    <row r="680" s="3" customFormat="1" x14ac:dyDescent="0.3"/>
    <row r="681" s="3" customFormat="1" x14ac:dyDescent="0.3"/>
    <row r="682" s="3" customFormat="1" x14ac:dyDescent="0.3"/>
    <row r="683" s="3" customFormat="1" x14ac:dyDescent="0.3"/>
    <row r="684" s="3" customFormat="1" x14ac:dyDescent="0.3"/>
    <row r="685" s="3" customFormat="1" x14ac:dyDescent="0.3"/>
    <row r="686" s="3" customFormat="1" x14ac:dyDescent="0.3"/>
    <row r="687" s="3" customFormat="1" x14ac:dyDescent="0.3"/>
    <row r="688" s="3" customFormat="1" x14ac:dyDescent="0.3"/>
    <row r="689" s="3" customFormat="1" x14ac:dyDescent="0.3"/>
    <row r="690" s="3" customFormat="1" x14ac:dyDescent="0.3"/>
    <row r="691" s="3" customFormat="1" x14ac:dyDescent="0.3"/>
    <row r="692" s="3" customFormat="1" x14ac:dyDescent="0.3"/>
    <row r="693" s="3" customFormat="1" x14ac:dyDescent="0.3"/>
    <row r="694" s="3" customFormat="1" x14ac:dyDescent="0.3"/>
    <row r="695" s="3" customFormat="1" x14ac:dyDescent="0.3"/>
    <row r="696" s="3" customFormat="1" x14ac:dyDescent="0.3"/>
    <row r="697" s="3" customFormat="1" x14ac:dyDescent="0.3"/>
    <row r="698" s="3" customFormat="1" x14ac:dyDescent="0.3"/>
    <row r="699" s="3" customFormat="1" x14ac:dyDescent="0.3"/>
    <row r="700" s="3" customFormat="1" x14ac:dyDescent="0.3"/>
    <row r="701" s="3" customFormat="1" x14ac:dyDescent="0.3"/>
    <row r="702" s="3" customFormat="1" x14ac:dyDescent="0.3"/>
    <row r="703" s="3" customFormat="1" x14ac:dyDescent="0.3"/>
    <row r="704" s="3" customFormat="1" x14ac:dyDescent="0.3"/>
    <row r="705" s="3" customFormat="1" x14ac:dyDescent="0.3"/>
    <row r="706" s="3" customFormat="1" x14ac:dyDescent="0.3"/>
    <row r="707" s="3" customFormat="1" x14ac:dyDescent="0.3"/>
    <row r="708" s="3" customFormat="1" x14ac:dyDescent="0.3"/>
    <row r="709" s="3" customFormat="1" x14ac:dyDescent="0.3"/>
    <row r="710" s="3" customFormat="1" x14ac:dyDescent="0.3"/>
    <row r="711" s="3" customFormat="1" x14ac:dyDescent="0.3"/>
    <row r="712" s="3" customFormat="1" x14ac:dyDescent="0.3"/>
    <row r="713" s="3" customFormat="1" x14ac:dyDescent="0.3"/>
  </sheetData>
  <mergeCells count="12">
    <mergeCell ref="S4:S6"/>
    <mergeCell ref="K4:L5"/>
    <mergeCell ref="M4:N5"/>
    <mergeCell ref="O4:P5"/>
    <mergeCell ref="B2:S2"/>
    <mergeCell ref="B3:S3"/>
    <mergeCell ref="C4:D5"/>
    <mergeCell ref="I4:J5"/>
    <mergeCell ref="E4:F5"/>
    <mergeCell ref="G4:H5"/>
    <mergeCell ref="Q4:R5"/>
    <mergeCell ref="B4:B6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R434"/>
  <sheetViews>
    <sheetView workbookViewId="0">
      <selection activeCell="C6" sqref="C6:L14"/>
    </sheetView>
  </sheetViews>
  <sheetFormatPr defaultColWidth="9.109375" defaultRowHeight="14.4" x14ac:dyDescent="0.3"/>
  <cols>
    <col min="1" max="1" width="2.6640625" style="3" customWidth="1"/>
    <col min="2" max="2" width="27.33203125" style="1" customWidth="1"/>
    <col min="3" max="12" width="13.6640625" style="1" customWidth="1"/>
    <col min="13" max="96" width="9.109375" style="3"/>
    <col min="97" max="16384" width="9.109375" style="1"/>
  </cols>
  <sheetData>
    <row r="1" spans="2:13" s="3" customFormat="1" ht="15" thickBot="1" x14ac:dyDescent="0.35"/>
    <row r="2" spans="2:13" ht="21.9" customHeight="1" thickTop="1" thickBot="1" x14ac:dyDescent="0.35">
      <c r="B2" s="201" t="s">
        <v>704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2:13" ht="21.9" customHeight="1" thickTop="1" thickBot="1" x14ac:dyDescent="0.35">
      <c r="B3" s="205" t="s">
        <v>378</v>
      </c>
      <c r="C3" s="208" t="s">
        <v>233</v>
      </c>
      <c r="D3" s="209"/>
      <c r="E3" s="209"/>
      <c r="F3" s="209"/>
      <c r="G3" s="209"/>
      <c r="H3" s="209"/>
      <c r="I3" s="209"/>
      <c r="J3" s="210"/>
      <c r="K3" s="211" t="s">
        <v>187</v>
      </c>
      <c r="L3" s="212"/>
    </row>
    <row r="4" spans="2:13" ht="21.9" customHeight="1" thickTop="1" x14ac:dyDescent="0.3">
      <c r="B4" s="206"/>
      <c r="C4" s="223" t="s">
        <v>188</v>
      </c>
      <c r="D4" s="191"/>
      <c r="E4" s="191" t="s">
        <v>189</v>
      </c>
      <c r="F4" s="191"/>
      <c r="G4" s="191" t="s">
        <v>190</v>
      </c>
      <c r="H4" s="191"/>
      <c r="I4" s="191" t="s">
        <v>191</v>
      </c>
      <c r="J4" s="192"/>
      <c r="K4" s="222"/>
      <c r="L4" s="214"/>
    </row>
    <row r="5" spans="2:13" ht="21.9" customHeight="1" thickBot="1" x14ac:dyDescent="0.35">
      <c r="B5" s="207"/>
      <c r="C5" s="139" t="s">
        <v>2</v>
      </c>
      <c r="D5" s="148" t="s">
        <v>1</v>
      </c>
      <c r="E5" s="141" t="s">
        <v>2</v>
      </c>
      <c r="F5" s="148" t="s">
        <v>1</v>
      </c>
      <c r="G5" s="141" t="s">
        <v>2</v>
      </c>
      <c r="H5" s="148" t="s">
        <v>1</v>
      </c>
      <c r="I5" s="141" t="s">
        <v>2</v>
      </c>
      <c r="J5" s="149" t="s">
        <v>1</v>
      </c>
      <c r="K5" s="139" t="s">
        <v>2</v>
      </c>
      <c r="L5" s="146" t="s">
        <v>1</v>
      </c>
    </row>
    <row r="6" spans="2:13" ht="21.9" customHeight="1" thickTop="1" x14ac:dyDescent="0.3">
      <c r="B6" s="26" t="s">
        <v>380</v>
      </c>
      <c r="C6" s="41">
        <v>832</v>
      </c>
      <c r="D6" s="98">
        <f>C6/$C$14</f>
        <v>1</v>
      </c>
      <c r="E6" s="99">
        <v>1</v>
      </c>
      <c r="F6" s="98">
        <f>E6/$E$14</f>
        <v>4.3122035360068997E-4</v>
      </c>
      <c r="G6" s="99">
        <v>0</v>
      </c>
      <c r="H6" s="98">
        <f>G6/$G$14</f>
        <v>0</v>
      </c>
      <c r="I6" s="99">
        <v>3</v>
      </c>
      <c r="J6" s="20">
        <f>I6/$I$14</f>
        <v>0.75</v>
      </c>
      <c r="K6" s="39">
        <f>SUM(C6,E6,G6,I6)</f>
        <v>836</v>
      </c>
      <c r="L6" s="21">
        <f>K6/$K$14</f>
        <v>0.25356384592053383</v>
      </c>
      <c r="M6" s="11"/>
    </row>
    <row r="7" spans="2:13" ht="21.9" customHeight="1" x14ac:dyDescent="0.3">
      <c r="B7" s="26" t="s">
        <v>381</v>
      </c>
      <c r="C7" s="41">
        <v>0</v>
      </c>
      <c r="D7" s="98">
        <f t="shared" ref="D7:D13" si="0">C7/$C$14</f>
        <v>0</v>
      </c>
      <c r="E7" s="99">
        <v>612</v>
      </c>
      <c r="F7" s="98">
        <f t="shared" ref="F7:F13" si="1">E7/$E$14</f>
        <v>0.26390685640362227</v>
      </c>
      <c r="G7" s="99">
        <v>0</v>
      </c>
      <c r="H7" s="98">
        <f t="shared" ref="H7:H13" si="2">G7/$G$14</f>
        <v>0</v>
      </c>
      <c r="I7" s="99">
        <v>0</v>
      </c>
      <c r="J7" s="20">
        <f t="shared" ref="J7:J13" si="3">I7/$I$14</f>
        <v>0</v>
      </c>
      <c r="K7" s="39">
        <f t="shared" ref="K7:K13" si="4">SUM(C7,E7,G7,I7)</f>
        <v>612</v>
      </c>
      <c r="L7" s="21">
        <f t="shared" ref="L7:L13" si="5">K7/$K$14</f>
        <v>0.18562329390354868</v>
      </c>
      <c r="M7" s="11"/>
    </row>
    <row r="8" spans="2:13" ht="21.9" customHeight="1" x14ac:dyDescent="0.3">
      <c r="B8" s="26" t="s">
        <v>382</v>
      </c>
      <c r="C8" s="41">
        <v>0</v>
      </c>
      <c r="D8" s="98">
        <f t="shared" si="0"/>
        <v>0</v>
      </c>
      <c r="E8" s="99">
        <v>481</v>
      </c>
      <c r="F8" s="98">
        <f t="shared" si="1"/>
        <v>0.20741699008193187</v>
      </c>
      <c r="G8" s="99">
        <v>0</v>
      </c>
      <c r="H8" s="98">
        <f t="shared" si="2"/>
        <v>0</v>
      </c>
      <c r="I8" s="99">
        <v>0</v>
      </c>
      <c r="J8" s="20">
        <f t="shared" si="3"/>
        <v>0</v>
      </c>
      <c r="K8" s="39">
        <f t="shared" si="4"/>
        <v>481</v>
      </c>
      <c r="L8" s="21">
        <f t="shared" si="5"/>
        <v>0.14589020321504398</v>
      </c>
      <c r="M8" s="11"/>
    </row>
    <row r="9" spans="2:13" ht="21.9" customHeight="1" x14ac:dyDescent="0.3">
      <c r="B9" s="26" t="s">
        <v>383</v>
      </c>
      <c r="C9" s="41">
        <v>0</v>
      </c>
      <c r="D9" s="98">
        <f t="shared" si="0"/>
        <v>0</v>
      </c>
      <c r="E9" s="99">
        <v>431</v>
      </c>
      <c r="F9" s="98">
        <f t="shared" si="1"/>
        <v>0.18585597240189736</v>
      </c>
      <c r="G9" s="99">
        <v>0</v>
      </c>
      <c r="H9" s="98">
        <f t="shared" si="2"/>
        <v>0</v>
      </c>
      <c r="I9" s="99">
        <v>0</v>
      </c>
      <c r="J9" s="20">
        <f t="shared" si="3"/>
        <v>0</v>
      </c>
      <c r="K9" s="39">
        <f t="shared" si="4"/>
        <v>431</v>
      </c>
      <c r="L9" s="21">
        <f t="shared" si="5"/>
        <v>0.13072490142553836</v>
      </c>
      <c r="M9" s="11"/>
    </row>
    <row r="10" spans="2:13" ht="21.9" customHeight="1" x14ac:dyDescent="0.3">
      <c r="B10" s="26" t="s">
        <v>384</v>
      </c>
      <c r="C10" s="41">
        <v>0</v>
      </c>
      <c r="D10" s="98">
        <f t="shared" si="0"/>
        <v>0</v>
      </c>
      <c r="E10" s="99">
        <v>270</v>
      </c>
      <c r="F10" s="98">
        <f t="shared" si="1"/>
        <v>0.11642949547218628</v>
      </c>
      <c r="G10" s="99">
        <v>0</v>
      </c>
      <c r="H10" s="98">
        <f t="shared" si="2"/>
        <v>0</v>
      </c>
      <c r="I10" s="99">
        <v>0</v>
      </c>
      <c r="J10" s="20">
        <f t="shared" si="3"/>
        <v>0</v>
      </c>
      <c r="K10" s="39">
        <f t="shared" si="4"/>
        <v>270</v>
      </c>
      <c r="L10" s="21">
        <f t="shared" si="5"/>
        <v>8.1892629663330302E-2</v>
      </c>
      <c r="M10" s="11"/>
    </row>
    <row r="11" spans="2:13" ht="21.9" customHeight="1" x14ac:dyDescent="0.3">
      <c r="B11" s="26" t="s">
        <v>385</v>
      </c>
      <c r="C11" s="41">
        <v>0</v>
      </c>
      <c r="D11" s="98">
        <f t="shared" si="0"/>
        <v>0</v>
      </c>
      <c r="E11" s="99">
        <v>361</v>
      </c>
      <c r="F11" s="98">
        <f t="shared" si="1"/>
        <v>0.15567054764984908</v>
      </c>
      <c r="G11" s="99">
        <v>0</v>
      </c>
      <c r="H11" s="98">
        <f t="shared" si="2"/>
        <v>0</v>
      </c>
      <c r="I11" s="99">
        <v>1</v>
      </c>
      <c r="J11" s="20">
        <f t="shared" si="3"/>
        <v>0.25</v>
      </c>
      <c r="K11" s="39">
        <f t="shared" si="4"/>
        <v>362</v>
      </c>
      <c r="L11" s="21">
        <f t="shared" si="5"/>
        <v>0.10979678495602062</v>
      </c>
      <c r="M11" s="11"/>
    </row>
    <row r="12" spans="2:13" ht="21.9" customHeight="1" x14ac:dyDescent="0.3">
      <c r="B12" s="26" t="s">
        <v>386</v>
      </c>
      <c r="C12" s="41">
        <v>0</v>
      </c>
      <c r="D12" s="98">
        <f t="shared" si="0"/>
        <v>0</v>
      </c>
      <c r="E12" s="99">
        <v>163</v>
      </c>
      <c r="F12" s="98">
        <f t="shared" si="1"/>
        <v>7.028891763691246E-2</v>
      </c>
      <c r="G12" s="99">
        <v>0</v>
      </c>
      <c r="H12" s="98">
        <f t="shared" si="2"/>
        <v>0</v>
      </c>
      <c r="I12" s="99">
        <v>0</v>
      </c>
      <c r="J12" s="20">
        <f t="shared" si="3"/>
        <v>0</v>
      </c>
      <c r="K12" s="39">
        <f t="shared" si="4"/>
        <v>163</v>
      </c>
      <c r="L12" s="21">
        <f t="shared" si="5"/>
        <v>4.9438883833788291E-2</v>
      </c>
      <c r="M12" s="11"/>
    </row>
    <row r="13" spans="2:13" ht="21.9" customHeight="1" thickBot="1" x14ac:dyDescent="0.35">
      <c r="B13" s="26" t="s">
        <v>190</v>
      </c>
      <c r="C13" s="41">
        <v>0</v>
      </c>
      <c r="D13" s="98">
        <f t="shared" si="0"/>
        <v>0</v>
      </c>
      <c r="E13" s="99">
        <v>0</v>
      </c>
      <c r="F13" s="98">
        <f t="shared" si="1"/>
        <v>0</v>
      </c>
      <c r="G13" s="99">
        <v>142</v>
      </c>
      <c r="H13" s="98">
        <f t="shared" si="2"/>
        <v>1</v>
      </c>
      <c r="I13" s="99">
        <v>0</v>
      </c>
      <c r="J13" s="20">
        <f t="shared" si="3"/>
        <v>0</v>
      </c>
      <c r="K13" s="39">
        <f t="shared" si="4"/>
        <v>142</v>
      </c>
      <c r="L13" s="21">
        <f t="shared" si="5"/>
        <v>4.3069457082195936E-2</v>
      </c>
      <c r="M13" s="11"/>
    </row>
    <row r="14" spans="2:13" ht="21.9" customHeight="1" thickTop="1" thickBot="1" x14ac:dyDescent="0.35">
      <c r="B14" s="31" t="s">
        <v>187</v>
      </c>
      <c r="C14" s="40">
        <f>SUM(C6:C13)</f>
        <v>832</v>
      </c>
      <c r="D14" s="100">
        <f t="shared" ref="D14:L14" si="6">SUM(D6:D13)</f>
        <v>1</v>
      </c>
      <c r="E14" s="101">
        <f t="shared" si="6"/>
        <v>2319</v>
      </c>
      <c r="F14" s="100">
        <f t="shared" si="6"/>
        <v>1</v>
      </c>
      <c r="G14" s="101">
        <f t="shared" si="6"/>
        <v>142</v>
      </c>
      <c r="H14" s="100">
        <f t="shared" si="6"/>
        <v>1</v>
      </c>
      <c r="I14" s="101">
        <f t="shared" si="6"/>
        <v>4</v>
      </c>
      <c r="J14" s="28">
        <f t="shared" si="6"/>
        <v>1</v>
      </c>
      <c r="K14" s="40">
        <f t="shared" si="6"/>
        <v>3297</v>
      </c>
      <c r="L14" s="29">
        <f t="shared" si="6"/>
        <v>1</v>
      </c>
      <c r="M14" s="11"/>
    </row>
    <row r="15" spans="2:13" s="3" customFormat="1" ht="15.6" thickTop="1" thickBot="1" x14ac:dyDescent="0.35"/>
    <row r="16" spans="2:13" s="3" customFormat="1" ht="15" thickTop="1" x14ac:dyDescent="0.3">
      <c r="B16" s="43" t="s">
        <v>195</v>
      </c>
    </row>
    <row r="17" spans="2:12" s="3" customFormat="1" ht="15" thickBot="1" x14ac:dyDescent="0.35">
      <c r="B17" s="44" t="s">
        <v>196</v>
      </c>
      <c r="C17" s="16"/>
      <c r="D17" s="17"/>
      <c r="F17" s="17"/>
      <c r="H17" s="17"/>
      <c r="J17" s="17"/>
      <c r="K17" s="16"/>
      <c r="L17" s="17"/>
    </row>
    <row r="18" spans="2:12" s="3" customFormat="1" ht="15" thickTop="1" x14ac:dyDescent="0.3">
      <c r="C18" s="16"/>
      <c r="D18" s="17"/>
      <c r="F18" s="17"/>
      <c r="H18" s="17"/>
      <c r="J18" s="17"/>
      <c r="K18" s="16"/>
      <c r="L18" s="17"/>
    </row>
    <row r="19" spans="2:12" s="3" customFormat="1" x14ac:dyDescent="0.3">
      <c r="D19" s="17"/>
      <c r="F19" s="17"/>
      <c r="H19" s="17"/>
      <c r="J19" s="17"/>
      <c r="L19" s="17"/>
    </row>
    <row r="20" spans="2:12" s="3" customFormat="1" x14ac:dyDescent="0.3">
      <c r="D20" s="17"/>
      <c r="F20" s="17"/>
      <c r="H20" s="17"/>
      <c r="J20" s="17"/>
      <c r="L20" s="17"/>
    </row>
    <row r="21" spans="2:12" s="3" customFormat="1" x14ac:dyDescent="0.3">
      <c r="D21" s="17"/>
      <c r="F21" s="17"/>
      <c r="H21" s="17"/>
      <c r="J21" s="17"/>
      <c r="L21" s="17"/>
    </row>
    <row r="22" spans="2:12" s="3" customFormat="1" x14ac:dyDescent="0.3">
      <c r="D22" s="17"/>
      <c r="F22" s="17"/>
      <c r="H22" s="17"/>
      <c r="J22" s="17"/>
      <c r="L22" s="17"/>
    </row>
    <row r="23" spans="2:12" s="3" customFormat="1" x14ac:dyDescent="0.3">
      <c r="D23" s="17"/>
      <c r="F23" s="17"/>
      <c r="H23" s="17"/>
      <c r="J23" s="17"/>
      <c r="L23" s="17"/>
    </row>
    <row r="24" spans="2:12" s="3" customFormat="1" x14ac:dyDescent="0.3">
      <c r="D24" s="17"/>
      <c r="F24" s="17"/>
      <c r="H24" s="17"/>
      <c r="J24" s="17"/>
      <c r="L24" s="17"/>
    </row>
    <row r="25" spans="2:12" s="3" customFormat="1" x14ac:dyDescent="0.3">
      <c r="C25" s="16"/>
      <c r="D25" s="17"/>
      <c r="E25" s="16"/>
      <c r="F25" s="17"/>
      <c r="H25" s="17"/>
      <c r="J25" s="17"/>
      <c r="K25" s="16"/>
      <c r="L25" s="17"/>
    </row>
    <row r="26" spans="2:12" s="3" customFormat="1" x14ac:dyDescent="0.3">
      <c r="C26" s="16"/>
      <c r="D26" s="17"/>
      <c r="E26" s="16"/>
      <c r="F26" s="17"/>
      <c r="H26" s="17"/>
      <c r="J26" s="17"/>
      <c r="K26" s="16"/>
      <c r="L26" s="17"/>
    </row>
    <row r="27" spans="2:12" s="3" customFormat="1" x14ac:dyDescent="0.3"/>
    <row r="28" spans="2:12" s="3" customFormat="1" x14ac:dyDescent="0.3"/>
    <row r="29" spans="2:12" s="3" customFormat="1" x14ac:dyDescent="0.3"/>
    <row r="30" spans="2:12" s="3" customFormat="1" x14ac:dyDescent="0.3"/>
    <row r="31" spans="2:12" s="3" customFormat="1" x14ac:dyDescent="0.3"/>
    <row r="32" spans="2:1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L547"/>
  <sheetViews>
    <sheetView topLeftCell="H11" zoomScale="80" zoomScaleNormal="80" workbookViewId="0">
      <selection activeCell="W43" sqref="W43"/>
    </sheetView>
  </sheetViews>
  <sheetFormatPr defaultColWidth="9.109375" defaultRowHeight="14.4" x14ac:dyDescent="0.3"/>
  <cols>
    <col min="1" max="1" width="2.6640625" style="3" customWidth="1"/>
    <col min="2" max="2" width="7.6640625" style="1" customWidth="1"/>
    <col min="3" max="3" width="112.5546875" style="1" customWidth="1"/>
    <col min="4" max="7" width="12.33203125" style="1" hidden="1" customWidth="1"/>
    <col min="8" max="24" width="12.6640625" style="1" customWidth="1"/>
    <col min="25" max="25" width="9.109375" style="11" customWidth="1"/>
    <col min="26" max="27" width="9.109375" style="3" customWidth="1"/>
    <col min="28" max="90" width="9.109375" style="3"/>
    <col min="91" max="16384" width="9.109375" style="1"/>
  </cols>
  <sheetData>
    <row r="1" spans="2:32" s="3" customFormat="1" ht="15" thickBot="1" x14ac:dyDescent="0.35">
      <c r="Y1" s="11"/>
    </row>
    <row r="2" spans="2:32" ht="21.9" customHeight="1" thickTop="1" thickBot="1" x14ac:dyDescent="0.35">
      <c r="B2" s="198" t="s">
        <v>642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</row>
    <row r="3" spans="2:32" ht="21.9" customHeight="1" thickTop="1" thickBot="1" x14ac:dyDescent="0.35">
      <c r="B3" s="201" t="s">
        <v>705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3"/>
    </row>
    <row r="4" spans="2:32" ht="21.9" customHeight="1" thickTop="1" thickBot="1" x14ac:dyDescent="0.35">
      <c r="B4" s="223" t="s">
        <v>424</v>
      </c>
      <c r="C4" s="242" t="s">
        <v>423</v>
      </c>
      <c r="D4" s="208" t="s">
        <v>184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5" t="s">
        <v>685</v>
      </c>
    </row>
    <row r="5" spans="2:32" ht="21.9" customHeight="1" thickTop="1" x14ac:dyDescent="0.3">
      <c r="B5" s="240"/>
      <c r="C5" s="243"/>
      <c r="D5" s="193">
        <v>2012</v>
      </c>
      <c r="E5" s="193"/>
      <c r="F5" s="193">
        <v>2013</v>
      </c>
      <c r="G5" s="193"/>
      <c r="H5" s="219">
        <v>2014</v>
      </c>
      <c r="I5" s="220"/>
      <c r="J5" s="220">
        <v>2015</v>
      </c>
      <c r="K5" s="220"/>
      <c r="L5" s="220">
        <v>2016</v>
      </c>
      <c r="M5" s="220"/>
      <c r="N5" s="220">
        <v>2017</v>
      </c>
      <c r="O5" s="220"/>
      <c r="P5" s="220">
        <v>2018</v>
      </c>
      <c r="Q5" s="220"/>
      <c r="R5" s="220">
        <v>2019</v>
      </c>
      <c r="S5" s="217"/>
      <c r="T5" s="220">
        <v>2020</v>
      </c>
      <c r="U5" s="217"/>
      <c r="V5" s="220">
        <v>2021</v>
      </c>
      <c r="W5" s="221"/>
      <c r="X5" s="206"/>
    </row>
    <row r="6" spans="2:32" ht="21.9" customHeight="1" thickBot="1" x14ac:dyDescent="0.35">
      <c r="B6" s="241"/>
      <c r="C6" s="244"/>
      <c r="D6" s="25" t="s">
        <v>2</v>
      </c>
      <c r="E6" s="80" t="s">
        <v>1</v>
      </c>
      <c r="F6" s="25" t="s">
        <v>2</v>
      </c>
      <c r="G6" s="80" t="s">
        <v>1</v>
      </c>
      <c r="H6" s="104" t="s">
        <v>2</v>
      </c>
      <c r="I6" s="114" t="s">
        <v>1</v>
      </c>
      <c r="J6" s="122" t="s">
        <v>2</v>
      </c>
      <c r="K6" s="114" t="s">
        <v>1</v>
      </c>
      <c r="L6" s="122" t="s">
        <v>2</v>
      </c>
      <c r="M6" s="104" t="s">
        <v>1</v>
      </c>
      <c r="N6" s="122" t="s">
        <v>2</v>
      </c>
      <c r="O6" s="96" t="s">
        <v>1</v>
      </c>
      <c r="P6" s="122" t="s">
        <v>2</v>
      </c>
      <c r="Q6" s="96" t="s">
        <v>1</v>
      </c>
      <c r="R6" s="122" t="s">
        <v>2</v>
      </c>
      <c r="S6" s="96" t="s">
        <v>1</v>
      </c>
      <c r="T6" s="122" t="s">
        <v>2</v>
      </c>
      <c r="U6" s="96" t="s">
        <v>1</v>
      </c>
      <c r="V6" s="122" t="s">
        <v>2</v>
      </c>
      <c r="W6" s="185" t="s">
        <v>1</v>
      </c>
      <c r="X6" s="207"/>
    </row>
    <row r="7" spans="2:32" ht="21.9" customHeight="1" thickTop="1" thickBot="1" x14ac:dyDescent="0.35">
      <c r="B7" s="167" t="s">
        <v>94</v>
      </c>
      <c r="C7" s="84" t="s">
        <v>387</v>
      </c>
      <c r="D7" s="91">
        <v>185</v>
      </c>
      <c r="E7" s="86">
        <v>7.8924914675767913E-2</v>
      </c>
      <c r="F7" s="91">
        <v>197</v>
      </c>
      <c r="G7" s="86">
        <v>8.2495812395309884E-2</v>
      </c>
      <c r="H7" s="115">
        <v>45</v>
      </c>
      <c r="I7" s="116">
        <v>1.2393280088129992E-2</v>
      </c>
      <c r="J7" s="117">
        <v>122</v>
      </c>
      <c r="K7" s="116">
        <v>3.2999729510413849E-2</v>
      </c>
      <c r="L7" s="117">
        <v>116</v>
      </c>
      <c r="M7" s="116">
        <v>2.9359655783345987E-2</v>
      </c>
      <c r="N7" s="117">
        <v>164</v>
      </c>
      <c r="O7" s="86">
        <v>4.1000000000000002E-2</v>
      </c>
      <c r="P7" s="117">
        <v>164</v>
      </c>
      <c r="Q7" s="86">
        <v>4.0714995034756701E-2</v>
      </c>
      <c r="R7" s="117">
        <v>189</v>
      </c>
      <c r="S7" s="86">
        <v>4.479734534249822E-2</v>
      </c>
      <c r="T7" s="117">
        <v>138</v>
      </c>
      <c r="U7" s="86">
        <v>4.652730950775455E-2</v>
      </c>
      <c r="V7" s="117">
        <v>158</v>
      </c>
      <c r="W7" s="86">
        <f>V7/$V$43</f>
        <v>4.7922353654837734E-2</v>
      </c>
      <c r="X7" s="89">
        <f>IFERROR((V7-T7)/T7,0)</f>
        <v>0.14492753623188406</v>
      </c>
      <c r="Z7" s="62"/>
      <c r="AA7" s="63"/>
      <c r="AB7" s="76"/>
      <c r="AF7" s="17"/>
    </row>
    <row r="8" spans="2:32" ht="21.9" customHeight="1" thickTop="1" thickBot="1" x14ac:dyDescent="0.35">
      <c r="B8" s="167">
        <v>10</v>
      </c>
      <c r="C8" s="84" t="s">
        <v>388</v>
      </c>
      <c r="D8" s="91">
        <v>38</v>
      </c>
      <c r="E8" s="86">
        <v>1.6211604095563138E-2</v>
      </c>
      <c r="F8" s="91">
        <v>39</v>
      </c>
      <c r="G8" s="86">
        <v>1.6331658291457288E-2</v>
      </c>
      <c r="H8" s="115">
        <v>1</v>
      </c>
      <c r="I8" s="116">
        <v>2.754062241806665E-4</v>
      </c>
      <c r="J8" s="117">
        <v>1</v>
      </c>
      <c r="K8" s="116">
        <v>2.7048958615093319E-4</v>
      </c>
      <c r="L8" s="117">
        <v>2</v>
      </c>
      <c r="M8" s="116">
        <v>5.0620096178182741E-4</v>
      </c>
      <c r="N8" s="117">
        <v>2</v>
      </c>
      <c r="O8" s="86">
        <v>0</v>
      </c>
      <c r="P8" s="117">
        <v>2</v>
      </c>
      <c r="Q8" s="86">
        <v>4.965243296921549E-4</v>
      </c>
      <c r="R8" s="117">
        <v>7</v>
      </c>
      <c r="S8" s="86">
        <v>1.6591609386110452E-3</v>
      </c>
      <c r="T8" s="117">
        <v>5</v>
      </c>
      <c r="U8" s="86">
        <v>1.6857720836142953E-3</v>
      </c>
      <c r="V8" s="117">
        <v>2</v>
      </c>
      <c r="W8" s="86">
        <f t="shared" ref="W8:W42" si="0">V8/$V$43</f>
        <v>6.0661207158022447E-4</v>
      </c>
      <c r="X8" s="89">
        <f>IFERROR((V8-T8)/T8,0)</f>
        <v>-0.6</v>
      </c>
      <c r="Z8" s="62"/>
      <c r="AA8" s="63"/>
      <c r="AB8" s="76"/>
      <c r="AF8" s="17"/>
    </row>
    <row r="9" spans="2:32" ht="21.9" customHeight="1" thickTop="1" x14ac:dyDescent="0.3">
      <c r="B9" s="168">
        <v>11</v>
      </c>
      <c r="C9" s="82" t="s">
        <v>389</v>
      </c>
      <c r="D9" s="32">
        <v>75</v>
      </c>
      <c r="E9" s="77">
        <v>3.1996587030716721E-2</v>
      </c>
      <c r="F9" s="32">
        <v>60</v>
      </c>
      <c r="G9" s="77">
        <v>2.5125628140703519E-2</v>
      </c>
      <c r="H9" s="49">
        <v>6</v>
      </c>
      <c r="I9" s="118">
        <v>1.6524373450839988E-3</v>
      </c>
      <c r="J9" s="99">
        <v>4</v>
      </c>
      <c r="K9" s="118">
        <v>1.0819583446037328E-3</v>
      </c>
      <c r="L9" s="99">
        <v>3</v>
      </c>
      <c r="M9" s="118">
        <v>7.5930144267274111E-4</v>
      </c>
      <c r="N9" s="99">
        <v>3</v>
      </c>
      <c r="O9" s="77">
        <v>1E-3</v>
      </c>
      <c r="P9" s="99">
        <v>7</v>
      </c>
      <c r="Q9" s="77">
        <v>1.7378351539225421E-3</v>
      </c>
      <c r="R9" s="99">
        <v>1</v>
      </c>
      <c r="S9" s="77">
        <v>2.3702299123014932E-4</v>
      </c>
      <c r="T9" s="99">
        <v>2</v>
      </c>
      <c r="U9" s="77">
        <v>6.7430883344571813E-4</v>
      </c>
      <c r="V9" s="99">
        <v>4</v>
      </c>
      <c r="W9" s="77">
        <f t="shared" si="0"/>
        <v>1.2132241431604489E-3</v>
      </c>
      <c r="X9" s="48">
        <f>IF(T9&lt;&gt;0,(V9-T9)/T9,IF(V9=0,0,1))</f>
        <v>1</v>
      </c>
      <c r="Z9" s="62"/>
      <c r="AA9" s="63"/>
      <c r="AB9" s="76"/>
      <c r="AF9" s="17"/>
    </row>
    <row r="10" spans="2:32" ht="21.9" customHeight="1" x14ac:dyDescent="0.3">
      <c r="B10" s="168">
        <v>12</v>
      </c>
      <c r="C10" s="82" t="s">
        <v>390</v>
      </c>
      <c r="D10" s="32">
        <v>26</v>
      </c>
      <c r="E10" s="77">
        <v>1.1092150170648464E-2</v>
      </c>
      <c r="F10" s="32">
        <v>32</v>
      </c>
      <c r="G10" s="77">
        <v>1.340033500837521E-2</v>
      </c>
      <c r="H10" s="49">
        <v>0</v>
      </c>
      <c r="I10" s="118">
        <v>0</v>
      </c>
      <c r="J10" s="99">
        <v>2</v>
      </c>
      <c r="K10" s="118">
        <v>5.4097917230186638E-4</v>
      </c>
      <c r="L10" s="99">
        <v>0</v>
      </c>
      <c r="M10" s="118">
        <v>0</v>
      </c>
      <c r="N10" s="99">
        <v>2</v>
      </c>
      <c r="O10" s="77">
        <v>0</v>
      </c>
      <c r="P10" s="99">
        <v>0</v>
      </c>
      <c r="Q10" s="77">
        <v>0</v>
      </c>
      <c r="R10" s="99">
        <v>1</v>
      </c>
      <c r="S10" s="77">
        <v>2.3702299123014932E-4</v>
      </c>
      <c r="T10" s="99">
        <v>1</v>
      </c>
      <c r="U10" s="77">
        <v>3.3715441672285906E-4</v>
      </c>
      <c r="V10" s="99">
        <v>1</v>
      </c>
      <c r="W10" s="77">
        <f t="shared" si="0"/>
        <v>3.0330603579011223E-4</v>
      </c>
      <c r="X10" s="48">
        <f>IF(T10&lt;&gt;0,(V10-T10)/T10,IF(V10=0,0,1))</f>
        <v>0</v>
      </c>
      <c r="Z10" s="62"/>
      <c r="AA10" s="63"/>
      <c r="AB10" s="76"/>
      <c r="AF10" s="17"/>
    </row>
    <row r="11" spans="2:32" ht="21.9" customHeight="1" thickBot="1" x14ac:dyDescent="0.35">
      <c r="B11" s="168">
        <v>19</v>
      </c>
      <c r="C11" s="82" t="s">
        <v>391</v>
      </c>
      <c r="D11" s="32">
        <v>10</v>
      </c>
      <c r="E11" s="77">
        <v>4.2662116040955633E-3</v>
      </c>
      <c r="F11" s="32">
        <v>7</v>
      </c>
      <c r="G11" s="77">
        <v>2.9313232830820769E-3</v>
      </c>
      <c r="H11" s="49">
        <v>0</v>
      </c>
      <c r="I11" s="118">
        <v>0</v>
      </c>
      <c r="J11" s="99">
        <v>0</v>
      </c>
      <c r="K11" s="118">
        <v>0</v>
      </c>
      <c r="L11" s="99">
        <v>1</v>
      </c>
      <c r="M11" s="118">
        <v>2.531004808909137E-4</v>
      </c>
      <c r="N11" s="99">
        <v>1</v>
      </c>
      <c r="O11" s="77">
        <v>0</v>
      </c>
      <c r="P11" s="99">
        <v>0</v>
      </c>
      <c r="Q11" s="77">
        <v>0</v>
      </c>
      <c r="R11" s="99">
        <v>1</v>
      </c>
      <c r="S11" s="77">
        <v>2.3702299123014932E-4</v>
      </c>
      <c r="T11" s="99">
        <v>2</v>
      </c>
      <c r="U11" s="77">
        <v>6.7430883344571813E-4</v>
      </c>
      <c r="V11" s="99">
        <v>0</v>
      </c>
      <c r="W11" s="77">
        <f t="shared" si="0"/>
        <v>0</v>
      </c>
      <c r="X11" s="48">
        <f>IF(T11&lt;&gt;0,(V11-T11)/T11,IF(V11=0,0,1))</f>
        <v>-1</v>
      </c>
      <c r="Z11" s="62"/>
      <c r="AA11" s="63"/>
      <c r="AB11" s="76"/>
      <c r="AF11" s="17"/>
    </row>
    <row r="12" spans="2:32" ht="21.9" customHeight="1" thickTop="1" thickBot="1" x14ac:dyDescent="0.35">
      <c r="B12" s="167">
        <v>20</v>
      </c>
      <c r="C12" s="84" t="s">
        <v>392</v>
      </c>
      <c r="D12" s="91">
        <v>5</v>
      </c>
      <c r="E12" s="86">
        <v>2.1331058020477816E-3</v>
      </c>
      <c r="F12" s="91">
        <v>10</v>
      </c>
      <c r="G12" s="86">
        <v>4.1876046901172526E-3</v>
      </c>
      <c r="H12" s="115">
        <v>0</v>
      </c>
      <c r="I12" s="116">
        <v>0</v>
      </c>
      <c r="J12" s="117">
        <v>1</v>
      </c>
      <c r="K12" s="116">
        <v>2.7048958615093319E-4</v>
      </c>
      <c r="L12" s="117">
        <v>2</v>
      </c>
      <c r="M12" s="116">
        <v>5.0620096178182741E-4</v>
      </c>
      <c r="N12" s="117">
        <v>1</v>
      </c>
      <c r="O12" s="86">
        <v>0</v>
      </c>
      <c r="P12" s="117">
        <v>1</v>
      </c>
      <c r="Q12" s="86">
        <v>2.4826216484607745E-4</v>
      </c>
      <c r="R12" s="117">
        <v>2</v>
      </c>
      <c r="S12" s="86">
        <v>4.7404598246029864E-4</v>
      </c>
      <c r="T12" s="117">
        <v>0</v>
      </c>
      <c r="U12" s="86">
        <v>0</v>
      </c>
      <c r="V12" s="117">
        <v>1</v>
      </c>
      <c r="W12" s="86">
        <f t="shared" si="0"/>
        <v>3.0330603579011223E-4</v>
      </c>
      <c r="X12" s="89">
        <f>IFERROR((V12-T12)/T12,0)</f>
        <v>0</v>
      </c>
      <c r="Z12" s="62"/>
      <c r="AA12" s="63"/>
      <c r="AB12" s="76"/>
      <c r="AE12" s="16"/>
      <c r="AF12" s="17"/>
    </row>
    <row r="13" spans="2:32" ht="21.9" customHeight="1" thickTop="1" x14ac:dyDescent="0.3">
      <c r="B13" s="168">
        <v>21</v>
      </c>
      <c r="C13" s="82" t="s">
        <v>393</v>
      </c>
      <c r="D13" s="32">
        <v>6</v>
      </c>
      <c r="E13" s="77">
        <v>2.5597269624573378E-3</v>
      </c>
      <c r="F13" s="32">
        <v>6</v>
      </c>
      <c r="G13" s="77">
        <v>2.5125628140703518E-3</v>
      </c>
      <c r="H13" s="49">
        <v>0</v>
      </c>
      <c r="I13" s="118">
        <v>0</v>
      </c>
      <c r="J13" s="99">
        <v>0</v>
      </c>
      <c r="K13" s="118">
        <v>0</v>
      </c>
      <c r="L13" s="99">
        <v>0</v>
      </c>
      <c r="M13" s="118">
        <v>0</v>
      </c>
      <c r="N13" s="99">
        <v>0</v>
      </c>
      <c r="O13" s="77">
        <v>0</v>
      </c>
      <c r="P13" s="99">
        <v>0</v>
      </c>
      <c r="Q13" s="77">
        <v>0</v>
      </c>
      <c r="R13" s="99">
        <v>0</v>
      </c>
      <c r="S13" s="77">
        <v>0</v>
      </c>
      <c r="T13" s="99">
        <v>0</v>
      </c>
      <c r="U13" s="77">
        <v>0</v>
      </c>
      <c r="V13" s="99">
        <v>0</v>
      </c>
      <c r="W13" s="77">
        <f t="shared" si="0"/>
        <v>0</v>
      </c>
      <c r="X13" s="48">
        <f t="shared" ref="X13:X18" si="1">IF(T13&lt;&gt;0,(V13-T13)/T13,IF(V13=0,0,1))</f>
        <v>0</v>
      </c>
      <c r="Z13" s="62"/>
      <c r="AA13" s="63"/>
      <c r="AB13" s="76"/>
      <c r="AF13" s="17"/>
    </row>
    <row r="14" spans="2:32" ht="21.9" customHeight="1" x14ac:dyDescent="0.3">
      <c r="B14" s="168">
        <v>22</v>
      </c>
      <c r="C14" s="82" t="s">
        <v>394</v>
      </c>
      <c r="D14" s="32">
        <v>17</v>
      </c>
      <c r="E14" s="77">
        <v>7.2525597269624577E-3</v>
      </c>
      <c r="F14" s="32">
        <v>16</v>
      </c>
      <c r="G14" s="77">
        <v>6.7001675041876048E-3</v>
      </c>
      <c r="H14" s="49">
        <v>0</v>
      </c>
      <c r="I14" s="118">
        <v>0</v>
      </c>
      <c r="J14" s="99">
        <v>0</v>
      </c>
      <c r="K14" s="118">
        <v>0</v>
      </c>
      <c r="L14" s="99">
        <v>0</v>
      </c>
      <c r="M14" s="118">
        <v>0</v>
      </c>
      <c r="N14" s="99">
        <v>2</v>
      </c>
      <c r="O14" s="77">
        <v>0</v>
      </c>
      <c r="P14" s="99">
        <v>4</v>
      </c>
      <c r="Q14" s="77">
        <v>9.930486593843098E-4</v>
      </c>
      <c r="R14" s="99">
        <v>0</v>
      </c>
      <c r="S14" s="77">
        <v>0</v>
      </c>
      <c r="T14" s="99">
        <v>0</v>
      </c>
      <c r="U14" s="77">
        <v>0</v>
      </c>
      <c r="V14" s="99">
        <v>0</v>
      </c>
      <c r="W14" s="77">
        <f t="shared" si="0"/>
        <v>0</v>
      </c>
      <c r="X14" s="48">
        <f t="shared" si="1"/>
        <v>0</v>
      </c>
      <c r="Z14" s="62"/>
      <c r="AA14" s="63"/>
      <c r="AB14" s="76"/>
      <c r="AF14" s="17"/>
    </row>
    <row r="15" spans="2:32" ht="21.9" customHeight="1" x14ac:dyDescent="0.3">
      <c r="B15" s="168">
        <v>23</v>
      </c>
      <c r="C15" s="82" t="s">
        <v>395</v>
      </c>
      <c r="D15" s="32">
        <v>8</v>
      </c>
      <c r="E15" s="77">
        <v>3.4129692832764505E-3</v>
      </c>
      <c r="F15" s="32">
        <v>2</v>
      </c>
      <c r="G15" s="77">
        <v>8.375209380234506E-4</v>
      </c>
      <c r="H15" s="49">
        <v>0</v>
      </c>
      <c r="I15" s="118">
        <v>0</v>
      </c>
      <c r="J15" s="99">
        <v>0</v>
      </c>
      <c r="K15" s="118">
        <v>0</v>
      </c>
      <c r="L15" s="99">
        <v>0</v>
      </c>
      <c r="M15" s="118">
        <v>0</v>
      </c>
      <c r="N15" s="99">
        <v>4</v>
      </c>
      <c r="O15" s="77">
        <v>1E-3</v>
      </c>
      <c r="P15" s="99">
        <v>0</v>
      </c>
      <c r="Q15" s="77">
        <v>0</v>
      </c>
      <c r="R15" s="99">
        <v>0</v>
      </c>
      <c r="S15" s="77">
        <v>0</v>
      </c>
      <c r="T15" s="99">
        <v>0</v>
      </c>
      <c r="U15" s="77">
        <v>0</v>
      </c>
      <c r="V15" s="99">
        <v>1</v>
      </c>
      <c r="W15" s="77">
        <f t="shared" si="0"/>
        <v>3.0330603579011223E-4</v>
      </c>
      <c r="X15" s="48">
        <f t="shared" si="1"/>
        <v>1</v>
      </c>
      <c r="Z15" s="62"/>
      <c r="AA15" s="63"/>
      <c r="AB15" s="76"/>
      <c r="AF15" s="17"/>
    </row>
    <row r="16" spans="2:32" ht="21.9" customHeight="1" x14ac:dyDescent="0.3">
      <c r="B16" s="168">
        <v>24</v>
      </c>
      <c r="C16" s="82" t="s">
        <v>396</v>
      </c>
      <c r="D16" s="32">
        <v>19</v>
      </c>
      <c r="E16" s="77">
        <v>8.1058020477815691E-3</v>
      </c>
      <c r="F16" s="32">
        <v>21</v>
      </c>
      <c r="G16" s="77">
        <v>8.7939698492462311E-3</v>
      </c>
      <c r="H16" s="49">
        <v>5</v>
      </c>
      <c r="I16" s="118">
        <v>1.3770311209033324E-3</v>
      </c>
      <c r="J16" s="99">
        <v>2</v>
      </c>
      <c r="K16" s="118">
        <v>5.4097917230186638E-4</v>
      </c>
      <c r="L16" s="99">
        <v>4</v>
      </c>
      <c r="M16" s="118">
        <v>1.0124019235636548E-3</v>
      </c>
      <c r="N16" s="99">
        <v>3</v>
      </c>
      <c r="O16" s="77">
        <v>1E-3</v>
      </c>
      <c r="P16" s="99">
        <v>6</v>
      </c>
      <c r="Q16" s="77">
        <v>1.4895729890764648E-3</v>
      </c>
      <c r="R16" s="99">
        <v>5</v>
      </c>
      <c r="S16" s="77">
        <v>1.1851149561507466E-3</v>
      </c>
      <c r="T16" s="99">
        <v>8</v>
      </c>
      <c r="U16" s="77">
        <v>2.6972353337828725E-3</v>
      </c>
      <c r="V16" s="99">
        <v>5</v>
      </c>
      <c r="W16" s="77">
        <f t="shared" si="0"/>
        <v>1.5165301789505611E-3</v>
      </c>
      <c r="X16" s="48">
        <f t="shared" si="1"/>
        <v>-0.375</v>
      </c>
      <c r="Z16" s="62"/>
      <c r="AA16" s="63"/>
      <c r="AB16" s="76"/>
      <c r="AF16" s="17"/>
    </row>
    <row r="17" spans="2:32" ht="21.9" customHeight="1" x14ac:dyDescent="0.3">
      <c r="B17" s="168">
        <v>25</v>
      </c>
      <c r="C17" s="82" t="s">
        <v>397</v>
      </c>
      <c r="D17" s="32">
        <v>1</v>
      </c>
      <c r="E17" s="77">
        <v>4.2662116040955632E-4</v>
      </c>
      <c r="F17" s="32">
        <v>0</v>
      </c>
      <c r="G17" s="77">
        <v>0</v>
      </c>
      <c r="H17" s="49">
        <v>0</v>
      </c>
      <c r="I17" s="118">
        <v>0</v>
      </c>
      <c r="J17" s="99">
        <v>0</v>
      </c>
      <c r="K17" s="118">
        <v>0</v>
      </c>
      <c r="L17" s="99">
        <v>0</v>
      </c>
      <c r="M17" s="118">
        <v>0</v>
      </c>
      <c r="N17" s="99"/>
      <c r="O17" s="77"/>
      <c r="P17" s="99">
        <v>0</v>
      </c>
      <c r="Q17" s="77">
        <v>0</v>
      </c>
      <c r="R17" s="99">
        <v>0</v>
      </c>
      <c r="S17" s="77">
        <v>0</v>
      </c>
      <c r="T17" s="99">
        <v>0</v>
      </c>
      <c r="U17" s="77">
        <v>0</v>
      </c>
      <c r="V17" s="99">
        <v>0</v>
      </c>
      <c r="W17" s="77">
        <f t="shared" si="0"/>
        <v>0</v>
      </c>
      <c r="X17" s="48">
        <f t="shared" si="1"/>
        <v>0</v>
      </c>
      <c r="Z17" s="62"/>
      <c r="AA17" s="63"/>
      <c r="AB17" s="76"/>
    </row>
    <row r="18" spans="2:32" ht="21.9" customHeight="1" thickBot="1" x14ac:dyDescent="0.35">
      <c r="B18" s="168">
        <v>29</v>
      </c>
      <c r="C18" s="82" t="s">
        <v>398</v>
      </c>
      <c r="D18" s="32">
        <v>3</v>
      </c>
      <c r="E18" s="77">
        <v>1.2798634812286689E-3</v>
      </c>
      <c r="F18" s="32">
        <v>6</v>
      </c>
      <c r="G18" s="77">
        <v>2.5125628140703518E-3</v>
      </c>
      <c r="H18" s="49">
        <v>2</v>
      </c>
      <c r="I18" s="118">
        <v>5.50812448361333E-4</v>
      </c>
      <c r="J18" s="99">
        <v>1</v>
      </c>
      <c r="K18" s="118">
        <v>2.7048958615093319E-4</v>
      </c>
      <c r="L18" s="99">
        <v>3</v>
      </c>
      <c r="M18" s="118">
        <v>7.5930144267274111E-4</v>
      </c>
      <c r="N18" s="99">
        <v>2</v>
      </c>
      <c r="O18" s="77">
        <v>0</v>
      </c>
      <c r="P18" s="99">
        <v>1</v>
      </c>
      <c r="Q18" s="77">
        <v>2.4826216484607745E-4</v>
      </c>
      <c r="R18" s="99">
        <v>0</v>
      </c>
      <c r="S18" s="77">
        <v>0</v>
      </c>
      <c r="T18" s="99">
        <v>0</v>
      </c>
      <c r="U18" s="77">
        <v>0</v>
      </c>
      <c r="V18" s="99">
        <v>0</v>
      </c>
      <c r="W18" s="77">
        <f t="shared" si="0"/>
        <v>0</v>
      </c>
      <c r="X18" s="48">
        <f t="shared" si="1"/>
        <v>0</v>
      </c>
      <c r="Z18" s="62"/>
      <c r="AA18" s="63"/>
      <c r="AB18" s="76"/>
      <c r="AE18" s="16"/>
      <c r="AF18" s="17"/>
    </row>
    <row r="19" spans="2:32" ht="21.9" customHeight="1" thickTop="1" thickBot="1" x14ac:dyDescent="0.35">
      <c r="B19" s="167">
        <v>30</v>
      </c>
      <c r="C19" s="84" t="s">
        <v>399</v>
      </c>
      <c r="D19" s="91">
        <v>1</v>
      </c>
      <c r="E19" s="86">
        <v>4.2662116040955632E-4</v>
      </c>
      <c r="F19" s="91">
        <v>0</v>
      </c>
      <c r="G19" s="86">
        <v>0</v>
      </c>
      <c r="H19" s="115">
        <v>5</v>
      </c>
      <c r="I19" s="116">
        <v>1.3770311209033324E-3</v>
      </c>
      <c r="J19" s="117">
        <v>9</v>
      </c>
      <c r="K19" s="116">
        <v>2.4344062753583993E-3</v>
      </c>
      <c r="L19" s="117">
        <v>2</v>
      </c>
      <c r="M19" s="116">
        <v>5.0620096178182741E-4</v>
      </c>
      <c r="N19" s="117">
        <v>6</v>
      </c>
      <c r="O19" s="86">
        <v>1E-3</v>
      </c>
      <c r="P19" s="117">
        <v>7</v>
      </c>
      <c r="Q19" s="86">
        <v>1.7378351539225421E-3</v>
      </c>
      <c r="R19" s="117">
        <v>4</v>
      </c>
      <c r="S19" s="86">
        <v>9.4809196492059728E-4</v>
      </c>
      <c r="T19" s="117">
        <v>6</v>
      </c>
      <c r="U19" s="86">
        <v>2.0229265003371545E-3</v>
      </c>
      <c r="V19" s="117">
        <v>7</v>
      </c>
      <c r="W19" s="86">
        <f t="shared" si="0"/>
        <v>2.1231422505307855E-3</v>
      </c>
      <c r="X19" s="89">
        <f>IFERROR((V19-T19)/T19,0)</f>
        <v>0.16666666666666666</v>
      </c>
      <c r="Z19" s="62"/>
      <c r="AA19" s="63"/>
      <c r="AB19" s="76"/>
      <c r="AF19" s="17"/>
    </row>
    <row r="20" spans="2:32" ht="21.9" customHeight="1" thickTop="1" x14ac:dyDescent="0.3">
      <c r="B20" s="168">
        <v>31</v>
      </c>
      <c r="C20" s="82" t="s">
        <v>400</v>
      </c>
      <c r="D20" s="32">
        <v>2</v>
      </c>
      <c r="E20" s="77">
        <v>8.5324232081911264E-4</v>
      </c>
      <c r="F20" s="32">
        <v>0</v>
      </c>
      <c r="G20" s="77">
        <v>0</v>
      </c>
      <c r="H20" s="49">
        <v>0</v>
      </c>
      <c r="I20" s="118">
        <v>0</v>
      </c>
      <c r="J20" s="99">
        <v>1</v>
      </c>
      <c r="K20" s="118">
        <v>2.7048958615093319E-4</v>
      </c>
      <c r="L20" s="99">
        <v>0</v>
      </c>
      <c r="M20" s="118">
        <v>0</v>
      </c>
      <c r="N20" s="99">
        <v>1</v>
      </c>
      <c r="O20" s="77">
        <v>0</v>
      </c>
      <c r="P20" s="99">
        <v>0</v>
      </c>
      <c r="Q20" s="77">
        <v>0</v>
      </c>
      <c r="R20" s="99">
        <v>0</v>
      </c>
      <c r="S20" s="77">
        <v>0</v>
      </c>
      <c r="T20" s="99">
        <v>0</v>
      </c>
      <c r="U20" s="77">
        <v>0</v>
      </c>
      <c r="V20" s="99">
        <v>0</v>
      </c>
      <c r="W20" s="77">
        <f t="shared" si="0"/>
        <v>0</v>
      </c>
      <c r="X20" s="48">
        <f t="shared" ref="X20:X25" si="2">IF(T20&lt;&gt;0,(V20-T20)/T20,IF(V20=0,0,1))</f>
        <v>0</v>
      </c>
      <c r="Z20" s="62"/>
      <c r="AA20" s="63"/>
      <c r="AB20" s="76"/>
      <c r="AF20" s="17"/>
    </row>
    <row r="21" spans="2:32" ht="21.9" customHeight="1" x14ac:dyDescent="0.3">
      <c r="B21" s="168">
        <v>32</v>
      </c>
      <c r="C21" s="82" t="s">
        <v>401</v>
      </c>
      <c r="D21" s="32">
        <v>7</v>
      </c>
      <c r="E21" s="77">
        <v>2.9863481228668944E-3</v>
      </c>
      <c r="F21" s="32">
        <v>7</v>
      </c>
      <c r="G21" s="77">
        <v>2.9313232830820769E-3</v>
      </c>
      <c r="H21" s="49">
        <v>1</v>
      </c>
      <c r="I21" s="118">
        <v>2.754062241806665E-4</v>
      </c>
      <c r="J21" s="99">
        <v>3</v>
      </c>
      <c r="K21" s="118">
        <v>8.1146875845279967E-4</v>
      </c>
      <c r="L21" s="99">
        <v>4</v>
      </c>
      <c r="M21" s="118">
        <v>1.0124019235636548E-3</v>
      </c>
      <c r="N21" s="99">
        <v>3</v>
      </c>
      <c r="O21" s="77">
        <v>1E-3</v>
      </c>
      <c r="P21" s="99">
        <v>2</v>
      </c>
      <c r="Q21" s="77">
        <v>4.965243296921549E-4</v>
      </c>
      <c r="R21" s="99">
        <v>3</v>
      </c>
      <c r="S21" s="77">
        <v>7.1106897369044796E-4</v>
      </c>
      <c r="T21" s="99">
        <v>2</v>
      </c>
      <c r="U21" s="77">
        <v>6.7430883344571813E-4</v>
      </c>
      <c r="V21" s="99">
        <v>0</v>
      </c>
      <c r="W21" s="77">
        <f t="shared" si="0"/>
        <v>0</v>
      </c>
      <c r="X21" s="48">
        <f t="shared" si="2"/>
        <v>-1</v>
      </c>
      <c r="Z21" s="62"/>
      <c r="AA21" s="63"/>
      <c r="AB21" s="76"/>
      <c r="AF21" s="17"/>
    </row>
    <row r="22" spans="2:32" ht="21.9" customHeight="1" x14ac:dyDescent="0.3">
      <c r="B22" s="168">
        <v>33</v>
      </c>
      <c r="C22" s="82" t="s">
        <v>402</v>
      </c>
      <c r="D22" s="32">
        <v>4</v>
      </c>
      <c r="E22" s="77">
        <v>1.7064846416382253E-3</v>
      </c>
      <c r="F22" s="32">
        <v>0</v>
      </c>
      <c r="G22" s="77">
        <v>0</v>
      </c>
      <c r="H22" s="49">
        <v>0</v>
      </c>
      <c r="I22" s="118">
        <v>0</v>
      </c>
      <c r="J22" s="99">
        <v>0</v>
      </c>
      <c r="K22" s="118">
        <v>0</v>
      </c>
      <c r="L22" s="99">
        <v>0</v>
      </c>
      <c r="M22" s="118">
        <v>0</v>
      </c>
      <c r="N22" s="99">
        <v>0</v>
      </c>
      <c r="O22" s="77">
        <v>0</v>
      </c>
      <c r="P22" s="99">
        <v>0</v>
      </c>
      <c r="Q22" s="77">
        <v>0</v>
      </c>
      <c r="R22" s="99">
        <v>1</v>
      </c>
      <c r="S22" s="77">
        <v>2.3702299123014932E-4</v>
      </c>
      <c r="T22" s="99">
        <v>1</v>
      </c>
      <c r="U22" s="77">
        <v>3.3715441672285906E-4</v>
      </c>
      <c r="V22" s="99">
        <v>2</v>
      </c>
      <c r="W22" s="77">
        <f t="shared" si="0"/>
        <v>6.0661207158022447E-4</v>
      </c>
      <c r="X22" s="48">
        <f t="shared" si="2"/>
        <v>1</v>
      </c>
      <c r="Z22" s="62"/>
      <c r="AA22" s="63"/>
      <c r="AB22" s="76"/>
      <c r="AF22" s="17"/>
    </row>
    <row r="23" spans="2:32" ht="21.9" customHeight="1" x14ac:dyDescent="0.3">
      <c r="B23" s="168">
        <v>34</v>
      </c>
      <c r="C23" s="82" t="s">
        <v>403</v>
      </c>
      <c r="D23" s="32">
        <v>1</v>
      </c>
      <c r="E23" s="77">
        <v>4.2662116040955632E-4</v>
      </c>
      <c r="F23" s="32">
        <v>0</v>
      </c>
      <c r="G23" s="77">
        <v>0</v>
      </c>
      <c r="H23" s="49">
        <v>0</v>
      </c>
      <c r="I23" s="118">
        <v>0</v>
      </c>
      <c r="J23" s="99">
        <v>1</v>
      </c>
      <c r="K23" s="118">
        <v>2.7048958615093319E-4</v>
      </c>
      <c r="L23" s="99">
        <v>2</v>
      </c>
      <c r="M23" s="118">
        <v>5.0620096178182741E-4</v>
      </c>
      <c r="N23" s="99">
        <v>0</v>
      </c>
      <c r="O23" s="77">
        <v>0</v>
      </c>
      <c r="P23" s="99">
        <v>0</v>
      </c>
      <c r="Q23" s="77">
        <v>0</v>
      </c>
      <c r="R23" s="99">
        <v>2</v>
      </c>
      <c r="S23" s="77">
        <v>4.7404598246029864E-4</v>
      </c>
      <c r="T23" s="99">
        <v>1</v>
      </c>
      <c r="U23" s="77">
        <v>3.3715441672285906E-4</v>
      </c>
      <c r="V23" s="99">
        <v>1</v>
      </c>
      <c r="W23" s="77">
        <f t="shared" si="0"/>
        <v>3.0330603579011223E-4</v>
      </c>
      <c r="X23" s="48">
        <f t="shared" si="2"/>
        <v>0</v>
      </c>
      <c r="Z23" s="62"/>
      <c r="AA23" s="63"/>
      <c r="AB23" s="76"/>
      <c r="AF23" s="17"/>
    </row>
    <row r="24" spans="2:32" ht="21.9" customHeight="1" x14ac:dyDescent="0.3">
      <c r="B24" s="168">
        <v>35</v>
      </c>
      <c r="C24" s="82" t="s">
        <v>404</v>
      </c>
      <c r="D24" s="32">
        <v>0</v>
      </c>
      <c r="E24" s="77">
        <v>0</v>
      </c>
      <c r="F24" s="32">
        <v>0</v>
      </c>
      <c r="G24" s="77">
        <v>0</v>
      </c>
      <c r="H24" s="49">
        <v>0</v>
      </c>
      <c r="I24" s="118">
        <v>0</v>
      </c>
      <c r="J24" s="99">
        <v>0</v>
      </c>
      <c r="K24" s="118">
        <v>0</v>
      </c>
      <c r="L24" s="99">
        <v>1</v>
      </c>
      <c r="M24" s="118">
        <v>0</v>
      </c>
      <c r="N24" s="99">
        <v>0</v>
      </c>
      <c r="O24" s="77">
        <v>0</v>
      </c>
      <c r="P24" s="99">
        <v>0</v>
      </c>
      <c r="Q24" s="77">
        <v>0</v>
      </c>
      <c r="R24" s="99">
        <v>0</v>
      </c>
      <c r="S24" s="77">
        <v>0</v>
      </c>
      <c r="T24" s="99">
        <v>0</v>
      </c>
      <c r="U24" s="77">
        <v>0</v>
      </c>
      <c r="V24" s="99">
        <v>0</v>
      </c>
      <c r="W24" s="77">
        <f t="shared" si="0"/>
        <v>0</v>
      </c>
      <c r="X24" s="48">
        <f t="shared" si="2"/>
        <v>0</v>
      </c>
      <c r="Z24" s="62"/>
      <c r="AA24" s="63"/>
      <c r="AB24" s="76"/>
      <c r="AF24" s="17"/>
    </row>
    <row r="25" spans="2:32" ht="21.9" customHeight="1" thickBot="1" x14ac:dyDescent="0.35">
      <c r="B25" s="168">
        <v>39</v>
      </c>
      <c r="C25" s="82" t="s">
        <v>405</v>
      </c>
      <c r="D25" s="32">
        <v>0</v>
      </c>
      <c r="E25" s="77">
        <v>0</v>
      </c>
      <c r="F25" s="32">
        <v>5</v>
      </c>
      <c r="G25" s="77">
        <v>2.0938023450586263E-3</v>
      </c>
      <c r="H25" s="49">
        <v>12</v>
      </c>
      <c r="I25" s="118">
        <v>3.3048746901679976E-3</v>
      </c>
      <c r="J25" s="99">
        <v>1</v>
      </c>
      <c r="K25" s="118">
        <v>2.7048958615093319E-4</v>
      </c>
      <c r="L25" s="99">
        <v>5</v>
      </c>
      <c r="M25" s="118">
        <v>1.2655024044545685E-3</v>
      </c>
      <c r="N25" s="99">
        <v>4</v>
      </c>
      <c r="O25" s="77">
        <v>1E-3</v>
      </c>
      <c r="P25" s="99">
        <v>4</v>
      </c>
      <c r="Q25" s="77">
        <v>9.930486593843098E-4</v>
      </c>
      <c r="R25" s="99">
        <v>5</v>
      </c>
      <c r="S25" s="77">
        <v>1.1851149561507466E-3</v>
      </c>
      <c r="T25" s="99">
        <v>0</v>
      </c>
      <c r="U25" s="77">
        <v>0</v>
      </c>
      <c r="V25" s="99">
        <v>2</v>
      </c>
      <c r="W25" s="77">
        <f t="shared" si="0"/>
        <v>6.0661207158022447E-4</v>
      </c>
      <c r="X25" s="48">
        <f t="shared" si="2"/>
        <v>1</v>
      </c>
      <c r="Z25" s="62"/>
      <c r="AA25" s="63"/>
      <c r="AB25" s="76"/>
      <c r="AF25" s="17"/>
    </row>
    <row r="26" spans="2:32" ht="21.9" customHeight="1" thickTop="1" thickBot="1" x14ac:dyDescent="0.35">
      <c r="B26" s="167">
        <v>40</v>
      </c>
      <c r="C26" s="84" t="s">
        <v>406</v>
      </c>
      <c r="D26" s="91">
        <v>96</v>
      </c>
      <c r="E26" s="86">
        <v>4.0955631399317405E-2</v>
      </c>
      <c r="F26" s="91">
        <v>133</v>
      </c>
      <c r="G26" s="86">
        <v>5.5695142378559465E-2</v>
      </c>
      <c r="H26" s="115">
        <v>46</v>
      </c>
      <c r="I26" s="116">
        <v>1.2668686312310657E-2</v>
      </c>
      <c r="J26" s="117">
        <v>38</v>
      </c>
      <c r="K26" s="116">
        <v>1.0278604273735462E-2</v>
      </c>
      <c r="L26" s="117">
        <v>41</v>
      </c>
      <c r="M26" s="116">
        <v>1.0377119716527461E-2</v>
      </c>
      <c r="N26" s="117">
        <v>37</v>
      </c>
      <c r="O26" s="86">
        <v>8.9999999999999993E-3</v>
      </c>
      <c r="P26" s="117">
        <v>44</v>
      </c>
      <c r="Q26" s="86">
        <v>1.0923535253227408E-2</v>
      </c>
      <c r="R26" s="117">
        <v>71</v>
      </c>
      <c r="S26" s="86">
        <v>1.6828632377340603E-2</v>
      </c>
      <c r="T26" s="117">
        <v>28</v>
      </c>
      <c r="U26" s="86">
        <v>9.440323668240054E-3</v>
      </c>
      <c r="V26" s="117">
        <v>33</v>
      </c>
      <c r="W26" s="86">
        <f t="shared" si="0"/>
        <v>1.0009099181073703E-2</v>
      </c>
      <c r="X26" s="89">
        <f>IFERROR((V26-T26)/T26,0)</f>
        <v>0.17857142857142858</v>
      </c>
      <c r="Z26" s="62"/>
      <c r="AA26" s="63"/>
      <c r="AB26" s="76"/>
      <c r="AF26" s="17"/>
    </row>
    <row r="27" spans="2:32" ht="21.9" customHeight="1" thickTop="1" x14ac:dyDescent="0.3">
      <c r="B27" s="168">
        <v>41</v>
      </c>
      <c r="C27" s="82" t="s">
        <v>407</v>
      </c>
      <c r="D27" s="32">
        <v>205</v>
      </c>
      <c r="E27" s="77">
        <v>8.7457337883959041E-2</v>
      </c>
      <c r="F27" s="32">
        <v>210</v>
      </c>
      <c r="G27" s="77">
        <v>8.7939698492462318E-2</v>
      </c>
      <c r="H27" s="49">
        <v>253</v>
      </c>
      <c r="I27" s="118">
        <v>6.9677774717708627E-2</v>
      </c>
      <c r="J27" s="99">
        <v>236</v>
      </c>
      <c r="K27" s="118">
        <v>6.3835542331620213E-2</v>
      </c>
      <c r="L27" s="99">
        <v>278</v>
      </c>
      <c r="M27" s="118">
        <v>7.0361933687674003E-2</v>
      </c>
      <c r="N27" s="99">
        <v>259</v>
      </c>
      <c r="O27" s="77">
        <v>6.5000000000000002E-2</v>
      </c>
      <c r="P27" s="99">
        <v>239</v>
      </c>
      <c r="Q27" s="77">
        <v>5.9334657398212511E-2</v>
      </c>
      <c r="R27" s="99">
        <v>324</v>
      </c>
      <c r="S27" s="77">
        <v>7.6795449158568382E-2</v>
      </c>
      <c r="T27" s="99">
        <v>265</v>
      </c>
      <c r="U27" s="77">
        <v>8.934592043155766E-2</v>
      </c>
      <c r="V27" s="99">
        <v>283</v>
      </c>
      <c r="W27" s="77">
        <f t="shared" si="0"/>
        <v>8.5835608128601762E-2</v>
      </c>
      <c r="X27" s="48">
        <f>IF(T27&lt;&gt;0,(V27-T27)/T27,IF(V27=0,0,1))</f>
        <v>6.7924528301886791E-2</v>
      </c>
      <c r="Z27" s="62"/>
      <c r="AA27" s="63"/>
      <c r="AB27" s="76"/>
      <c r="AF27" s="17"/>
    </row>
    <row r="28" spans="2:32" ht="21.9" customHeight="1" x14ac:dyDescent="0.3">
      <c r="B28" s="168">
        <v>42</v>
      </c>
      <c r="C28" s="82" t="s">
        <v>408</v>
      </c>
      <c r="D28" s="32">
        <v>96</v>
      </c>
      <c r="E28" s="77">
        <v>4.0955631399317405E-2</v>
      </c>
      <c r="F28" s="32">
        <v>78</v>
      </c>
      <c r="G28" s="77">
        <v>3.2663316582914576E-2</v>
      </c>
      <c r="H28" s="49">
        <v>1307</v>
      </c>
      <c r="I28" s="118">
        <v>0.35995593500413109</v>
      </c>
      <c r="J28" s="99">
        <v>1181</v>
      </c>
      <c r="K28" s="118">
        <v>0.31944820124425211</v>
      </c>
      <c r="L28" s="99">
        <v>1183</v>
      </c>
      <c r="M28" s="118">
        <v>0.29941786889395089</v>
      </c>
      <c r="N28" s="99">
        <v>1214</v>
      </c>
      <c r="O28" s="77">
        <v>0.30199999999999999</v>
      </c>
      <c r="P28" s="99">
        <v>1319</v>
      </c>
      <c r="Q28" s="77">
        <v>0.32745779543197617</v>
      </c>
      <c r="R28" s="99">
        <v>1336</v>
      </c>
      <c r="S28" s="77">
        <v>0.31666271628347947</v>
      </c>
      <c r="T28" s="99">
        <v>1015</v>
      </c>
      <c r="U28" s="77">
        <v>0.34221173297370194</v>
      </c>
      <c r="V28" s="99">
        <v>1140</v>
      </c>
      <c r="W28" s="77">
        <f t="shared" si="0"/>
        <v>0.34576888080072793</v>
      </c>
      <c r="X28" s="48">
        <f>IF(T28&lt;&gt;0,(V28-T28)/T28,IF(V28=0,0,1))</f>
        <v>0.12315270935960591</v>
      </c>
      <c r="Z28" s="62"/>
      <c r="AA28" s="63"/>
      <c r="AB28" s="76"/>
      <c r="AE28" s="16"/>
      <c r="AF28" s="17"/>
    </row>
    <row r="29" spans="2:32" ht="21.9" customHeight="1" x14ac:dyDescent="0.3">
      <c r="B29" s="168">
        <v>43</v>
      </c>
      <c r="C29" s="82" t="s">
        <v>409</v>
      </c>
      <c r="D29" s="32">
        <v>141</v>
      </c>
      <c r="E29" s="77">
        <v>6.015358361774744E-2</v>
      </c>
      <c r="F29" s="32">
        <v>136</v>
      </c>
      <c r="G29" s="77">
        <v>5.6951423785594639E-2</v>
      </c>
      <c r="H29" s="49">
        <v>13</v>
      </c>
      <c r="I29" s="118">
        <v>3.5802809143486648E-3</v>
      </c>
      <c r="J29" s="99">
        <v>4</v>
      </c>
      <c r="K29" s="118">
        <v>1.0819583446037328E-3</v>
      </c>
      <c r="L29" s="99">
        <v>2</v>
      </c>
      <c r="M29" s="118">
        <v>5.0620096178182741E-4</v>
      </c>
      <c r="N29" s="99">
        <v>2</v>
      </c>
      <c r="O29" s="77">
        <v>0</v>
      </c>
      <c r="P29" s="99">
        <v>5</v>
      </c>
      <c r="Q29" s="77">
        <v>1.2413108242303873E-3</v>
      </c>
      <c r="R29" s="99">
        <v>1</v>
      </c>
      <c r="S29" s="77">
        <v>2.3702299123014932E-4</v>
      </c>
      <c r="T29" s="99">
        <v>2</v>
      </c>
      <c r="U29" s="77">
        <v>6.7430883344571813E-4</v>
      </c>
      <c r="V29" s="99">
        <v>1</v>
      </c>
      <c r="W29" s="77">
        <f t="shared" si="0"/>
        <v>3.0330603579011223E-4</v>
      </c>
      <c r="X29" s="48">
        <f>IF(T29&lt;&gt;0,(V29-T29)/T29,IF(V29=0,0,1))</f>
        <v>-0.5</v>
      </c>
      <c r="Z29" s="62"/>
      <c r="AA29" s="63"/>
      <c r="AB29" s="76"/>
      <c r="AF29" s="17"/>
    </row>
    <row r="30" spans="2:32" ht="21.9" customHeight="1" thickBot="1" x14ac:dyDescent="0.35">
      <c r="B30" s="168">
        <v>49</v>
      </c>
      <c r="C30" s="82" t="s">
        <v>410</v>
      </c>
      <c r="D30" s="32">
        <v>15</v>
      </c>
      <c r="E30" s="77">
        <v>6.3993174061433445E-3</v>
      </c>
      <c r="F30" s="32">
        <v>10</v>
      </c>
      <c r="G30" s="77">
        <v>4.1876046901172526E-3</v>
      </c>
      <c r="H30" s="49">
        <v>26</v>
      </c>
      <c r="I30" s="118">
        <v>7.1605618286973297E-3</v>
      </c>
      <c r="J30" s="99">
        <v>29</v>
      </c>
      <c r="K30" s="118">
        <v>7.8441979983770622E-3</v>
      </c>
      <c r="L30" s="99">
        <v>36</v>
      </c>
      <c r="M30" s="118">
        <v>9.1116173120728925E-3</v>
      </c>
      <c r="N30" s="99">
        <v>31</v>
      </c>
      <c r="O30" s="77">
        <v>8.0000000000000002E-3</v>
      </c>
      <c r="P30" s="99">
        <v>25</v>
      </c>
      <c r="Q30" s="77">
        <v>6.2065541211519361E-3</v>
      </c>
      <c r="R30" s="99">
        <v>27</v>
      </c>
      <c r="S30" s="77">
        <v>6.3996207632140319E-3</v>
      </c>
      <c r="T30" s="99">
        <v>19</v>
      </c>
      <c r="U30" s="77">
        <v>6.4059339177343225E-3</v>
      </c>
      <c r="V30" s="99">
        <v>13</v>
      </c>
      <c r="W30" s="77">
        <f t="shared" si="0"/>
        <v>3.9429784652714591E-3</v>
      </c>
      <c r="X30" s="48">
        <f>IF(T30&lt;&gt;0,(V30-T30)/T30,IF(V30=0,0,1))</f>
        <v>-0.31578947368421051</v>
      </c>
      <c r="Z30" s="62"/>
      <c r="AA30" s="63"/>
      <c r="AB30" s="76"/>
      <c r="AF30" s="17"/>
    </row>
    <row r="31" spans="2:32" ht="21.9" customHeight="1" thickTop="1" thickBot="1" x14ac:dyDescent="0.35">
      <c r="B31" s="167">
        <v>50</v>
      </c>
      <c r="C31" s="84" t="s">
        <v>411</v>
      </c>
      <c r="D31" s="91">
        <v>3</v>
      </c>
      <c r="E31" s="86">
        <v>1.2798634812286689E-3</v>
      </c>
      <c r="F31" s="91">
        <v>3</v>
      </c>
      <c r="G31" s="86">
        <v>1.2562814070351759E-3</v>
      </c>
      <c r="H31" s="115">
        <v>2</v>
      </c>
      <c r="I31" s="116">
        <v>5.50812448361333E-4</v>
      </c>
      <c r="J31" s="117">
        <v>2</v>
      </c>
      <c r="K31" s="116">
        <v>5.4097917230186638E-4</v>
      </c>
      <c r="L31" s="117">
        <v>3</v>
      </c>
      <c r="M31" s="116">
        <v>7.5930144267274111E-4</v>
      </c>
      <c r="N31" s="117">
        <v>6</v>
      </c>
      <c r="O31" s="86">
        <v>1E-3</v>
      </c>
      <c r="P31" s="117">
        <v>1</v>
      </c>
      <c r="Q31" s="86">
        <v>2.4826216484607745E-4</v>
      </c>
      <c r="R31" s="117">
        <v>2</v>
      </c>
      <c r="S31" s="86">
        <v>4.7404598246029864E-4</v>
      </c>
      <c r="T31" s="117">
        <v>8</v>
      </c>
      <c r="U31" s="86">
        <v>2.6972353337828725E-3</v>
      </c>
      <c r="V31" s="117">
        <v>4</v>
      </c>
      <c r="W31" s="86">
        <f t="shared" si="0"/>
        <v>1.2132241431604489E-3</v>
      </c>
      <c r="X31" s="89">
        <f>IFERROR((V31-T31)/T31,0)</f>
        <v>-0.5</v>
      </c>
      <c r="Z31" s="62"/>
      <c r="AA31" s="63"/>
      <c r="AB31" s="76"/>
      <c r="AF31" s="17"/>
    </row>
    <row r="32" spans="2:32" ht="21.9" customHeight="1" thickTop="1" x14ac:dyDescent="0.3">
      <c r="B32" s="168">
        <v>51</v>
      </c>
      <c r="C32" s="82" t="s">
        <v>412</v>
      </c>
      <c r="D32" s="32">
        <v>39</v>
      </c>
      <c r="E32" s="77">
        <v>1.6638225255972697E-2</v>
      </c>
      <c r="F32" s="32">
        <v>70</v>
      </c>
      <c r="G32" s="77">
        <v>2.9313232830820771E-2</v>
      </c>
      <c r="H32" s="49">
        <v>4</v>
      </c>
      <c r="I32" s="118">
        <v>1.101624896722666E-3</v>
      </c>
      <c r="J32" s="99">
        <v>4</v>
      </c>
      <c r="K32" s="118">
        <v>1.0819583446037328E-3</v>
      </c>
      <c r="L32" s="99">
        <v>8</v>
      </c>
      <c r="M32" s="118">
        <v>2.0248038471273096E-3</v>
      </c>
      <c r="N32" s="99">
        <v>5</v>
      </c>
      <c r="O32" s="77">
        <v>1E-3</v>
      </c>
      <c r="P32" s="99">
        <v>2</v>
      </c>
      <c r="Q32" s="77">
        <v>4.965243296921549E-4</v>
      </c>
      <c r="R32" s="99">
        <v>10</v>
      </c>
      <c r="S32" s="77">
        <v>2.3702299123014932E-3</v>
      </c>
      <c r="T32" s="99">
        <v>1</v>
      </c>
      <c r="U32" s="77">
        <v>3.3715441672285906E-4</v>
      </c>
      <c r="V32" s="99">
        <v>4</v>
      </c>
      <c r="W32" s="77">
        <f t="shared" si="0"/>
        <v>1.2132241431604489E-3</v>
      </c>
      <c r="X32" s="48">
        <f t="shared" ref="X32:X37" si="3">IF(T32&lt;&gt;0,(V32-T32)/T32,IF(V32=0,0,1))</f>
        <v>3</v>
      </c>
      <c r="Z32" s="62"/>
      <c r="AA32" s="63"/>
      <c r="AB32" s="76"/>
      <c r="AF32" s="17"/>
    </row>
    <row r="33" spans="2:32" ht="21.9" customHeight="1" x14ac:dyDescent="0.3">
      <c r="B33" s="168">
        <v>52</v>
      </c>
      <c r="C33" s="82" t="s">
        <v>413</v>
      </c>
      <c r="D33" s="32">
        <v>35</v>
      </c>
      <c r="E33" s="77">
        <v>1.4931740614334471E-2</v>
      </c>
      <c r="F33" s="32">
        <v>30</v>
      </c>
      <c r="G33" s="77">
        <v>1.2562814070351759E-2</v>
      </c>
      <c r="H33" s="49">
        <v>18</v>
      </c>
      <c r="I33" s="118">
        <v>4.9573120352519968E-3</v>
      </c>
      <c r="J33" s="99">
        <v>19</v>
      </c>
      <c r="K33" s="118">
        <v>5.1393021368677308E-3</v>
      </c>
      <c r="L33" s="99">
        <v>19</v>
      </c>
      <c r="M33" s="118">
        <v>4.8089091369273602E-3</v>
      </c>
      <c r="N33" s="99">
        <v>22</v>
      </c>
      <c r="O33" s="77">
        <v>5.0000000000000001E-3</v>
      </c>
      <c r="P33" s="99">
        <v>16</v>
      </c>
      <c r="Q33" s="77">
        <v>3.9721946375372392E-3</v>
      </c>
      <c r="R33" s="99">
        <v>24</v>
      </c>
      <c r="S33" s="77">
        <v>5.6885517895235837E-3</v>
      </c>
      <c r="T33" s="99">
        <v>16</v>
      </c>
      <c r="U33" s="77">
        <v>5.394470667565745E-3</v>
      </c>
      <c r="V33" s="99">
        <v>33</v>
      </c>
      <c r="W33" s="77">
        <f t="shared" si="0"/>
        <v>1.0009099181073703E-2</v>
      </c>
      <c r="X33" s="48">
        <f t="shared" si="3"/>
        <v>1.0625</v>
      </c>
      <c r="Z33" s="62"/>
      <c r="AA33" s="63"/>
      <c r="AB33" s="76"/>
      <c r="AF33" s="17"/>
    </row>
    <row r="34" spans="2:32" ht="21.9" customHeight="1" x14ac:dyDescent="0.3">
      <c r="B34" s="168">
        <v>53</v>
      </c>
      <c r="C34" s="82" t="s">
        <v>414</v>
      </c>
      <c r="D34" s="32">
        <v>42</v>
      </c>
      <c r="E34" s="77">
        <v>1.7918088737201365E-2</v>
      </c>
      <c r="F34" s="32">
        <v>47</v>
      </c>
      <c r="G34" s="77">
        <v>1.9681742043551088E-2</v>
      </c>
      <c r="H34" s="49">
        <v>55</v>
      </c>
      <c r="I34" s="118">
        <v>1.5147342329936657E-2</v>
      </c>
      <c r="J34" s="99">
        <v>36</v>
      </c>
      <c r="K34" s="118">
        <v>9.7376251014335974E-3</v>
      </c>
      <c r="L34" s="99">
        <v>48</v>
      </c>
      <c r="M34" s="118">
        <v>1.2148823082763858E-2</v>
      </c>
      <c r="N34" s="99">
        <v>41</v>
      </c>
      <c r="O34" s="77">
        <v>0.01</v>
      </c>
      <c r="P34" s="99">
        <v>34</v>
      </c>
      <c r="Q34" s="77">
        <v>8.4409136047666339E-3</v>
      </c>
      <c r="R34" s="99">
        <v>34</v>
      </c>
      <c r="S34" s="77">
        <v>8.0587817018250765E-3</v>
      </c>
      <c r="T34" s="99">
        <v>32</v>
      </c>
      <c r="U34" s="77">
        <v>1.078894133513149E-2</v>
      </c>
      <c r="V34" s="99">
        <v>41</v>
      </c>
      <c r="W34" s="77">
        <f t="shared" si="0"/>
        <v>1.24355474673946E-2</v>
      </c>
      <c r="X34" s="48">
        <f t="shared" si="3"/>
        <v>0.28125</v>
      </c>
      <c r="Z34" s="62"/>
      <c r="AA34" s="63"/>
      <c r="AB34" s="76"/>
    </row>
    <row r="35" spans="2:32" ht="21.9" customHeight="1" x14ac:dyDescent="0.3">
      <c r="B35" s="168">
        <v>54</v>
      </c>
      <c r="C35" s="82" t="s">
        <v>415</v>
      </c>
      <c r="D35" s="32">
        <v>16</v>
      </c>
      <c r="E35" s="77">
        <v>6.8259385665529011E-3</v>
      </c>
      <c r="F35" s="32">
        <v>14</v>
      </c>
      <c r="G35" s="77">
        <v>5.8626465661641538E-3</v>
      </c>
      <c r="H35" s="49">
        <v>6</v>
      </c>
      <c r="I35" s="118">
        <v>1.6524373450839988E-3</v>
      </c>
      <c r="J35" s="99">
        <v>17</v>
      </c>
      <c r="K35" s="118">
        <v>4.598322964565864E-3</v>
      </c>
      <c r="L35" s="99">
        <v>24</v>
      </c>
      <c r="M35" s="118">
        <v>6.0744115413819289E-3</v>
      </c>
      <c r="N35" s="99">
        <v>24</v>
      </c>
      <c r="O35" s="77">
        <v>6.0000000000000001E-3</v>
      </c>
      <c r="P35" s="99">
        <v>32</v>
      </c>
      <c r="Q35" s="77">
        <v>7.9443892750744784E-3</v>
      </c>
      <c r="R35" s="99">
        <v>27</v>
      </c>
      <c r="S35" s="77">
        <v>6.3996207632140319E-3</v>
      </c>
      <c r="T35" s="99">
        <v>14</v>
      </c>
      <c r="U35" s="77">
        <v>4.720161834120027E-3</v>
      </c>
      <c r="V35" s="99">
        <v>9</v>
      </c>
      <c r="W35" s="77">
        <f t="shared" si="0"/>
        <v>2.7297543221110102E-3</v>
      </c>
      <c r="X35" s="48">
        <f t="shared" si="3"/>
        <v>-0.35714285714285715</v>
      </c>
      <c r="Z35" s="62"/>
      <c r="AA35" s="63"/>
      <c r="AB35" s="76"/>
    </row>
    <row r="36" spans="2:32" ht="21.9" customHeight="1" x14ac:dyDescent="0.3">
      <c r="B36" s="168">
        <v>55</v>
      </c>
      <c r="C36" s="82" t="s">
        <v>416</v>
      </c>
      <c r="D36" s="32">
        <v>16</v>
      </c>
      <c r="E36" s="77">
        <v>6.8259385665529011E-3</v>
      </c>
      <c r="F36" s="32">
        <v>12</v>
      </c>
      <c r="G36" s="77">
        <v>5.0251256281407036E-3</v>
      </c>
      <c r="H36" s="49">
        <v>18</v>
      </c>
      <c r="I36" s="118">
        <v>4.9573120352519968E-3</v>
      </c>
      <c r="J36" s="99">
        <v>16</v>
      </c>
      <c r="K36" s="118">
        <v>4.327833378414931E-3</v>
      </c>
      <c r="L36" s="99">
        <v>24</v>
      </c>
      <c r="M36" s="118">
        <v>6.0744115413819289E-3</v>
      </c>
      <c r="N36" s="99">
        <v>22</v>
      </c>
      <c r="O36" s="77">
        <v>5.0000000000000001E-3</v>
      </c>
      <c r="P36" s="99">
        <v>27</v>
      </c>
      <c r="Q36" s="77">
        <v>6.7030784508440916E-3</v>
      </c>
      <c r="R36" s="99">
        <v>25</v>
      </c>
      <c r="S36" s="77">
        <v>5.9255747807537328E-3</v>
      </c>
      <c r="T36" s="99">
        <v>14</v>
      </c>
      <c r="U36" s="77">
        <v>4.720161834120027E-3</v>
      </c>
      <c r="V36" s="99">
        <v>19</v>
      </c>
      <c r="W36" s="77">
        <f t="shared" si="0"/>
        <v>5.7628146800121323E-3</v>
      </c>
      <c r="X36" s="48">
        <f t="shared" si="3"/>
        <v>0.35714285714285715</v>
      </c>
      <c r="AA36" s="63"/>
      <c r="AB36" s="64"/>
    </row>
    <row r="37" spans="2:32" ht="21.9" customHeight="1" thickBot="1" x14ac:dyDescent="0.35">
      <c r="B37" s="168">
        <v>59</v>
      </c>
      <c r="C37" s="82" t="s">
        <v>417</v>
      </c>
      <c r="D37" s="32">
        <v>4</v>
      </c>
      <c r="E37" s="77">
        <v>1.7064846416382253E-3</v>
      </c>
      <c r="F37" s="32">
        <v>6</v>
      </c>
      <c r="G37" s="77">
        <v>2.5125628140703518E-3</v>
      </c>
      <c r="H37" s="49">
        <v>6</v>
      </c>
      <c r="I37" s="118">
        <v>1.6524373450839988E-3</v>
      </c>
      <c r="J37" s="99">
        <v>6</v>
      </c>
      <c r="K37" s="118">
        <v>1.6229375169055993E-3</v>
      </c>
      <c r="L37" s="99">
        <v>3</v>
      </c>
      <c r="M37" s="118">
        <v>7.5930144267274111E-4</v>
      </c>
      <c r="N37" s="99">
        <v>8</v>
      </c>
      <c r="O37" s="77">
        <v>2E-3</v>
      </c>
      <c r="P37" s="99">
        <v>4</v>
      </c>
      <c r="Q37" s="77">
        <v>9.930486593843098E-4</v>
      </c>
      <c r="R37" s="99">
        <v>4</v>
      </c>
      <c r="S37" s="77">
        <v>9.4809196492059728E-4</v>
      </c>
      <c r="T37" s="99">
        <v>5</v>
      </c>
      <c r="U37" s="77">
        <v>1.6857720836142953E-3</v>
      </c>
      <c r="V37" s="99">
        <v>7</v>
      </c>
      <c r="W37" s="77">
        <f t="shared" si="0"/>
        <v>2.1231422505307855E-3</v>
      </c>
      <c r="X37" s="48">
        <f t="shared" si="3"/>
        <v>0.4</v>
      </c>
    </row>
    <row r="38" spans="2:32" ht="21.9" customHeight="1" thickTop="1" thickBot="1" x14ac:dyDescent="0.35">
      <c r="B38" s="167">
        <v>60</v>
      </c>
      <c r="C38" s="84" t="s">
        <v>418</v>
      </c>
      <c r="D38" s="91">
        <v>70</v>
      </c>
      <c r="E38" s="86">
        <v>2.9863481228668942E-2</v>
      </c>
      <c r="F38" s="91">
        <v>49</v>
      </c>
      <c r="G38" s="86">
        <v>2.051926298157454E-2</v>
      </c>
      <c r="H38" s="115">
        <v>20</v>
      </c>
      <c r="I38" s="116">
        <v>5.5081244836133296E-3</v>
      </c>
      <c r="J38" s="117">
        <v>16</v>
      </c>
      <c r="K38" s="116">
        <v>4.327833378414931E-3</v>
      </c>
      <c r="L38" s="117">
        <v>21</v>
      </c>
      <c r="M38" s="116">
        <v>5.3151100987091872E-3</v>
      </c>
      <c r="N38" s="117">
        <v>24</v>
      </c>
      <c r="O38" s="86">
        <v>6.0000000000000001E-3</v>
      </c>
      <c r="P38" s="117">
        <v>28</v>
      </c>
      <c r="Q38" s="86">
        <v>6.9513406156901684E-3</v>
      </c>
      <c r="R38" s="117">
        <v>48</v>
      </c>
      <c r="S38" s="86">
        <v>1.1377103579047167E-2</v>
      </c>
      <c r="T38" s="117">
        <v>20</v>
      </c>
      <c r="U38" s="86">
        <v>6.7430883344571811E-3</v>
      </c>
      <c r="V38" s="117">
        <v>19</v>
      </c>
      <c r="W38" s="86">
        <f t="shared" si="0"/>
        <v>5.7628146800121323E-3</v>
      </c>
      <c r="X38" s="89">
        <f>IFERROR((V38-T38)/T38,0)</f>
        <v>-0.05</v>
      </c>
    </row>
    <row r="39" spans="2:32" ht="21.9" customHeight="1" thickTop="1" x14ac:dyDescent="0.3">
      <c r="B39" s="168">
        <v>61</v>
      </c>
      <c r="C39" s="82" t="s">
        <v>419</v>
      </c>
      <c r="D39" s="32">
        <v>1061</v>
      </c>
      <c r="E39" s="77">
        <v>0.45264505119453924</v>
      </c>
      <c r="F39" s="32">
        <v>1082</v>
      </c>
      <c r="G39" s="77">
        <v>0.45309882747068675</v>
      </c>
      <c r="H39" s="49">
        <v>1661</v>
      </c>
      <c r="I39" s="118">
        <v>0.45744973836408709</v>
      </c>
      <c r="J39" s="99">
        <v>1807</v>
      </c>
      <c r="K39" s="118">
        <v>0.4887746821747363</v>
      </c>
      <c r="L39" s="99">
        <v>2009</v>
      </c>
      <c r="M39" s="118">
        <v>0.50847886610984561</v>
      </c>
      <c r="N39" s="99">
        <v>1995</v>
      </c>
      <c r="O39" s="77">
        <v>0.498</v>
      </c>
      <c r="P39" s="99">
        <v>1916</v>
      </c>
      <c r="Q39" s="77">
        <v>0.47567030784508441</v>
      </c>
      <c r="R39" s="99">
        <v>1934</v>
      </c>
      <c r="S39" s="77">
        <v>0.45840246503910881</v>
      </c>
      <c r="T39" s="99">
        <v>1271</v>
      </c>
      <c r="U39" s="77">
        <v>0.42852326365475385</v>
      </c>
      <c r="V39" s="99">
        <v>1375</v>
      </c>
      <c r="W39" s="77">
        <f t="shared" si="0"/>
        <v>0.41704579921140433</v>
      </c>
      <c r="X39" s="48">
        <f>IF(T39&lt;&gt;0,(V39-T39)/T39,IF(V39=0,0,1))</f>
        <v>8.1825334382376089E-2</v>
      </c>
    </row>
    <row r="40" spans="2:32" ht="21.9" customHeight="1" x14ac:dyDescent="0.3">
      <c r="B40" s="168">
        <v>62</v>
      </c>
      <c r="C40" s="82" t="s">
        <v>420</v>
      </c>
      <c r="D40" s="32">
        <v>10</v>
      </c>
      <c r="E40" s="77">
        <v>4.2662116040955633E-3</v>
      </c>
      <c r="F40" s="32">
        <v>5</v>
      </c>
      <c r="G40" s="77">
        <v>2.0938023450586263E-3</v>
      </c>
      <c r="H40" s="49">
        <v>9</v>
      </c>
      <c r="I40" s="118">
        <v>2.4786560176259984E-3</v>
      </c>
      <c r="J40" s="99">
        <v>3</v>
      </c>
      <c r="K40" s="118">
        <v>8.1146875845279967E-4</v>
      </c>
      <c r="L40" s="99">
        <v>3</v>
      </c>
      <c r="M40" s="118">
        <v>7.5930144267274111E-4</v>
      </c>
      <c r="N40" s="99">
        <v>6</v>
      </c>
      <c r="O40" s="77">
        <v>1E-3</v>
      </c>
      <c r="P40" s="99">
        <v>5</v>
      </c>
      <c r="Q40" s="77">
        <v>1.2413108242303873E-3</v>
      </c>
      <c r="R40" s="99">
        <v>8</v>
      </c>
      <c r="S40" s="77">
        <v>1.8961839298411946E-3</v>
      </c>
      <c r="T40" s="99">
        <v>2</v>
      </c>
      <c r="U40" s="77">
        <v>6.7430883344571813E-4</v>
      </c>
      <c r="V40" s="99">
        <v>5</v>
      </c>
      <c r="W40" s="77">
        <f t="shared" si="0"/>
        <v>1.5165301789505611E-3</v>
      </c>
      <c r="X40" s="48">
        <f>IF(T40&lt;&gt;0,(V40-T40)/T40,IF(V40=0,0,1))</f>
        <v>1.5</v>
      </c>
    </row>
    <row r="41" spans="2:32" ht="21.9" customHeight="1" thickBot="1" x14ac:dyDescent="0.35">
      <c r="B41" s="168">
        <v>69</v>
      </c>
      <c r="C41" s="82" t="s">
        <v>421</v>
      </c>
      <c r="D41" s="32">
        <v>2</v>
      </c>
      <c r="E41" s="77">
        <v>8.5324232081911264E-4</v>
      </c>
      <c r="F41" s="32">
        <v>3</v>
      </c>
      <c r="G41" s="77">
        <v>1.2562814070351759E-3</v>
      </c>
      <c r="H41" s="49">
        <v>0</v>
      </c>
      <c r="I41" s="118">
        <v>0</v>
      </c>
      <c r="J41" s="99">
        <v>3</v>
      </c>
      <c r="K41" s="118">
        <v>8.1146875845279967E-4</v>
      </c>
      <c r="L41" s="99">
        <v>2</v>
      </c>
      <c r="M41" s="118">
        <v>5.0620096178182741E-4</v>
      </c>
      <c r="N41" s="99">
        <v>5</v>
      </c>
      <c r="O41" s="77">
        <v>1E-3</v>
      </c>
      <c r="P41" s="99">
        <v>2</v>
      </c>
      <c r="Q41" s="77">
        <v>4.965243296921549E-4</v>
      </c>
      <c r="R41" s="99">
        <v>2</v>
      </c>
      <c r="S41" s="77">
        <v>4.7404598246029864E-4</v>
      </c>
      <c r="T41" s="99">
        <v>2</v>
      </c>
      <c r="U41" s="77">
        <v>6.7430883344571813E-4</v>
      </c>
      <c r="V41" s="99">
        <v>1</v>
      </c>
      <c r="W41" s="77">
        <f t="shared" si="0"/>
        <v>3.0330603579011223E-4</v>
      </c>
      <c r="X41" s="48">
        <f>IF(T41&lt;&gt;0,(V41-T41)/T41,IF(V41=0,0,1))</f>
        <v>-0.5</v>
      </c>
    </row>
    <row r="42" spans="2:32" ht="21.9" customHeight="1" thickTop="1" thickBot="1" x14ac:dyDescent="0.35">
      <c r="B42" s="167">
        <v>99</v>
      </c>
      <c r="C42" s="84" t="s">
        <v>422</v>
      </c>
      <c r="D42" s="91">
        <v>85</v>
      </c>
      <c r="E42" s="86">
        <v>3.6262798634812285E-2</v>
      </c>
      <c r="F42" s="91">
        <v>92</v>
      </c>
      <c r="G42" s="86">
        <v>3.8525963149078725E-2</v>
      </c>
      <c r="H42" s="115">
        <v>110</v>
      </c>
      <c r="I42" s="116">
        <v>3.0294684659873315E-2</v>
      </c>
      <c r="J42" s="117">
        <v>132</v>
      </c>
      <c r="K42" s="116">
        <v>3.5704625371923183E-2</v>
      </c>
      <c r="L42" s="117">
        <v>102</v>
      </c>
      <c r="M42" s="116">
        <v>2.5816249050873197E-2</v>
      </c>
      <c r="N42" s="117">
        <v>109</v>
      </c>
      <c r="O42" s="86">
        <v>2.7E-2</v>
      </c>
      <c r="P42" s="117">
        <v>131</v>
      </c>
      <c r="Q42" s="86">
        <v>3.2522343594836148E-2</v>
      </c>
      <c r="R42" s="117">
        <v>121</v>
      </c>
      <c r="S42" s="86">
        <v>2.8679781938848067E-2</v>
      </c>
      <c r="T42" s="117">
        <v>86</v>
      </c>
      <c r="U42" s="86">
        <v>2.8995279838165879E-2</v>
      </c>
      <c r="V42" s="117">
        <v>126</v>
      </c>
      <c r="W42" s="86">
        <f t="shared" si="0"/>
        <v>3.8216560509554139E-2</v>
      </c>
      <c r="X42" s="89">
        <f>IFERROR((V42-T42)/T42,0)</f>
        <v>0.46511627906976744</v>
      </c>
    </row>
    <row r="43" spans="2:32" ht="21.9" customHeight="1" thickTop="1" thickBot="1" x14ac:dyDescent="0.35">
      <c r="B43" s="251" t="s">
        <v>187</v>
      </c>
      <c r="C43" s="252"/>
      <c r="D43" s="36">
        <v>2344</v>
      </c>
      <c r="E43" s="81">
        <v>1</v>
      </c>
      <c r="F43" s="36">
        <v>2388</v>
      </c>
      <c r="G43" s="81">
        <v>1</v>
      </c>
      <c r="H43" s="50">
        <v>3631</v>
      </c>
      <c r="I43" s="119">
        <v>1.0000000000000002</v>
      </c>
      <c r="J43" s="101">
        <v>3697</v>
      </c>
      <c r="K43" s="119">
        <v>1</v>
      </c>
      <c r="L43" s="101">
        <v>3951</v>
      </c>
      <c r="M43" s="119">
        <v>0.99974689951910911</v>
      </c>
      <c r="N43" s="101">
        <v>4008</v>
      </c>
      <c r="O43" s="81">
        <v>0.99400000000000011</v>
      </c>
      <c r="P43" s="101">
        <v>4028</v>
      </c>
      <c r="Q43" s="81">
        <v>1</v>
      </c>
      <c r="R43" s="101">
        <v>4219</v>
      </c>
      <c r="S43" s="81">
        <v>0.99999999999999978</v>
      </c>
      <c r="T43" s="101">
        <v>2966</v>
      </c>
      <c r="U43" s="81">
        <v>1</v>
      </c>
      <c r="V43" s="101">
        <f t="shared" ref="V43:X43" si="4">SUM(V7:V42)</f>
        <v>3297</v>
      </c>
      <c r="W43" s="81">
        <f t="shared" si="4"/>
        <v>1.0000000000000002</v>
      </c>
      <c r="X43" s="48">
        <f>IF(T43&lt;&gt;0,(V43-T43)/T43,IF(V43=0,0,1))</f>
        <v>0.11159811193526635</v>
      </c>
    </row>
    <row r="44" spans="2:32" s="3" customFormat="1" ht="15" thickTop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11"/>
    </row>
    <row r="45" spans="2:32" s="3" customFormat="1" x14ac:dyDescent="0.3">
      <c r="B45" s="46"/>
      <c r="C45" s="46"/>
      <c r="D45" s="46"/>
      <c r="E45" s="46"/>
      <c r="F45" s="46"/>
      <c r="G45" s="46"/>
      <c r="H45" s="75"/>
      <c r="I45" s="46"/>
      <c r="J45" s="75"/>
      <c r="K45" s="46"/>
      <c r="L45" s="75"/>
      <c r="M45" s="46"/>
      <c r="N45" s="75"/>
      <c r="O45" s="46"/>
      <c r="P45" s="75"/>
      <c r="Q45" s="46"/>
      <c r="R45" s="75"/>
      <c r="S45" s="46"/>
      <c r="T45" s="75"/>
      <c r="U45" s="46"/>
      <c r="V45" s="75"/>
      <c r="W45" s="46"/>
      <c r="X45" s="46"/>
      <c r="Y45" s="11"/>
    </row>
    <row r="46" spans="2:32" s="3" customFormat="1" x14ac:dyDescent="0.3">
      <c r="Y46" s="11"/>
    </row>
    <row r="47" spans="2:32" s="3" customFormat="1" x14ac:dyDescent="0.3">
      <c r="Y47" s="11"/>
    </row>
    <row r="48" spans="2:32" s="3" customFormat="1" x14ac:dyDescent="0.3">
      <c r="Y48" s="11"/>
    </row>
    <row r="49" spans="25:25" s="3" customFormat="1" x14ac:dyDescent="0.3">
      <c r="Y49" s="11"/>
    </row>
    <row r="50" spans="25:25" s="3" customFormat="1" x14ac:dyDescent="0.3">
      <c r="Y50" s="11"/>
    </row>
    <row r="51" spans="25:25" s="3" customFormat="1" x14ac:dyDescent="0.3">
      <c r="Y51" s="11"/>
    </row>
    <row r="52" spans="25:25" s="3" customFormat="1" x14ac:dyDescent="0.3">
      <c r="Y52" s="11"/>
    </row>
    <row r="53" spans="25:25" s="3" customFormat="1" x14ac:dyDescent="0.3">
      <c r="Y53" s="11"/>
    </row>
    <row r="54" spans="25:25" s="3" customFormat="1" x14ac:dyDescent="0.3">
      <c r="Y54" s="11"/>
    </row>
    <row r="55" spans="25:25" s="3" customFormat="1" x14ac:dyDescent="0.3">
      <c r="Y55" s="11"/>
    </row>
    <row r="56" spans="25:25" s="3" customFormat="1" x14ac:dyDescent="0.3">
      <c r="Y56" s="11"/>
    </row>
    <row r="57" spans="25:25" s="3" customFormat="1" x14ac:dyDescent="0.3">
      <c r="Y57" s="11"/>
    </row>
    <row r="58" spans="25:25" s="3" customFormat="1" x14ac:dyDescent="0.3">
      <c r="Y58" s="11"/>
    </row>
    <row r="59" spans="25:25" s="3" customFormat="1" x14ac:dyDescent="0.3">
      <c r="Y59" s="11"/>
    </row>
    <row r="60" spans="25:25" s="3" customFormat="1" x14ac:dyDescent="0.3">
      <c r="Y60" s="11"/>
    </row>
    <row r="61" spans="25:25" s="3" customFormat="1" x14ac:dyDescent="0.3">
      <c r="Y61" s="11"/>
    </row>
    <row r="62" spans="25:25" s="3" customFormat="1" x14ac:dyDescent="0.3">
      <c r="Y62" s="11"/>
    </row>
    <row r="63" spans="25:25" s="3" customFormat="1" x14ac:dyDescent="0.3">
      <c r="Y63" s="11"/>
    </row>
    <row r="64" spans="25:25" s="3" customFormat="1" x14ac:dyDescent="0.3">
      <c r="Y64" s="11"/>
    </row>
    <row r="65" spans="25:25" s="3" customFormat="1" x14ac:dyDescent="0.3">
      <c r="Y65" s="11"/>
    </row>
    <row r="66" spans="25:25" s="3" customFormat="1" x14ac:dyDescent="0.3">
      <c r="Y66" s="11"/>
    </row>
    <row r="67" spans="25:25" s="3" customFormat="1" x14ac:dyDescent="0.3">
      <c r="Y67" s="11"/>
    </row>
    <row r="68" spans="25:25" s="3" customFormat="1" x14ac:dyDescent="0.3">
      <c r="Y68" s="11"/>
    </row>
    <row r="69" spans="25:25" s="3" customFormat="1" x14ac:dyDescent="0.3">
      <c r="Y69" s="11"/>
    </row>
    <row r="70" spans="25:25" s="3" customFormat="1" x14ac:dyDescent="0.3">
      <c r="Y70" s="11"/>
    </row>
    <row r="71" spans="25:25" s="3" customFormat="1" x14ac:dyDescent="0.3">
      <c r="Y71" s="11"/>
    </row>
    <row r="72" spans="25:25" s="3" customFormat="1" x14ac:dyDescent="0.3">
      <c r="Y72" s="11"/>
    </row>
    <row r="73" spans="25:25" s="3" customFormat="1" x14ac:dyDescent="0.3">
      <c r="Y73" s="11"/>
    </row>
    <row r="74" spans="25:25" s="3" customFormat="1" x14ac:dyDescent="0.3">
      <c r="Y74" s="11"/>
    </row>
    <row r="75" spans="25:25" s="3" customFormat="1" x14ac:dyDescent="0.3">
      <c r="Y75" s="11"/>
    </row>
    <row r="76" spans="25:25" s="3" customFormat="1" x14ac:dyDescent="0.3">
      <c r="Y76" s="11"/>
    </row>
    <row r="77" spans="25:25" s="3" customFormat="1" x14ac:dyDescent="0.3">
      <c r="Y77" s="11"/>
    </row>
    <row r="78" spans="25:25" s="3" customFormat="1" x14ac:dyDescent="0.3">
      <c r="Y78" s="11"/>
    </row>
    <row r="79" spans="25:25" s="3" customFormat="1" x14ac:dyDescent="0.3">
      <c r="Y79" s="11"/>
    </row>
    <row r="80" spans="25:25" s="3" customFormat="1" x14ac:dyDescent="0.3">
      <c r="Y80" s="11"/>
    </row>
    <row r="81" spans="25:25" s="3" customFormat="1" x14ac:dyDescent="0.3">
      <c r="Y81" s="11"/>
    </row>
    <row r="82" spans="25:25" s="3" customFormat="1" x14ac:dyDescent="0.3">
      <c r="Y82" s="11"/>
    </row>
    <row r="83" spans="25:25" s="3" customFormat="1" x14ac:dyDescent="0.3">
      <c r="Y83" s="11"/>
    </row>
    <row r="84" spans="25:25" s="3" customFormat="1" x14ac:dyDescent="0.3">
      <c r="Y84" s="11"/>
    </row>
    <row r="85" spans="25:25" s="3" customFormat="1" x14ac:dyDescent="0.3">
      <c r="Y85" s="11"/>
    </row>
    <row r="86" spans="25:25" s="3" customFormat="1" x14ac:dyDescent="0.3">
      <c r="Y86" s="11"/>
    </row>
    <row r="87" spans="25:25" s="3" customFormat="1" x14ac:dyDescent="0.3">
      <c r="Y87" s="11"/>
    </row>
    <row r="88" spans="25:25" s="3" customFormat="1" x14ac:dyDescent="0.3">
      <c r="Y88" s="11"/>
    </row>
    <row r="89" spans="25:25" s="3" customFormat="1" x14ac:dyDescent="0.3">
      <c r="Y89" s="11"/>
    </row>
    <row r="90" spans="25:25" s="3" customFormat="1" x14ac:dyDescent="0.3">
      <c r="Y90" s="11"/>
    </row>
    <row r="91" spans="25:25" s="3" customFormat="1" x14ac:dyDescent="0.3">
      <c r="Y91" s="11"/>
    </row>
    <row r="92" spans="25:25" s="3" customFormat="1" x14ac:dyDescent="0.3">
      <c r="Y92" s="11"/>
    </row>
    <row r="93" spans="25:25" s="3" customFormat="1" x14ac:dyDescent="0.3">
      <c r="Y93" s="11"/>
    </row>
    <row r="94" spans="25:25" s="3" customFormat="1" x14ac:dyDescent="0.3">
      <c r="Y94" s="11"/>
    </row>
    <row r="95" spans="25:25" s="3" customFormat="1" x14ac:dyDescent="0.3">
      <c r="Y95" s="11"/>
    </row>
    <row r="96" spans="25:25" s="3" customFormat="1" x14ac:dyDescent="0.3">
      <c r="Y96" s="11"/>
    </row>
    <row r="97" spans="25:25" s="3" customFormat="1" x14ac:dyDescent="0.3">
      <c r="Y97" s="11"/>
    </row>
    <row r="98" spans="25:25" s="3" customFormat="1" x14ac:dyDescent="0.3">
      <c r="Y98" s="11"/>
    </row>
    <row r="99" spans="25:25" s="3" customFormat="1" x14ac:dyDescent="0.3">
      <c r="Y99" s="11"/>
    </row>
    <row r="100" spans="25:25" s="3" customFormat="1" x14ac:dyDescent="0.3">
      <c r="Y100" s="11"/>
    </row>
    <row r="101" spans="25:25" s="3" customFormat="1" x14ac:dyDescent="0.3">
      <c r="Y101" s="11"/>
    </row>
    <row r="102" spans="25:25" s="3" customFormat="1" x14ac:dyDescent="0.3">
      <c r="Y102" s="11"/>
    </row>
    <row r="103" spans="25:25" s="3" customFormat="1" x14ac:dyDescent="0.3">
      <c r="Y103" s="11"/>
    </row>
    <row r="104" spans="25:25" s="3" customFormat="1" x14ac:dyDescent="0.3">
      <c r="Y104" s="11"/>
    </row>
    <row r="105" spans="25:25" s="3" customFormat="1" x14ac:dyDescent="0.3">
      <c r="Y105" s="11"/>
    </row>
    <row r="106" spans="25:25" s="3" customFormat="1" x14ac:dyDescent="0.3">
      <c r="Y106" s="11"/>
    </row>
    <row r="107" spans="25:25" s="3" customFormat="1" x14ac:dyDescent="0.3">
      <c r="Y107" s="11"/>
    </row>
    <row r="108" spans="25:25" s="3" customFormat="1" x14ac:dyDescent="0.3">
      <c r="Y108" s="11"/>
    </row>
    <row r="109" spans="25:25" s="3" customFormat="1" x14ac:dyDescent="0.3">
      <c r="Y109" s="11"/>
    </row>
    <row r="110" spans="25:25" s="3" customFormat="1" x14ac:dyDescent="0.3">
      <c r="Y110" s="11"/>
    </row>
    <row r="111" spans="25:25" s="3" customFormat="1" x14ac:dyDescent="0.3">
      <c r="Y111" s="11"/>
    </row>
    <row r="112" spans="25:25" s="3" customFormat="1" x14ac:dyDescent="0.3">
      <c r="Y112" s="11"/>
    </row>
    <row r="113" spans="25:25" s="3" customFormat="1" x14ac:dyDescent="0.3">
      <c r="Y113" s="11"/>
    </row>
    <row r="114" spans="25:25" s="3" customFormat="1" x14ac:dyDescent="0.3">
      <c r="Y114" s="11"/>
    </row>
    <row r="115" spans="25:25" s="3" customFormat="1" x14ac:dyDescent="0.3">
      <c r="Y115" s="11"/>
    </row>
    <row r="116" spans="25:25" s="3" customFormat="1" x14ac:dyDescent="0.3">
      <c r="Y116" s="11"/>
    </row>
    <row r="117" spans="25:25" s="3" customFormat="1" x14ac:dyDescent="0.3">
      <c r="Y117" s="11"/>
    </row>
    <row r="118" spans="25:25" s="3" customFormat="1" x14ac:dyDescent="0.3">
      <c r="Y118" s="11"/>
    </row>
    <row r="119" spans="25:25" s="3" customFormat="1" x14ac:dyDescent="0.3">
      <c r="Y119" s="11"/>
    </row>
    <row r="120" spans="25:25" s="3" customFormat="1" x14ac:dyDescent="0.3">
      <c r="Y120" s="11"/>
    </row>
    <row r="121" spans="25:25" s="3" customFormat="1" x14ac:dyDescent="0.3">
      <c r="Y121" s="11"/>
    </row>
    <row r="122" spans="25:25" s="3" customFormat="1" x14ac:dyDescent="0.3">
      <c r="Y122" s="11"/>
    </row>
    <row r="123" spans="25:25" s="3" customFormat="1" x14ac:dyDescent="0.3">
      <c r="Y123" s="11"/>
    </row>
    <row r="124" spans="25:25" s="3" customFormat="1" x14ac:dyDescent="0.3">
      <c r="Y124" s="11"/>
    </row>
    <row r="125" spans="25:25" s="3" customFormat="1" x14ac:dyDescent="0.3">
      <c r="Y125" s="11"/>
    </row>
    <row r="126" spans="25:25" s="3" customFormat="1" x14ac:dyDescent="0.3">
      <c r="Y126" s="11"/>
    </row>
    <row r="127" spans="25:25" s="3" customFormat="1" x14ac:dyDescent="0.3">
      <c r="Y127" s="11"/>
    </row>
    <row r="128" spans="25:25" s="3" customFormat="1" x14ac:dyDescent="0.3">
      <c r="Y128" s="11"/>
    </row>
    <row r="129" spans="25:25" s="3" customFormat="1" x14ac:dyDescent="0.3">
      <c r="Y129" s="11"/>
    </row>
    <row r="130" spans="25:25" s="3" customFormat="1" x14ac:dyDescent="0.3">
      <c r="Y130" s="11"/>
    </row>
    <row r="131" spans="25:25" s="3" customFormat="1" x14ac:dyDescent="0.3">
      <c r="Y131" s="11"/>
    </row>
    <row r="132" spans="25:25" s="3" customFormat="1" x14ac:dyDescent="0.3">
      <c r="Y132" s="11"/>
    </row>
    <row r="133" spans="25:25" s="3" customFormat="1" x14ac:dyDescent="0.3">
      <c r="Y133" s="11"/>
    </row>
    <row r="134" spans="25:25" s="3" customFormat="1" x14ac:dyDescent="0.3">
      <c r="Y134" s="11"/>
    </row>
    <row r="135" spans="25:25" s="3" customFormat="1" x14ac:dyDescent="0.3">
      <c r="Y135" s="11"/>
    </row>
    <row r="136" spans="25:25" s="3" customFormat="1" x14ac:dyDescent="0.3">
      <c r="Y136" s="11"/>
    </row>
    <row r="137" spans="25:25" s="3" customFormat="1" x14ac:dyDescent="0.3">
      <c r="Y137" s="11"/>
    </row>
    <row r="138" spans="25:25" s="3" customFormat="1" x14ac:dyDescent="0.3">
      <c r="Y138" s="11"/>
    </row>
    <row r="139" spans="25:25" s="3" customFormat="1" x14ac:dyDescent="0.3">
      <c r="Y139" s="11"/>
    </row>
    <row r="140" spans="25:25" s="3" customFormat="1" x14ac:dyDescent="0.3">
      <c r="Y140" s="11"/>
    </row>
    <row r="141" spans="25:25" s="3" customFormat="1" x14ac:dyDescent="0.3">
      <c r="Y141" s="11"/>
    </row>
    <row r="142" spans="25:25" s="3" customFormat="1" x14ac:dyDescent="0.3">
      <c r="Y142" s="11"/>
    </row>
    <row r="143" spans="25:25" s="3" customFormat="1" x14ac:dyDescent="0.3">
      <c r="Y143" s="11"/>
    </row>
    <row r="144" spans="25:25" s="3" customFormat="1" x14ac:dyDescent="0.3">
      <c r="Y144" s="11"/>
    </row>
    <row r="145" spans="25:25" s="3" customFormat="1" x14ac:dyDescent="0.3">
      <c r="Y145" s="11"/>
    </row>
    <row r="146" spans="25:25" s="3" customFormat="1" x14ac:dyDescent="0.3">
      <c r="Y146" s="11"/>
    </row>
    <row r="147" spans="25:25" s="3" customFormat="1" x14ac:dyDescent="0.3">
      <c r="Y147" s="11"/>
    </row>
    <row r="148" spans="25:25" s="3" customFormat="1" x14ac:dyDescent="0.3">
      <c r="Y148" s="11"/>
    </row>
    <row r="149" spans="25:25" s="3" customFormat="1" x14ac:dyDescent="0.3">
      <c r="Y149" s="11"/>
    </row>
    <row r="150" spans="25:25" s="3" customFormat="1" x14ac:dyDescent="0.3">
      <c r="Y150" s="11"/>
    </row>
    <row r="151" spans="25:25" s="3" customFormat="1" x14ac:dyDescent="0.3">
      <c r="Y151" s="11"/>
    </row>
    <row r="152" spans="25:25" s="3" customFormat="1" x14ac:dyDescent="0.3">
      <c r="Y152" s="11"/>
    </row>
    <row r="153" spans="25:25" s="3" customFormat="1" x14ac:dyDescent="0.3">
      <c r="Y153" s="11"/>
    </row>
    <row r="154" spans="25:25" s="3" customFormat="1" x14ac:dyDescent="0.3">
      <c r="Y154" s="11"/>
    </row>
    <row r="155" spans="25:25" s="3" customFormat="1" x14ac:dyDescent="0.3">
      <c r="Y155" s="11"/>
    </row>
    <row r="156" spans="25:25" s="3" customFormat="1" x14ac:dyDescent="0.3">
      <c r="Y156" s="11"/>
    </row>
    <row r="157" spans="25:25" s="3" customFormat="1" x14ac:dyDescent="0.3">
      <c r="Y157" s="11"/>
    </row>
    <row r="158" spans="25:25" s="3" customFormat="1" x14ac:dyDescent="0.3">
      <c r="Y158" s="11"/>
    </row>
    <row r="159" spans="25:25" s="3" customFormat="1" x14ac:dyDescent="0.3">
      <c r="Y159" s="11"/>
    </row>
    <row r="160" spans="25:25" s="3" customFormat="1" x14ac:dyDescent="0.3">
      <c r="Y160" s="11"/>
    </row>
    <row r="161" spans="25:25" s="3" customFormat="1" x14ac:dyDescent="0.3">
      <c r="Y161" s="11"/>
    </row>
    <row r="162" spans="25:25" s="3" customFormat="1" x14ac:dyDescent="0.3">
      <c r="Y162" s="11"/>
    </row>
    <row r="163" spans="25:25" s="3" customFormat="1" x14ac:dyDescent="0.3">
      <c r="Y163" s="11"/>
    </row>
    <row r="164" spans="25:25" s="3" customFormat="1" x14ac:dyDescent="0.3">
      <c r="Y164" s="11"/>
    </row>
    <row r="165" spans="25:25" s="3" customFormat="1" x14ac:dyDescent="0.3">
      <c r="Y165" s="11"/>
    </row>
    <row r="166" spans="25:25" s="3" customFormat="1" x14ac:dyDescent="0.3">
      <c r="Y166" s="11"/>
    </row>
    <row r="167" spans="25:25" s="3" customFormat="1" x14ac:dyDescent="0.3">
      <c r="Y167" s="11"/>
    </row>
    <row r="168" spans="25:25" s="3" customFormat="1" x14ac:dyDescent="0.3">
      <c r="Y168" s="11"/>
    </row>
    <row r="169" spans="25:25" s="3" customFormat="1" x14ac:dyDescent="0.3">
      <c r="Y169" s="11"/>
    </row>
    <row r="170" spans="25:25" s="3" customFormat="1" x14ac:dyDescent="0.3">
      <c r="Y170" s="11"/>
    </row>
    <row r="171" spans="25:25" s="3" customFormat="1" x14ac:dyDescent="0.3">
      <c r="Y171" s="11"/>
    </row>
    <row r="172" spans="25:25" s="3" customFormat="1" x14ac:dyDescent="0.3">
      <c r="Y172" s="11"/>
    </row>
    <row r="173" spans="25:25" s="3" customFormat="1" x14ac:dyDescent="0.3">
      <c r="Y173" s="11"/>
    </row>
    <row r="174" spans="25:25" s="3" customFormat="1" x14ac:dyDescent="0.3">
      <c r="Y174" s="11"/>
    </row>
    <row r="175" spans="25:25" s="3" customFormat="1" x14ac:dyDescent="0.3">
      <c r="Y175" s="11"/>
    </row>
    <row r="176" spans="25:25" s="3" customFormat="1" x14ac:dyDescent="0.3">
      <c r="Y176" s="11"/>
    </row>
    <row r="177" spans="25:25" s="3" customFormat="1" x14ac:dyDescent="0.3">
      <c r="Y177" s="11"/>
    </row>
    <row r="178" spans="25:25" s="3" customFormat="1" x14ac:dyDescent="0.3">
      <c r="Y178" s="11"/>
    </row>
    <row r="179" spans="25:25" s="3" customFormat="1" x14ac:dyDescent="0.3">
      <c r="Y179" s="11"/>
    </row>
    <row r="180" spans="25:25" s="3" customFormat="1" x14ac:dyDescent="0.3">
      <c r="Y180" s="11"/>
    </row>
    <row r="181" spans="25:25" s="3" customFormat="1" x14ac:dyDescent="0.3">
      <c r="Y181" s="11"/>
    </row>
    <row r="182" spans="25:25" s="3" customFormat="1" x14ac:dyDescent="0.3">
      <c r="Y182" s="11"/>
    </row>
    <row r="183" spans="25:25" s="3" customFormat="1" x14ac:dyDescent="0.3">
      <c r="Y183" s="11"/>
    </row>
    <row r="184" spans="25:25" s="3" customFormat="1" x14ac:dyDescent="0.3">
      <c r="Y184" s="11"/>
    </row>
    <row r="185" spans="25:25" s="3" customFormat="1" x14ac:dyDescent="0.3">
      <c r="Y185" s="11"/>
    </row>
    <row r="186" spans="25:25" s="3" customFormat="1" x14ac:dyDescent="0.3">
      <c r="Y186" s="11"/>
    </row>
    <row r="187" spans="25:25" s="3" customFormat="1" x14ac:dyDescent="0.3">
      <c r="Y187" s="11"/>
    </row>
    <row r="188" spans="25:25" s="3" customFormat="1" x14ac:dyDescent="0.3">
      <c r="Y188" s="11"/>
    </row>
    <row r="189" spans="25:25" s="3" customFormat="1" x14ac:dyDescent="0.3">
      <c r="Y189" s="11"/>
    </row>
    <row r="190" spans="25:25" s="3" customFormat="1" x14ac:dyDescent="0.3">
      <c r="Y190" s="11"/>
    </row>
    <row r="191" spans="25:25" s="3" customFormat="1" x14ac:dyDescent="0.3">
      <c r="Y191" s="11"/>
    </row>
    <row r="192" spans="25:25" s="3" customFormat="1" x14ac:dyDescent="0.3">
      <c r="Y192" s="11"/>
    </row>
    <row r="193" spans="25:25" s="3" customFormat="1" x14ac:dyDescent="0.3">
      <c r="Y193" s="11"/>
    </row>
    <row r="194" spans="25:25" s="3" customFormat="1" x14ac:dyDescent="0.3">
      <c r="Y194" s="11"/>
    </row>
    <row r="195" spans="25:25" s="3" customFormat="1" x14ac:dyDescent="0.3">
      <c r="Y195" s="11"/>
    </row>
    <row r="196" spans="25:25" s="3" customFormat="1" x14ac:dyDescent="0.3">
      <c r="Y196" s="11"/>
    </row>
    <row r="197" spans="25:25" s="3" customFormat="1" x14ac:dyDescent="0.3">
      <c r="Y197" s="11"/>
    </row>
    <row r="198" spans="25:25" s="3" customFormat="1" x14ac:dyDescent="0.3">
      <c r="Y198" s="11"/>
    </row>
    <row r="199" spans="25:25" s="3" customFormat="1" x14ac:dyDescent="0.3">
      <c r="Y199" s="11"/>
    </row>
    <row r="200" spans="25:25" s="3" customFormat="1" x14ac:dyDescent="0.3">
      <c r="Y200" s="11"/>
    </row>
    <row r="201" spans="25:25" s="3" customFormat="1" x14ac:dyDescent="0.3">
      <c r="Y201" s="11"/>
    </row>
    <row r="202" spans="25:25" s="3" customFormat="1" x14ac:dyDescent="0.3">
      <c r="Y202" s="11"/>
    </row>
    <row r="203" spans="25:25" s="3" customFormat="1" x14ac:dyDescent="0.3">
      <c r="Y203" s="11"/>
    </row>
    <row r="204" spans="25:25" s="3" customFormat="1" x14ac:dyDescent="0.3">
      <c r="Y204" s="11"/>
    </row>
    <row r="205" spans="25:25" s="3" customFormat="1" x14ac:dyDescent="0.3">
      <c r="Y205" s="11"/>
    </row>
    <row r="206" spans="25:25" s="3" customFormat="1" x14ac:dyDescent="0.3">
      <c r="Y206" s="11"/>
    </row>
    <row r="207" spans="25:25" s="3" customFormat="1" x14ac:dyDescent="0.3">
      <c r="Y207" s="11"/>
    </row>
    <row r="208" spans="25:25" s="3" customFormat="1" x14ac:dyDescent="0.3">
      <c r="Y208" s="11"/>
    </row>
    <row r="209" spans="25:25" s="3" customFormat="1" x14ac:dyDescent="0.3">
      <c r="Y209" s="11"/>
    </row>
    <row r="210" spans="25:25" s="3" customFormat="1" x14ac:dyDescent="0.3">
      <c r="Y210" s="11"/>
    </row>
    <row r="211" spans="25:25" s="3" customFormat="1" x14ac:dyDescent="0.3">
      <c r="Y211" s="11"/>
    </row>
    <row r="212" spans="25:25" s="3" customFormat="1" x14ac:dyDescent="0.3">
      <c r="Y212" s="11"/>
    </row>
    <row r="213" spans="25:25" s="3" customFormat="1" x14ac:dyDescent="0.3">
      <c r="Y213" s="11"/>
    </row>
    <row r="214" spans="25:25" s="3" customFormat="1" x14ac:dyDescent="0.3">
      <c r="Y214" s="11"/>
    </row>
    <row r="215" spans="25:25" s="3" customFormat="1" x14ac:dyDescent="0.3">
      <c r="Y215" s="11"/>
    </row>
    <row r="216" spans="25:25" s="3" customFormat="1" x14ac:dyDescent="0.3">
      <c r="Y216" s="11"/>
    </row>
    <row r="217" spans="25:25" s="3" customFormat="1" x14ac:dyDescent="0.3">
      <c r="Y217" s="11"/>
    </row>
    <row r="218" spans="25:25" s="3" customFormat="1" x14ac:dyDescent="0.3">
      <c r="Y218" s="11"/>
    </row>
    <row r="219" spans="25:25" s="3" customFormat="1" x14ac:dyDescent="0.3">
      <c r="Y219" s="11"/>
    </row>
    <row r="220" spans="25:25" s="3" customFormat="1" x14ac:dyDescent="0.3">
      <c r="Y220" s="11"/>
    </row>
    <row r="221" spans="25:25" s="3" customFormat="1" x14ac:dyDescent="0.3">
      <c r="Y221" s="11"/>
    </row>
    <row r="222" spans="25:25" s="3" customFormat="1" x14ac:dyDescent="0.3">
      <c r="Y222" s="11"/>
    </row>
    <row r="223" spans="25:25" s="3" customFormat="1" x14ac:dyDescent="0.3">
      <c r="Y223" s="11"/>
    </row>
    <row r="224" spans="25:25" s="3" customFormat="1" x14ac:dyDescent="0.3">
      <c r="Y224" s="11"/>
    </row>
    <row r="225" spans="25:25" s="3" customFormat="1" x14ac:dyDescent="0.3">
      <c r="Y225" s="11"/>
    </row>
    <row r="226" spans="25:25" s="3" customFormat="1" x14ac:dyDescent="0.3">
      <c r="Y226" s="11"/>
    </row>
    <row r="227" spans="25:25" s="3" customFormat="1" x14ac:dyDescent="0.3">
      <c r="Y227" s="11"/>
    </row>
    <row r="228" spans="25:25" s="3" customFormat="1" x14ac:dyDescent="0.3">
      <c r="Y228" s="11"/>
    </row>
    <row r="229" spans="25:25" s="3" customFormat="1" x14ac:dyDescent="0.3">
      <c r="Y229" s="11"/>
    </row>
    <row r="230" spans="25:25" s="3" customFormat="1" x14ac:dyDescent="0.3">
      <c r="Y230" s="11"/>
    </row>
    <row r="231" spans="25:25" s="3" customFormat="1" x14ac:dyDescent="0.3">
      <c r="Y231" s="11"/>
    </row>
    <row r="232" spans="25:25" s="3" customFormat="1" x14ac:dyDescent="0.3">
      <c r="Y232" s="11"/>
    </row>
    <row r="233" spans="25:25" s="3" customFormat="1" x14ac:dyDescent="0.3">
      <c r="Y233" s="11"/>
    </row>
    <row r="234" spans="25:25" s="3" customFormat="1" x14ac:dyDescent="0.3">
      <c r="Y234" s="11"/>
    </row>
    <row r="235" spans="25:25" s="3" customFormat="1" x14ac:dyDescent="0.3">
      <c r="Y235" s="11"/>
    </row>
    <row r="236" spans="25:25" s="3" customFormat="1" x14ac:dyDescent="0.3">
      <c r="Y236" s="11"/>
    </row>
    <row r="237" spans="25:25" s="3" customFormat="1" x14ac:dyDescent="0.3">
      <c r="Y237" s="11"/>
    </row>
    <row r="238" spans="25:25" s="3" customFormat="1" x14ac:dyDescent="0.3">
      <c r="Y238" s="11"/>
    </row>
    <row r="239" spans="25:25" s="3" customFormat="1" x14ac:dyDescent="0.3">
      <c r="Y239" s="11"/>
    </row>
    <row r="240" spans="25:25" s="3" customFormat="1" x14ac:dyDescent="0.3">
      <c r="Y240" s="11"/>
    </row>
    <row r="241" spans="25:25" s="3" customFormat="1" x14ac:dyDescent="0.3">
      <c r="Y241" s="11"/>
    </row>
    <row r="242" spans="25:25" s="3" customFormat="1" x14ac:dyDescent="0.3">
      <c r="Y242" s="11"/>
    </row>
    <row r="243" spans="25:25" s="3" customFormat="1" x14ac:dyDescent="0.3">
      <c r="Y243" s="11"/>
    </row>
    <row r="244" spans="25:25" s="3" customFormat="1" x14ac:dyDescent="0.3">
      <c r="Y244" s="11"/>
    </row>
    <row r="245" spans="25:25" s="3" customFormat="1" x14ac:dyDescent="0.3">
      <c r="Y245" s="11"/>
    </row>
    <row r="246" spans="25:25" s="3" customFormat="1" x14ac:dyDescent="0.3">
      <c r="Y246" s="11"/>
    </row>
    <row r="247" spans="25:25" s="3" customFormat="1" x14ac:dyDescent="0.3">
      <c r="Y247" s="11"/>
    </row>
    <row r="248" spans="25:25" s="3" customFormat="1" x14ac:dyDescent="0.3">
      <c r="Y248" s="11"/>
    </row>
    <row r="249" spans="25:25" s="3" customFormat="1" x14ac:dyDescent="0.3">
      <c r="Y249" s="11"/>
    </row>
    <row r="250" spans="25:25" s="3" customFormat="1" x14ac:dyDescent="0.3">
      <c r="Y250" s="11"/>
    </row>
    <row r="251" spans="25:25" s="3" customFormat="1" x14ac:dyDescent="0.3">
      <c r="Y251" s="11"/>
    </row>
    <row r="252" spans="25:25" s="3" customFormat="1" x14ac:dyDescent="0.3">
      <c r="Y252" s="11"/>
    </row>
    <row r="253" spans="25:25" s="3" customFormat="1" x14ac:dyDescent="0.3">
      <c r="Y253" s="11"/>
    </row>
    <row r="254" spans="25:25" s="3" customFormat="1" x14ac:dyDescent="0.3">
      <c r="Y254" s="11"/>
    </row>
    <row r="255" spans="25:25" s="3" customFormat="1" x14ac:dyDescent="0.3">
      <c r="Y255" s="11"/>
    </row>
    <row r="256" spans="25:25" s="3" customFormat="1" x14ac:dyDescent="0.3">
      <c r="Y256" s="11"/>
    </row>
    <row r="257" spans="25:25" s="3" customFormat="1" x14ac:dyDescent="0.3">
      <c r="Y257" s="11"/>
    </row>
    <row r="258" spans="25:25" s="3" customFormat="1" x14ac:dyDescent="0.3">
      <c r="Y258" s="11"/>
    </row>
    <row r="259" spans="25:25" s="3" customFormat="1" x14ac:dyDescent="0.3">
      <c r="Y259" s="11"/>
    </row>
    <row r="260" spans="25:25" s="3" customFormat="1" x14ac:dyDescent="0.3">
      <c r="Y260" s="11"/>
    </row>
    <row r="261" spans="25:25" s="3" customFormat="1" x14ac:dyDescent="0.3">
      <c r="Y261" s="11"/>
    </row>
    <row r="262" spans="25:25" s="3" customFormat="1" x14ac:dyDescent="0.3">
      <c r="Y262" s="11"/>
    </row>
    <row r="263" spans="25:25" s="3" customFormat="1" x14ac:dyDescent="0.3">
      <c r="Y263" s="11"/>
    </row>
    <row r="264" spans="25:25" s="3" customFormat="1" x14ac:dyDescent="0.3">
      <c r="Y264" s="11"/>
    </row>
    <row r="265" spans="25:25" s="3" customFormat="1" x14ac:dyDescent="0.3">
      <c r="Y265" s="11"/>
    </row>
    <row r="266" spans="25:25" s="3" customFormat="1" x14ac:dyDescent="0.3">
      <c r="Y266" s="11"/>
    </row>
    <row r="267" spans="25:25" s="3" customFormat="1" x14ac:dyDescent="0.3">
      <c r="Y267" s="11"/>
    </row>
    <row r="268" spans="25:25" s="3" customFormat="1" x14ac:dyDescent="0.3">
      <c r="Y268" s="11"/>
    </row>
    <row r="269" spans="25:25" s="3" customFormat="1" x14ac:dyDescent="0.3">
      <c r="Y269" s="11"/>
    </row>
    <row r="270" spans="25:25" s="3" customFormat="1" x14ac:dyDescent="0.3">
      <c r="Y270" s="11"/>
    </row>
    <row r="271" spans="25:25" s="3" customFormat="1" x14ac:dyDescent="0.3">
      <c r="Y271" s="11"/>
    </row>
    <row r="272" spans="25:25" s="3" customFormat="1" x14ac:dyDescent="0.3">
      <c r="Y272" s="11"/>
    </row>
    <row r="273" spans="25:25" s="3" customFormat="1" x14ac:dyDescent="0.3">
      <c r="Y273" s="11"/>
    </row>
    <row r="274" spans="25:25" s="3" customFormat="1" x14ac:dyDescent="0.3">
      <c r="Y274" s="11"/>
    </row>
    <row r="275" spans="25:25" s="3" customFormat="1" x14ac:dyDescent="0.3">
      <c r="Y275" s="11"/>
    </row>
    <row r="276" spans="25:25" s="3" customFormat="1" x14ac:dyDescent="0.3">
      <c r="Y276" s="11"/>
    </row>
    <row r="277" spans="25:25" s="3" customFormat="1" x14ac:dyDescent="0.3">
      <c r="Y277" s="11"/>
    </row>
    <row r="278" spans="25:25" s="3" customFormat="1" x14ac:dyDescent="0.3">
      <c r="Y278" s="11"/>
    </row>
    <row r="279" spans="25:25" s="3" customFormat="1" x14ac:dyDescent="0.3">
      <c r="Y279" s="11"/>
    </row>
    <row r="280" spans="25:25" s="3" customFormat="1" x14ac:dyDescent="0.3">
      <c r="Y280" s="11"/>
    </row>
    <row r="281" spans="25:25" s="3" customFormat="1" x14ac:dyDescent="0.3">
      <c r="Y281" s="11"/>
    </row>
    <row r="282" spans="25:25" s="3" customFormat="1" x14ac:dyDescent="0.3">
      <c r="Y282" s="11"/>
    </row>
    <row r="283" spans="25:25" s="3" customFormat="1" x14ac:dyDescent="0.3">
      <c r="Y283" s="11"/>
    </row>
    <row r="284" spans="25:25" s="3" customFormat="1" x14ac:dyDescent="0.3">
      <c r="Y284" s="11"/>
    </row>
    <row r="285" spans="25:25" s="3" customFormat="1" x14ac:dyDescent="0.3">
      <c r="Y285" s="11"/>
    </row>
    <row r="286" spans="25:25" s="3" customFormat="1" x14ac:dyDescent="0.3">
      <c r="Y286" s="11"/>
    </row>
    <row r="287" spans="25:25" s="3" customFormat="1" x14ac:dyDescent="0.3">
      <c r="Y287" s="11"/>
    </row>
    <row r="288" spans="25:25" s="3" customFormat="1" x14ac:dyDescent="0.3">
      <c r="Y288" s="11"/>
    </row>
    <row r="289" spans="25:25" s="3" customFormat="1" x14ac:dyDescent="0.3">
      <c r="Y289" s="11"/>
    </row>
    <row r="290" spans="25:25" s="3" customFormat="1" x14ac:dyDescent="0.3">
      <c r="Y290" s="11"/>
    </row>
    <row r="291" spans="25:25" s="3" customFormat="1" x14ac:dyDescent="0.3">
      <c r="Y291" s="11"/>
    </row>
    <row r="292" spans="25:25" s="3" customFormat="1" x14ac:dyDescent="0.3">
      <c r="Y292" s="11"/>
    </row>
    <row r="293" spans="25:25" s="3" customFormat="1" x14ac:dyDescent="0.3">
      <c r="Y293" s="11"/>
    </row>
    <row r="294" spans="25:25" s="3" customFormat="1" x14ac:dyDescent="0.3">
      <c r="Y294" s="11"/>
    </row>
    <row r="295" spans="25:25" s="3" customFormat="1" x14ac:dyDescent="0.3">
      <c r="Y295" s="11"/>
    </row>
    <row r="296" spans="25:25" s="3" customFormat="1" x14ac:dyDescent="0.3">
      <c r="Y296" s="11"/>
    </row>
    <row r="297" spans="25:25" s="3" customFormat="1" x14ac:dyDescent="0.3">
      <c r="Y297" s="11"/>
    </row>
    <row r="298" spans="25:25" s="3" customFormat="1" x14ac:dyDescent="0.3">
      <c r="Y298" s="11"/>
    </row>
    <row r="299" spans="25:25" s="3" customFormat="1" x14ac:dyDescent="0.3">
      <c r="Y299" s="11"/>
    </row>
    <row r="300" spans="25:25" s="3" customFormat="1" x14ac:dyDescent="0.3">
      <c r="Y300" s="11"/>
    </row>
    <row r="301" spans="25:25" s="3" customFormat="1" x14ac:dyDescent="0.3">
      <c r="Y301" s="11"/>
    </row>
    <row r="302" spans="25:25" s="3" customFormat="1" x14ac:dyDescent="0.3">
      <c r="Y302" s="11"/>
    </row>
    <row r="303" spans="25:25" s="3" customFormat="1" x14ac:dyDescent="0.3">
      <c r="Y303" s="11"/>
    </row>
    <row r="304" spans="25:25" s="3" customFormat="1" x14ac:dyDescent="0.3">
      <c r="Y304" s="11"/>
    </row>
    <row r="305" spans="25:25" s="3" customFormat="1" x14ac:dyDescent="0.3">
      <c r="Y305" s="11"/>
    </row>
    <row r="306" spans="25:25" s="3" customFormat="1" x14ac:dyDescent="0.3">
      <c r="Y306" s="11"/>
    </row>
    <row r="307" spans="25:25" s="3" customFormat="1" x14ac:dyDescent="0.3">
      <c r="Y307" s="11"/>
    </row>
    <row r="308" spans="25:25" s="3" customFormat="1" x14ac:dyDescent="0.3">
      <c r="Y308" s="11"/>
    </row>
    <row r="309" spans="25:25" s="3" customFormat="1" x14ac:dyDescent="0.3">
      <c r="Y309" s="11"/>
    </row>
    <row r="310" spans="25:25" s="3" customFormat="1" x14ac:dyDescent="0.3">
      <c r="Y310" s="11"/>
    </row>
    <row r="311" spans="25:25" s="3" customFormat="1" x14ac:dyDescent="0.3">
      <c r="Y311" s="11"/>
    </row>
    <row r="312" spans="25:25" s="3" customFormat="1" x14ac:dyDescent="0.3">
      <c r="Y312" s="11"/>
    </row>
    <row r="313" spans="25:25" s="3" customFormat="1" x14ac:dyDescent="0.3">
      <c r="Y313" s="11"/>
    </row>
    <row r="314" spans="25:25" s="3" customFormat="1" x14ac:dyDescent="0.3">
      <c r="Y314" s="11"/>
    </row>
    <row r="315" spans="25:25" s="3" customFormat="1" x14ac:dyDescent="0.3">
      <c r="Y315" s="11"/>
    </row>
    <row r="316" spans="25:25" s="3" customFormat="1" x14ac:dyDescent="0.3">
      <c r="Y316" s="11"/>
    </row>
    <row r="317" spans="25:25" s="3" customFormat="1" x14ac:dyDescent="0.3">
      <c r="Y317" s="11"/>
    </row>
    <row r="318" spans="25:25" s="3" customFormat="1" x14ac:dyDescent="0.3">
      <c r="Y318" s="11"/>
    </row>
    <row r="319" spans="25:25" s="3" customFormat="1" x14ac:dyDescent="0.3">
      <c r="Y319" s="11"/>
    </row>
    <row r="320" spans="25:25" s="3" customFormat="1" x14ac:dyDescent="0.3">
      <c r="Y320" s="11"/>
    </row>
    <row r="321" spans="25:25" s="3" customFormat="1" x14ac:dyDescent="0.3">
      <c r="Y321" s="11"/>
    </row>
    <row r="322" spans="25:25" s="3" customFormat="1" x14ac:dyDescent="0.3">
      <c r="Y322" s="11"/>
    </row>
    <row r="323" spans="25:25" s="3" customFormat="1" x14ac:dyDescent="0.3">
      <c r="Y323" s="11"/>
    </row>
    <row r="324" spans="25:25" s="3" customFormat="1" x14ac:dyDescent="0.3">
      <c r="Y324" s="11"/>
    </row>
    <row r="325" spans="25:25" s="3" customFormat="1" x14ac:dyDescent="0.3">
      <c r="Y325" s="11"/>
    </row>
    <row r="326" spans="25:25" s="3" customFormat="1" x14ac:dyDescent="0.3">
      <c r="Y326" s="11"/>
    </row>
    <row r="327" spans="25:25" s="3" customFormat="1" x14ac:dyDescent="0.3">
      <c r="Y327" s="11"/>
    </row>
    <row r="328" spans="25:25" s="3" customFormat="1" x14ac:dyDescent="0.3">
      <c r="Y328" s="11"/>
    </row>
    <row r="329" spans="25:25" s="3" customFormat="1" x14ac:dyDescent="0.3">
      <c r="Y329" s="11"/>
    </row>
    <row r="330" spans="25:25" s="3" customFormat="1" x14ac:dyDescent="0.3">
      <c r="Y330" s="11"/>
    </row>
    <row r="331" spans="25:25" s="3" customFormat="1" x14ac:dyDescent="0.3">
      <c r="Y331" s="11"/>
    </row>
    <row r="332" spans="25:25" s="3" customFormat="1" x14ac:dyDescent="0.3">
      <c r="Y332" s="11"/>
    </row>
    <row r="333" spans="25:25" s="3" customFormat="1" x14ac:dyDescent="0.3">
      <c r="Y333" s="11"/>
    </row>
    <row r="334" spans="25:25" s="3" customFormat="1" x14ac:dyDescent="0.3">
      <c r="Y334" s="11"/>
    </row>
    <row r="335" spans="25:25" s="3" customFormat="1" x14ac:dyDescent="0.3">
      <c r="Y335" s="11"/>
    </row>
    <row r="336" spans="25:25" s="3" customFormat="1" x14ac:dyDescent="0.3">
      <c r="Y336" s="11"/>
    </row>
    <row r="337" spans="25:25" s="3" customFormat="1" x14ac:dyDescent="0.3">
      <c r="Y337" s="11"/>
    </row>
    <row r="338" spans="25:25" s="3" customFormat="1" x14ac:dyDescent="0.3">
      <c r="Y338" s="11"/>
    </row>
    <row r="339" spans="25:25" s="3" customFormat="1" x14ac:dyDescent="0.3">
      <c r="Y339" s="11"/>
    </row>
    <row r="340" spans="25:25" s="3" customFormat="1" x14ac:dyDescent="0.3">
      <c r="Y340" s="11"/>
    </row>
    <row r="341" spans="25:25" s="3" customFormat="1" x14ac:dyDescent="0.3">
      <c r="Y341" s="11"/>
    </row>
    <row r="342" spans="25:25" s="3" customFormat="1" x14ac:dyDescent="0.3">
      <c r="Y342" s="11"/>
    </row>
    <row r="343" spans="25:25" s="3" customFormat="1" x14ac:dyDescent="0.3">
      <c r="Y343" s="11"/>
    </row>
    <row r="344" spans="25:25" s="3" customFormat="1" x14ac:dyDescent="0.3">
      <c r="Y344" s="11"/>
    </row>
    <row r="345" spans="25:25" s="3" customFormat="1" x14ac:dyDescent="0.3">
      <c r="Y345" s="11"/>
    </row>
    <row r="346" spans="25:25" s="3" customFormat="1" x14ac:dyDescent="0.3">
      <c r="Y346" s="11"/>
    </row>
    <row r="347" spans="25:25" s="3" customFormat="1" x14ac:dyDescent="0.3">
      <c r="Y347" s="11"/>
    </row>
    <row r="348" spans="25:25" s="3" customFormat="1" x14ac:dyDescent="0.3">
      <c r="Y348" s="11"/>
    </row>
    <row r="349" spans="25:25" s="3" customFormat="1" x14ac:dyDescent="0.3">
      <c r="Y349" s="11"/>
    </row>
    <row r="350" spans="25:25" s="3" customFormat="1" x14ac:dyDescent="0.3">
      <c r="Y350" s="11"/>
    </row>
    <row r="351" spans="25:25" s="3" customFormat="1" x14ac:dyDescent="0.3">
      <c r="Y351" s="11"/>
    </row>
    <row r="352" spans="25:25" s="3" customFormat="1" x14ac:dyDescent="0.3">
      <c r="Y352" s="11"/>
    </row>
    <row r="353" spans="25:25" s="3" customFormat="1" x14ac:dyDescent="0.3">
      <c r="Y353" s="11"/>
    </row>
    <row r="354" spans="25:25" s="3" customFormat="1" x14ac:dyDescent="0.3">
      <c r="Y354" s="11"/>
    </row>
    <row r="355" spans="25:25" s="3" customFormat="1" x14ac:dyDescent="0.3">
      <c r="Y355" s="11"/>
    </row>
    <row r="356" spans="25:25" s="3" customFormat="1" x14ac:dyDescent="0.3">
      <c r="Y356" s="11"/>
    </row>
    <row r="357" spans="25:25" s="3" customFormat="1" x14ac:dyDescent="0.3">
      <c r="Y357" s="11"/>
    </row>
    <row r="358" spans="25:25" s="3" customFormat="1" x14ac:dyDescent="0.3">
      <c r="Y358" s="11"/>
    </row>
    <row r="359" spans="25:25" s="3" customFormat="1" x14ac:dyDescent="0.3">
      <c r="Y359" s="11"/>
    </row>
    <row r="360" spans="25:25" s="3" customFormat="1" x14ac:dyDescent="0.3">
      <c r="Y360" s="11"/>
    </row>
    <row r="361" spans="25:25" s="3" customFormat="1" x14ac:dyDescent="0.3">
      <c r="Y361" s="11"/>
    </row>
    <row r="362" spans="25:25" s="3" customFormat="1" x14ac:dyDescent="0.3">
      <c r="Y362" s="11"/>
    </row>
    <row r="363" spans="25:25" s="3" customFormat="1" x14ac:dyDescent="0.3">
      <c r="Y363" s="11"/>
    </row>
    <row r="364" spans="25:25" s="3" customFormat="1" x14ac:dyDescent="0.3">
      <c r="Y364" s="11"/>
    </row>
    <row r="365" spans="25:25" s="3" customFormat="1" x14ac:dyDescent="0.3">
      <c r="Y365" s="11"/>
    </row>
    <row r="366" spans="25:25" s="3" customFormat="1" x14ac:dyDescent="0.3">
      <c r="Y366" s="11"/>
    </row>
    <row r="367" spans="25:25" s="3" customFormat="1" x14ac:dyDescent="0.3">
      <c r="Y367" s="11"/>
    </row>
    <row r="368" spans="25:25" s="3" customFormat="1" x14ac:dyDescent="0.3">
      <c r="Y368" s="11"/>
    </row>
    <row r="369" spans="25:25" s="3" customFormat="1" x14ac:dyDescent="0.3">
      <c r="Y369" s="11"/>
    </row>
    <row r="370" spans="25:25" s="3" customFormat="1" x14ac:dyDescent="0.3">
      <c r="Y370" s="11"/>
    </row>
    <row r="371" spans="25:25" s="3" customFormat="1" x14ac:dyDescent="0.3">
      <c r="Y371" s="11"/>
    </row>
    <row r="372" spans="25:25" s="3" customFormat="1" x14ac:dyDescent="0.3">
      <c r="Y372" s="11"/>
    </row>
    <row r="373" spans="25:25" s="3" customFormat="1" x14ac:dyDescent="0.3">
      <c r="Y373" s="11"/>
    </row>
    <row r="374" spans="25:25" s="3" customFormat="1" x14ac:dyDescent="0.3">
      <c r="Y374" s="11"/>
    </row>
    <row r="375" spans="25:25" s="3" customFormat="1" x14ac:dyDescent="0.3">
      <c r="Y375" s="11"/>
    </row>
    <row r="376" spans="25:25" s="3" customFormat="1" x14ac:dyDescent="0.3">
      <c r="Y376" s="11"/>
    </row>
    <row r="377" spans="25:25" s="3" customFormat="1" x14ac:dyDescent="0.3">
      <c r="Y377" s="11"/>
    </row>
    <row r="378" spans="25:25" s="3" customFormat="1" x14ac:dyDescent="0.3">
      <c r="Y378" s="11"/>
    </row>
    <row r="379" spans="25:25" s="3" customFormat="1" x14ac:dyDescent="0.3">
      <c r="Y379" s="11"/>
    </row>
    <row r="380" spans="25:25" s="3" customFormat="1" x14ac:dyDescent="0.3">
      <c r="Y380" s="11"/>
    </row>
    <row r="381" spans="25:25" s="3" customFormat="1" x14ac:dyDescent="0.3">
      <c r="Y381" s="11"/>
    </row>
    <row r="382" spans="25:25" s="3" customFormat="1" x14ac:dyDescent="0.3">
      <c r="Y382" s="11"/>
    </row>
    <row r="383" spans="25:25" s="3" customFormat="1" x14ac:dyDescent="0.3">
      <c r="Y383" s="11"/>
    </row>
    <row r="384" spans="25:25" s="3" customFormat="1" x14ac:dyDescent="0.3">
      <c r="Y384" s="11"/>
    </row>
    <row r="385" spans="25:25" s="3" customFormat="1" x14ac:dyDescent="0.3">
      <c r="Y385" s="11"/>
    </row>
    <row r="386" spans="25:25" s="3" customFormat="1" x14ac:dyDescent="0.3">
      <c r="Y386" s="11"/>
    </row>
    <row r="387" spans="25:25" s="3" customFormat="1" x14ac:dyDescent="0.3">
      <c r="Y387" s="11"/>
    </row>
    <row r="388" spans="25:25" s="3" customFormat="1" x14ac:dyDescent="0.3">
      <c r="Y388" s="11"/>
    </row>
    <row r="389" spans="25:25" s="3" customFormat="1" x14ac:dyDescent="0.3">
      <c r="Y389" s="11"/>
    </row>
    <row r="390" spans="25:25" s="3" customFormat="1" x14ac:dyDescent="0.3">
      <c r="Y390" s="11"/>
    </row>
    <row r="391" spans="25:25" s="3" customFormat="1" x14ac:dyDescent="0.3">
      <c r="Y391" s="11"/>
    </row>
    <row r="392" spans="25:25" s="3" customFormat="1" x14ac:dyDescent="0.3">
      <c r="Y392" s="11"/>
    </row>
    <row r="393" spans="25:25" s="3" customFormat="1" x14ac:dyDescent="0.3">
      <c r="Y393" s="11"/>
    </row>
    <row r="394" spans="25:25" s="3" customFormat="1" x14ac:dyDescent="0.3">
      <c r="Y394" s="11"/>
    </row>
    <row r="395" spans="25:25" s="3" customFormat="1" x14ac:dyDescent="0.3">
      <c r="Y395" s="11"/>
    </row>
    <row r="396" spans="25:25" s="3" customFormat="1" x14ac:dyDescent="0.3">
      <c r="Y396" s="11"/>
    </row>
    <row r="397" spans="25:25" s="3" customFormat="1" x14ac:dyDescent="0.3">
      <c r="Y397" s="11"/>
    </row>
    <row r="398" spans="25:25" s="3" customFormat="1" x14ac:dyDescent="0.3">
      <c r="Y398" s="11"/>
    </row>
    <row r="399" spans="25:25" s="3" customFormat="1" x14ac:dyDescent="0.3">
      <c r="Y399" s="11"/>
    </row>
    <row r="400" spans="25:25" s="3" customFormat="1" x14ac:dyDescent="0.3">
      <c r="Y400" s="11"/>
    </row>
    <row r="401" spans="25:25" s="3" customFormat="1" x14ac:dyDescent="0.3">
      <c r="Y401" s="11"/>
    </row>
    <row r="402" spans="25:25" s="3" customFormat="1" x14ac:dyDescent="0.3">
      <c r="Y402" s="11"/>
    </row>
    <row r="403" spans="25:25" s="3" customFormat="1" x14ac:dyDescent="0.3">
      <c r="Y403" s="11"/>
    </row>
    <row r="404" spans="25:25" s="3" customFormat="1" x14ac:dyDescent="0.3">
      <c r="Y404" s="11"/>
    </row>
    <row r="405" spans="25:25" s="3" customFormat="1" x14ac:dyDescent="0.3">
      <c r="Y405" s="11"/>
    </row>
    <row r="406" spans="25:25" s="3" customFormat="1" x14ac:dyDescent="0.3">
      <c r="Y406" s="11"/>
    </row>
    <row r="407" spans="25:25" s="3" customFormat="1" x14ac:dyDescent="0.3">
      <c r="Y407" s="11"/>
    </row>
    <row r="408" spans="25:25" s="3" customFormat="1" x14ac:dyDescent="0.3">
      <c r="Y408" s="11"/>
    </row>
    <row r="409" spans="25:25" s="3" customFormat="1" x14ac:dyDescent="0.3">
      <c r="Y409" s="11"/>
    </row>
    <row r="410" spans="25:25" s="3" customFormat="1" x14ac:dyDescent="0.3">
      <c r="Y410" s="11"/>
    </row>
    <row r="411" spans="25:25" s="3" customFormat="1" x14ac:dyDescent="0.3">
      <c r="Y411" s="11"/>
    </row>
    <row r="412" spans="25:25" s="3" customFormat="1" x14ac:dyDescent="0.3">
      <c r="Y412" s="11"/>
    </row>
    <row r="413" spans="25:25" s="3" customFormat="1" x14ac:dyDescent="0.3">
      <c r="Y413" s="11"/>
    </row>
    <row r="414" spans="25:25" s="3" customFormat="1" x14ac:dyDescent="0.3">
      <c r="Y414" s="11"/>
    </row>
    <row r="415" spans="25:25" s="3" customFormat="1" x14ac:dyDescent="0.3">
      <c r="Y415" s="11"/>
    </row>
    <row r="416" spans="25:25" s="3" customFormat="1" x14ac:dyDescent="0.3">
      <c r="Y416" s="11"/>
    </row>
    <row r="417" spans="25:25" s="3" customFormat="1" x14ac:dyDescent="0.3">
      <c r="Y417" s="11"/>
    </row>
    <row r="418" spans="25:25" s="3" customFormat="1" x14ac:dyDescent="0.3">
      <c r="Y418" s="11"/>
    </row>
    <row r="419" spans="25:25" s="3" customFormat="1" x14ac:dyDescent="0.3">
      <c r="Y419" s="11"/>
    </row>
    <row r="420" spans="25:25" s="3" customFormat="1" x14ac:dyDescent="0.3">
      <c r="Y420" s="11"/>
    </row>
    <row r="421" spans="25:25" s="3" customFormat="1" x14ac:dyDescent="0.3">
      <c r="Y421" s="11"/>
    </row>
    <row r="422" spans="25:25" s="3" customFormat="1" x14ac:dyDescent="0.3">
      <c r="Y422" s="11"/>
    </row>
    <row r="423" spans="25:25" s="3" customFormat="1" x14ac:dyDescent="0.3">
      <c r="Y423" s="11"/>
    </row>
    <row r="424" spans="25:25" s="3" customFormat="1" x14ac:dyDescent="0.3">
      <c r="Y424" s="11"/>
    </row>
    <row r="425" spans="25:25" s="3" customFormat="1" x14ac:dyDescent="0.3">
      <c r="Y425" s="11"/>
    </row>
    <row r="426" spans="25:25" s="3" customFormat="1" x14ac:dyDescent="0.3">
      <c r="Y426" s="11"/>
    </row>
    <row r="427" spans="25:25" s="3" customFormat="1" x14ac:dyDescent="0.3">
      <c r="Y427" s="11"/>
    </row>
    <row r="428" spans="25:25" s="3" customFormat="1" x14ac:dyDescent="0.3">
      <c r="Y428" s="11"/>
    </row>
    <row r="429" spans="25:25" s="3" customFormat="1" x14ac:dyDescent="0.3">
      <c r="Y429" s="11"/>
    </row>
    <row r="430" spans="25:25" s="3" customFormat="1" x14ac:dyDescent="0.3">
      <c r="Y430" s="11"/>
    </row>
    <row r="431" spans="25:25" s="3" customFormat="1" x14ac:dyDescent="0.3">
      <c r="Y431" s="11"/>
    </row>
    <row r="432" spans="25:25" s="3" customFormat="1" x14ac:dyDescent="0.3">
      <c r="Y432" s="11"/>
    </row>
    <row r="433" spans="25:25" s="3" customFormat="1" x14ac:dyDescent="0.3">
      <c r="Y433" s="11"/>
    </row>
    <row r="434" spans="25:25" s="3" customFormat="1" x14ac:dyDescent="0.3">
      <c r="Y434" s="11"/>
    </row>
    <row r="435" spans="25:25" s="3" customFormat="1" x14ac:dyDescent="0.3">
      <c r="Y435" s="11"/>
    </row>
    <row r="436" spans="25:25" s="3" customFormat="1" x14ac:dyDescent="0.3">
      <c r="Y436" s="11"/>
    </row>
    <row r="437" spans="25:25" s="3" customFormat="1" x14ac:dyDescent="0.3">
      <c r="Y437" s="11"/>
    </row>
    <row r="438" spans="25:25" s="3" customFormat="1" x14ac:dyDescent="0.3">
      <c r="Y438" s="11"/>
    </row>
    <row r="439" spans="25:25" s="3" customFormat="1" x14ac:dyDescent="0.3">
      <c r="Y439" s="11"/>
    </row>
    <row r="440" spans="25:25" s="3" customFormat="1" x14ac:dyDescent="0.3">
      <c r="Y440" s="11"/>
    </row>
    <row r="441" spans="25:25" s="3" customFormat="1" x14ac:dyDescent="0.3">
      <c r="Y441" s="11"/>
    </row>
    <row r="442" spans="25:25" s="3" customFormat="1" x14ac:dyDescent="0.3">
      <c r="Y442" s="11"/>
    </row>
    <row r="443" spans="25:25" s="3" customFormat="1" x14ac:dyDescent="0.3">
      <c r="Y443" s="11"/>
    </row>
    <row r="444" spans="25:25" s="3" customFormat="1" x14ac:dyDescent="0.3">
      <c r="Y444" s="11"/>
    </row>
    <row r="445" spans="25:25" s="3" customFormat="1" x14ac:dyDescent="0.3">
      <c r="Y445" s="11"/>
    </row>
    <row r="446" spans="25:25" s="3" customFormat="1" x14ac:dyDescent="0.3">
      <c r="Y446" s="11"/>
    </row>
    <row r="447" spans="25:25" s="3" customFormat="1" x14ac:dyDescent="0.3">
      <c r="Y447" s="11"/>
    </row>
    <row r="448" spans="25:25" s="3" customFormat="1" x14ac:dyDescent="0.3">
      <c r="Y448" s="11"/>
    </row>
    <row r="449" spans="25:25" s="3" customFormat="1" x14ac:dyDescent="0.3">
      <c r="Y449" s="11"/>
    </row>
    <row r="450" spans="25:25" s="3" customFormat="1" x14ac:dyDescent="0.3">
      <c r="Y450" s="11"/>
    </row>
    <row r="451" spans="25:25" s="3" customFormat="1" x14ac:dyDescent="0.3">
      <c r="Y451" s="11"/>
    </row>
    <row r="452" spans="25:25" s="3" customFormat="1" x14ac:dyDescent="0.3">
      <c r="Y452" s="11"/>
    </row>
    <row r="453" spans="25:25" s="3" customFormat="1" x14ac:dyDescent="0.3">
      <c r="Y453" s="11"/>
    </row>
    <row r="454" spans="25:25" s="3" customFormat="1" x14ac:dyDescent="0.3">
      <c r="Y454" s="11"/>
    </row>
    <row r="455" spans="25:25" s="3" customFormat="1" x14ac:dyDescent="0.3">
      <c r="Y455" s="11"/>
    </row>
    <row r="456" spans="25:25" s="3" customFormat="1" x14ac:dyDescent="0.3">
      <c r="Y456" s="11"/>
    </row>
    <row r="457" spans="25:25" s="3" customFormat="1" x14ac:dyDescent="0.3">
      <c r="Y457" s="11"/>
    </row>
    <row r="458" spans="25:25" s="3" customFormat="1" x14ac:dyDescent="0.3">
      <c r="Y458" s="11"/>
    </row>
    <row r="459" spans="25:25" s="3" customFormat="1" x14ac:dyDescent="0.3">
      <c r="Y459" s="11"/>
    </row>
    <row r="460" spans="25:25" s="3" customFormat="1" x14ac:dyDescent="0.3">
      <c r="Y460" s="11"/>
    </row>
    <row r="461" spans="25:25" s="3" customFormat="1" x14ac:dyDescent="0.3">
      <c r="Y461" s="11"/>
    </row>
    <row r="462" spans="25:25" s="3" customFormat="1" x14ac:dyDescent="0.3">
      <c r="Y462" s="11"/>
    </row>
    <row r="463" spans="25:25" s="3" customFormat="1" x14ac:dyDescent="0.3">
      <c r="Y463" s="11"/>
    </row>
    <row r="464" spans="25:25" s="3" customFormat="1" x14ac:dyDescent="0.3">
      <c r="Y464" s="11"/>
    </row>
    <row r="465" spans="25:25" s="3" customFormat="1" x14ac:dyDescent="0.3">
      <c r="Y465" s="11"/>
    </row>
    <row r="466" spans="25:25" s="3" customFormat="1" x14ac:dyDescent="0.3">
      <c r="Y466" s="11"/>
    </row>
    <row r="467" spans="25:25" s="3" customFormat="1" x14ac:dyDescent="0.3">
      <c r="Y467" s="11"/>
    </row>
    <row r="468" spans="25:25" s="3" customFormat="1" x14ac:dyDescent="0.3">
      <c r="Y468" s="11"/>
    </row>
    <row r="469" spans="25:25" s="3" customFormat="1" x14ac:dyDescent="0.3">
      <c r="Y469" s="11"/>
    </row>
    <row r="470" spans="25:25" s="3" customFormat="1" x14ac:dyDescent="0.3">
      <c r="Y470" s="11"/>
    </row>
    <row r="471" spans="25:25" s="3" customFormat="1" x14ac:dyDescent="0.3">
      <c r="Y471" s="11"/>
    </row>
    <row r="472" spans="25:25" s="3" customFormat="1" x14ac:dyDescent="0.3">
      <c r="Y472" s="11"/>
    </row>
    <row r="473" spans="25:25" s="3" customFormat="1" x14ac:dyDescent="0.3">
      <c r="Y473" s="11"/>
    </row>
    <row r="474" spans="25:25" s="3" customFormat="1" x14ac:dyDescent="0.3">
      <c r="Y474" s="11"/>
    </row>
    <row r="475" spans="25:25" s="3" customFormat="1" x14ac:dyDescent="0.3">
      <c r="Y475" s="11"/>
    </row>
    <row r="476" spans="25:25" s="3" customFormat="1" x14ac:dyDescent="0.3">
      <c r="Y476" s="11"/>
    </row>
    <row r="477" spans="25:25" s="3" customFormat="1" x14ac:dyDescent="0.3">
      <c r="Y477" s="11"/>
    </row>
    <row r="478" spans="25:25" s="3" customFormat="1" x14ac:dyDescent="0.3">
      <c r="Y478" s="11"/>
    </row>
    <row r="479" spans="25:25" s="3" customFormat="1" x14ac:dyDescent="0.3">
      <c r="Y479" s="11"/>
    </row>
    <row r="480" spans="25:25" s="3" customFormat="1" x14ac:dyDescent="0.3">
      <c r="Y480" s="11"/>
    </row>
    <row r="481" spans="25:25" s="3" customFormat="1" x14ac:dyDescent="0.3">
      <c r="Y481" s="11"/>
    </row>
    <row r="482" spans="25:25" s="3" customFormat="1" x14ac:dyDescent="0.3">
      <c r="Y482" s="11"/>
    </row>
    <row r="483" spans="25:25" s="3" customFormat="1" x14ac:dyDescent="0.3">
      <c r="Y483" s="11"/>
    </row>
    <row r="484" spans="25:25" s="3" customFormat="1" x14ac:dyDescent="0.3">
      <c r="Y484" s="11"/>
    </row>
    <row r="485" spans="25:25" s="3" customFormat="1" x14ac:dyDescent="0.3">
      <c r="Y485" s="11"/>
    </row>
    <row r="486" spans="25:25" s="3" customFormat="1" x14ac:dyDescent="0.3">
      <c r="Y486" s="11"/>
    </row>
    <row r="487" spans="25:25" s="3" customFormat="1" x14ac:dyDescent="0.3">
      <c r="Y487" s="11"/>
    </row>
    <row r="488" spans="25:25" s="3" customFormat="1" x14ac:dyDescent="0.3">
      <c r="Y488" s="11"/>
    </row>
    <row r="489" spans="25:25" s="3" customFormat="1" x14ac:dyDescent="0.3">
      <c r="Y489" s="11"/>
    </row>
    <row r="490" spans="25:25" s="3" customFormat="1" x14ac:dyDescent="0.3">
      <c r="Y490" s="11"/>
    </row>
    <row r="491" spans="25:25" s="3" customFormat="1" x14ac:dyDescent="0.3">
      <c r="Y491" s="11"/>
    </row>
    <row r="492" spans="25:25" s="3" customFormat="1" x14ac:dyDescent="0.3">
      <c r="Y492" s="11"/>
    </row>
    <row r="493" spans="25:25" s="3" customFormat="1" x14ac:dyDescent="0.3">
      <c r="Y493" s="11"/>
    </row>
    <row r="494" spans="25:25" s="3" customFormat="1" x14ac:dyDescent="0.3">
      <c r="Y494" s="11"/>
    </row>
    <row r="495" spans="25:25" s="3" customFormat="1" x14ac:dyDescent="0.3">
      <c r="Y495" s="11"/>
    </row>
    <row r="496" spans="25:25" s="3" customFormat="1" x14ac:dyDescent="0.3">
      <c r="Y496" s="11"/>
    </row>
    <row r="497" spans="25:25" s="3" customFormat="1" x14ac:dyDescent="0.3">
      <c r="Y497" s="11"/>
    </row>
    <row r="498" spans="25:25" s="3" customFormat="1" x14ac:dyDescent="0.3">
      <c r="Y498" s="11"/>
    </row>
    <row r="499" spans="25:25" s="3" customFormat="1" x14ac:dyDescent="0.3">
      <c r="Y499" s="11"/>
    </row>
    <row r="500" spans="25:25" s="3" customFormat="1" x14ac:dyDescent="0.3">
      <c r="Y500" s="11"/>
    </row>
    <row r="501" spans="25:25" s="3" customFormat="1" x14ac:dyDescent="0.3">
      <c r="Y501" s="11"/>
    </row>
    <row r="502" spans="25:25" s="3" customFormat="1" x14ac:dyDescent="0.3">
      <c r="Y502" s="11"/>
    </row>
    <row r="503" spans="25:25" s="3" customFormat="1" x14ac:dyDescent="0.3">
      <c r="Y503" s="11"/>
    </row>
    <row r="504" spans="25:25" s="3" customFormat="1" x14ac:dyDescent="0.3">
      <c r="Y504" s="11"/>
    </row>
    <row r="505" spans="25:25" s="3" customFormat="1" x14ac:dyDescent="0.3">
      <c r="Y505" s="11"/>
    </row>
    <row r="506" spans="25:25" s="3" customFormat="1" x14ac:dyDescent="0.3">
      <c r="Y506" s="11"/>
    </row>
    <row r="507" spans="25:25" s="3" customFormat="1" x14ac:dyDescent="0.3">
      <c r="Y507" s="11"/>
    </row>
    <row r="508" spans="25:25" s="3" customFormat="1" x14ac:dyDescent="0.3">
      <c r="Y508" s="11"/>
    </row>
    <row r="509" spans="25:25" s="3" customFormat="1" x14ac:dyDescent="0.3">
      <c r="Y509" s="11"/>
    </row>
    <row r="510" spans="25:25" s="3" customFormat="1" x14ac:dyDescent="0.3">
      <c r="Y510" s="11"/>
    </row>
    <row r="511" spans="25:25" s="3" customFormat="1" x14ac:dyDescent="0.3">
      <c r="Y511" s="11"/>
    </row>
    <row r="512" spans="25:25" s="3" customFormat="1" x14ac:dyDescent="0.3">
      <c r="Y512" s="11"/>
    </row>
    <row r="513" spans="25:25" s="3" customFormat="1" x14ac:dyDescent="0.3">
      <c r="Y513" s="11"/>
    </row>
    <row r="514" spans="25:25" s="3" customFormat="1" x14ac:dyDescent="0.3">
      <c r="Y514" s="11"/>
    </row>
    <row r="515" spans="25:25" s="3" customFormat="1" x14ac:dyDescent="0.3">
      <c r="Y515" s="11"/>
    </row>
    <row r="516" spans="25:25" s="3" customFormat="1" x14ac:dyDescent="0.3">
      <c r="Y516" s="11"/>
    </row>
    <row r="517" spans="25:25" s="3" customFormat="1" x14ac:dyDescent="0.3">
      <c r="Y517" s="11"/>
    </row>
    <row r="518" spans="25:25" s="3" customFormat="1" x14ac:dyDescent="0.3">
      <c r="Y518" s="11"/>
    </row>
    <row r="519" spans="25:25" s="3" customFormat="1" x14ac:dyDescent="0.3">
      <c r="Y519" s="11"/>
    </row>
    <row r="520" spans="25:25" s="3" customFormat="1" x14ac:dyDescent="0.3">
      <c r="Y520" s="11"/>
    </row>
    <row r="521" spans="25:25" s="3" customFormat="1" x14ac:dyDescent="0.3">
      <c r="Y521" s="11"/>
    </row>
    <row r="522" spans="25:25" s="3" customFormat="1" x14ac:dyDescent="0.3">
      <c r="Y522" s="11"/>
    </row>
    <row r="523" spans="25:25" s="3" customFormat="1" x14ac:dyDescent="0.3">
      <c r="Y523" s="11"/>
    </row>
    <row r="524" spans="25:25" s="3" customFormat="1" x14ac:dyDescent="0.3">
      <c r="Y524" s="11"/>
    </row>
    <row r="525" spans="25:25" s="3" customFormat="1" x14ac:dyDescent="0.3">
      <c r="Y525" s="11"/>
    </row>
    <row r="526" spans="25:25" s="3" customFormat="1" x14ac:dyDescent="0.3">
      <c r="Y526" s="11"/>
    </row>
    <row r="527" spans="25:25" s="3" customFormat="1" x14ac:dyDescent="0.3">
      <c r="Y527" s="11"/>
    </row>
    <row r="528" spans="25:25" s="3" customFormat="1" x14ac:dyDescent="0.3">
      <c r="Y528" s="11"/>
    </row>
    <row r="529" spans="25:25" s="3" customFormat="1" x14ac:dyDescent="0.3">
      <c r="Y529" s="11"/>
    </row>
    <row r="530" spans="25:25" s="3" customFormat="1" x14ac:dyDescent="0.3">
      <c r="Y530" s="11"/>
    </row>
    <row r="531" spans="25:25" s="3" customFormat="1" x14ac:dyDescent="0.3">
      <c r="Y531" s="11"/>
    </row>
    <row r="532" spans="25:25" s="3" customFormat="1" x14ac:dyDescent="0.3">
      <c r="Y532" s="11"/>
    </row>
    <row r="533" spans="25:25" s="3" customFormat="1" x14ac:dyDescent="0.3">
      <c r="Y533" s="11"/>
    </row>
    <row r="534" spans="25:25" s="3" customFormat="1" x14ac:dyDescent="0.3">
      <c r="Y534" s="11"/>
    </row>
    <row r="535" spans="25:25" s="3" customFormat="1" x14ac:dyDescent="0.3">
      <c r="Y535" s="11"/>
    </row>
    <row r="536" spans="25:25" s="3" customFormat="1" x14ac:dyDescent="0.3">
      <c r="Y536" s="11"/>
    </row>
    <row r="537" spans="25:25" s="3" customFormat="1" x14ac:dyDescent="0.3">
      <c r="Y537" s="11"/>
    </row>
    <row r="538" spans="25:25" s="3" customFormat="1" x14ac:dyDescent="0.3">
      <c r="Y538" s="11"/>
    </row>
    <row r="539" spans="25:25" s="3" customFormat="1" x14ac:dyDescent="0.3">
      <c r="Y539" s="11"/>
    </row>
    <row r="540" spans="25:25" s="3" customFormat="1" x14ac:dyDescent="0.3">
      <c r="Y540" s="11"/>
    </row>
    <row r="541" spans="25:25" s="3" customFormat="1" x14ac:dyDescent="0.3">
      <c r="Y541" s="11"/>
    </row>
    <row r="542" spans="25:25" s="3" customFormat="1" x14ac:dyDescent="0.3">
      <c r="Y542" s="11"/>
    </row>
    <row r="543" spans="25:25" s="3" customFormat="1" x14ac:dyDescent="0.3">
      <c r="Y543" s="11"/>
    </row>
    <row r="544" spans="25:25" s="3" customFormat="1" x14ac:dyDescent="0.3">
      <c r="Y544" s="11"/>
    </row>
    <row r="545" spans="25:25" s="3" customFormat="1" x14ac:dyDescent="0.3">
      <c r="Y545" s="11"/>
    </row>
    <row r="546" spans="25:25" s="3" customFormat="1" x14ac:dyDescent="0.3">
      <c r="Y546" s="11"/>
    </row>
    <row r="547" spans="25:25" s="3" customFormat="1" x14ac:dyDescent="0.3">
      <c r="Y547" s="11"/>
    </row>
  </sheetData>
  <mergeCells count="17">
    <mergeCell ref="B43:C43"/>
    <mergeCell ref="B2:X2"/>
    <mergeCell ref="B3:X3"/>
    <mergeCell ref="B4:B6"/>
    <mergeCell ref="C4:C6"/>
    <mergeCell ref="D4:W4"/>
    <mergeCell ref="X4:X6"/>
    <mergeCell ref="J5:K5"/>
    <mergeCell ref="V5:W5"/>
    <mergeCell ref="L5:M5"/>
    <mergeCell ref="T5:U5"/>
    <mergeCell ref="D5:E5"/>
    <mergeCell ref="F5:G5"/>
    <mergeCell ref="H5:I5"/>
    <mergeCell ref="N5:O5"/>
    <mergeCell ref="P5:Q5"/>
    <mergeCell ref="R5:S5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L428"/>
  <sheetViews>
    <sheetView topLeftCell="A17" workbookViewId="0">
      <selection activeCell="D42" sqref="D42"/>
    </sheetView>
  </sheetViews>
  <sheetFormatPr defaultColWidth="9.109375" defaultRowHeight="14.4" x14ac:dyDescent="0.3"/>
  <cols>
    <col min="1" max="1" width="2.6640625" style="3" customWidth="1"/>
    <col min="2" max="2" width="7.6640625" style="1" customWidth="1"/>
    <col min="3" max="3" width="89.6640625" style="1" customWidth="1"/>
    <col min="4" max="13" width="10.6640625" style="1" customWidth="1"/>
    <col min="14" max="14" width="9.109375" style="11"/>
    <col min="15" max="90" width="9.109375" style="3"/>
    <col min="91" max="16384" width="9.109375" style="1"/>
  </cols>
  <sheetData>
    <row r="1" spans="2:14" s="3" customFormat="1" ht="15" thickBot="1" x14ac:dyDescent="0.35">
      <c r="N1" s="11"/>
    </row>
    <row r="2" spans="2:14" ht="21.9" customHeight="1" thickTop="1" thickBot="1" x14ac:dyDescent="0.35">
      <c r="B2" s="201" t="s">
        <v>706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2:14" ht="21.9" customHeight="1" thickTop="1" thickBot="1" x14ac:dyDescent="0.35">
      <c r="B3" s="223" t="s">
        <v>424</v>
      </c>
      <c r="C3" s="242" t="s">
        <v>423</v>
      </c>
      <c r="D3" s="208" t="s">
        <v>233</v>
      </c>
      <c r="E3" s="209"/>
      <c r="F3" s="209"/>
      <c r="G3" s="209"/>
      <c r="H3" s="209"/>
      <c r="I3" s="209"/>
      <c r="J3" s="209"/>
      <c r="K3" s="209"/>
      <c r="L3" s="211" t="s">
        <v>187</v>
      </c>
      <c r="M3" s="212"/>
    </row>
    <row r="4" spans="2:14" ht="21.9" customHeight="1" thickTop="1" x14ac:dyDescent="0.3">
      <c r="B4" s="240"/>
      <c r="C4" s="243"/>
      <c r="D4" s="215" t="s">
        <v>188</v>
      </c>
      <c r="E4" s="216"/>
      <c r="F4" s="215" t="s">
        <v>189</v>
      </c>
      <c r="G4" s="242"/>
      <c r="H4" s="216" t="s">
        <v>190</v>
      </c>
      <c r="I4" s="216"/>
      <c r="J4" s="215" t="s">
        <v>191</v>
      </c>
      <c r="K4" s="242"/>
      <c r="L4" s="213"/>
      <c r="M4" s="214"/>
    </row>
    <row r="5" spans="2:14" ht="21.9" customHeight="1" thickBot="1" x14ac:dyDescent="0.35">
      <c r="B5" s="241"/>
      <c r="C5" s="244"/>
      <c r="D5" s="134" t="s">
        <v>186</v>
      </c>
      <c r="E5" s="169" t="s">
        <v>1</v>
      </c>
      <c r="F5" s="134" t="s">
        <v>186</v>
      </c>
      <c r="G5" s="170" t="s">
        <v>1</v>
      </c>
      <c r="H5" s="134" t="s">
        <v>186</v>
      </c>
      <c r="I5" s="169" t="s">
        <v>1</v>
      </c>
      <c r="J5" s="134" t="s">
        <v>186</v>
      </c>
      <c r="K5" s="170" t="s">
        <v>1</v>
      </c>
      <c r="L5" s="134" t="s">
        <v>186</v>
      </c>
      <c r="M5" s="170" t="s">
        <v>1</v>
      </c>
    </row>
    <row r="6" spans="2:14" ht="21.9" customHeight="1" thickTop="1" thickBot="1" x14ac:dyDescent="0.35">
      <c r="B6" s="167" t="s">
        <v>94</v>
      </c>
      <c r="C6" s="84" t="s">
        <v>387</v>
      </c>
      <c r="D6" s="87">
        <v>44</v>
      </c>
      <c r="E6" s="116">
        <v>5.2884615384615384E-2</v>
      </c>
      <c r="F6" s="117">
        <v>108</v>
      </c>
      <c r="G6" s="116">
        <v>4.6571798188874511E-2</v>
      </c>
      <c r="H6" s="117">
        <v>6</v>
      </c>
      <c r="I6" s="116">
        <v>4.2253521126760563E-2</v>
      </c>
      <c r="J6" s="117">
        <v>0</v>
      </c>
      <c r="K6" s="86">
        <v>0</v>
      </c>
      <c r="L6" s="93">
        <v>158</v>
      </c>
      <c r="M6" s="88">
        <v>4.792235365483774E-2</v>
      </c>
    </row>
    <row r="7" spans="2:14" ht="21.9" customHeight="1" thickTop="1" thickBot="1" x14ac:dyDescent="0.35">
      <c r="B7" s="167">
        <v>10</v>
      </c>
      <c r="C7" s="84" t="s">
        <v>388</v>
      </c>
      <c r="D7" s="87">
        <v>0</v>
      </c>
      <c r="E7" s="116">
        <v>0</v>
      </c>
      <c r="F7" s="117">
        <v>2</v>
      </c>
      <c r="G7" s="116">
        <v>8.6244070720137994E-4</v>
      </c>
      <c r="H7" s="117">
        <v>0</v>
      </c>
      <c r="I7" s="116">
        <v>0</v>
      </c>
      <c r="J7" s="117">
        <v>0</v>
      </c>
      <c r="K7" s="86">
        <v>0</v>
      </c>
      <c r="L7" s="93">
        <v>2</v>
      </c>
      <c r="M7" s="88">
        <v>6.0661207158022447E-4</v>
      </c>
    </row>
    <row r="8" spans="2:14" ht="21.9" customHeight="1" thickTop="1" x14ac:dyDescent="0.3">
      <c r="B8" s="168">
        <v>11</v>
      </c>
      <c r="C8" s="82" t="s">
        <v>389</v>
      </c>
      <c r="D8" s="41">
        <v>0</v>
      </c>
      <c r="E8" s="118">
        <v>0</v>
      </c>
      <c r="F8" s="99">
        <v>3</v>
      </c>
      <c r="G8" s="118">
        <v>1.29366106080207E-3</v>
      </c>
      <c r="H8" s="99">
        <v>1</v>
      </c>
      <c r="I8" s="118">
        <v>7.0422535211267616E-3</v>
      </c>
      <c r="J8" s="99">
        <v>0</v>
      </c>
      <c r="K8" s="77">
        <v>0</v>
      </c>
      <c r="L8" s="39">
        <v>4</v>
      </c>
      <c r="M8" s="78">
        <v>1.2132241431604489E-3</v>
      </c>
    </row>
    <row r="9" spans="2:14" ht="21.9" customHeight="1" x14ac:dyDescent="0.3">
      <c r="B9" s="168">
        <v>12</v>
      </c>
      <c r="C9" s="82" t="s">
        <v>390</v>
      </c>
      <c r="D9" s="41">
        <v>0</v>
      </c>
      <c r="E9" s="118">
        <v>0</v>
      </c>
      <c r="F9" s="99">
        <v>1</v>
      </c>
      <c r="G9" s="118">
        <v>4.3122035360068997E-4</v>
      </c>
      <c r="H9" s="99">
        <v>0</v>
      </c>
      <c r="I9" s="118">
        <v>0</v>
      </c>
      <c r="J9" s="99">
        <v>0</v>
      </c>
      <c r="K9" s="77">
        <v>0</v>
      </c>
      <c r="L9" s="39">
        <v>1</v>
      </c>
      <c r="M9" s="78">
        <v>3.0330603579011223E-4</v>
      </c>
    </row>
    <row r="10" spans="2:14" ht="21.9" customHeight="1" thickBot="1" x14ac:dyDescent="0.35">
      <c r="B10" s="168">
        <v>19</v>
      </c>
      <c r="C10" s="82" t="s">
        <v>391</v>
      </c>
      <c r="D10" s="41">
        <v>0</v>
      </c>
      <c r="E10" s="118">
        <v>0</v>
      </c>
      <c r="F10" s="99">
        <v>0</v>
      </c>
      <c r="G10" s="118">
        <v>0</v>
      </c>
      <c r="H10" s="99">
        <v>0</v>
      </c>
      <c r="I10" s="118">
        <v>0</v>
      </c>
      <c r="J10" s="99">
        <v>0</v>
      </c>
      <c r="K10" s="77">
        <v>0</v>
      </c>
      <c r="L10" s="39">
        <v>0</v>
      </c>
      <c r="M10" s="78">
        <v>0</v>
      </c>
    </row>
    <row r="11" spans="2:14" ht="21.9" customHeight="1" thickTop="1" thickBot="1" x14ac:dyDescent="0.35">
      <c r="B11" s="167">
        <v>20</v>
      </c>
      <c r="C11" s="84" t="s">
        <v>392</v>
      </c>
      <c r="D11" s="87">
        <v>0</v>
      </c>
      <c r="E11" s="116">
        <v>0</v>
      </c>
      <c r="F11" s="117">
        <v>1</v>
      </c>
      <c r="G11" s="116">
        <v>4.3122035360068997E-4</v>
      </c>
      <c r="H11" s="117">
        <v>0</v>
      </c>
      <c r="I11" s="116">
        <v>0</v>
      </c>
      <c r="J11" s="117">
        <v>0</v>
      </c>
      <c r="K11" s="86">
        <v>0</v>
      </c>
      <c r="L11" s="93">
        <v>1</v>
      </c>
      <c r="M11" s="88">
        <v>3.0330603579011223E-4</v>
      </c>
    </row>
    <row r="12" spans="2:14" ht="21.9" customHeight="1" thickTop="1" x14ac:dyDescent="0.3">
      <c r="B12" s="168">
        <v>21</v>
      </c>
      <c r="C12" s="82" t="s">
        <v>393</v>
      </c>
      <c r="D12" s="41">
        <v>0</v>
      </c>
      <c r="E12" s="118">
        <v>0</v>
      </c>
      <c r="F12" s="99">
        <v>0</v>
      </c>
      <c r="G12" s="118">
        <v>0</v>
      </c>
      <c r="H12" s="99">
        <v>0</v>
      </c>
      <c r="I12" s="118">
        <v>0</v>
      </c>
      <c r="J12" s="99">
        <v>0</v>
      </c>
      <c r="K12" s="77">
        <v>0</v>
      </c>
      <c r="L12" s="39">
        <v>0</v>
      </c>
      <c r="M12" s="78">
        <v>0</v>
      </c>
    </row>
    <row r="13" spans="2:14" ht="21.9" customHeight="1" x14ac:dyDescent="0.3">
      <c r="B13" s="168">
        <v>22</v>
      </c>
      <c r="C13" s="82" t="s">
        <v>394</v>
      </c>
      <c r="D13" s="41">
        <v>0</v>
      </c>
      <c r="E13" s="118">
        <v>0</v>
      </c>
      <c r="F13" s="99">
        <v>0</v>
      </c>
      <c r="G13" s="118">
        <v>0</v>
      </c>
      <c r="H13" s="99">
        <v>0</v>
      </c>
      <c r="I13" s="118">
        <v>0</v>
      </c>
      <c r="J13" s="99">
        <v>0</v>
      </c>
      <c r="K13" s="77">
        <v>0</v>
      </c>
      <c r="L13" s="39">
        <v>0</v>
      </c>
      <c r="M13" s="78">
        <v>0</v>
      </c>
    </row>
    <row r="14" spans="2:14" ht="21.9" customHeight="1" x14ac:dyDescent="0.3">
      <c r="B14" s="168">
        <v>23</v>
      </c>
      <c r="C14" s="82" t="s">
        <v>395</v>
      </c>
      <c r="D14" s="41">
        <v>0</v>
      </c>
      <c r="E14" s="118">
        <v>0</v>
      </c>
      <c r="F14" s="99">
        <v>1</v>
      </c>
      <c r="G14" s="118">
        <v>4.3122035360068997E-4</v>
      </c>
      <c r="H14" s="99">
        <v>0</v>
      </c>
      <c r="I14" s="118">
        <v>0</v>
      </c>
      <c r="J14" s="99">
        <v>0</v>
      </c>
      <c r="K14" s="77">
        <v>0</v>
      </c>
      <c r="L14" s="39">
        <v>1</v>
      </c>
      <c r="M14" s="78">
        <v>3.0330603579011223E-4</v>
      </c>
    </row>
    <row r="15" spans="2:14" ht="21.9" customHeight="1" x14ac:dyDescent="0.3">
      <c r="B15" s="168">
        <v>24</v>
      </c>
      <c r="C15" s="82" t="s">
        <v>396</v>
      </c>
      <c r="D15" s="41">
        <v>0</v>
      </c>
      <c r="E15" s="118">
        <v>0</v>
      </c>
      <c r="F15" s="99">
        <v>4</v>
      </c>
      <c r="G15" s="118">
        <v>1.7248814144027599E-3</v>
      </c>
      <c r="H15" s="99">
        <v>1</v>
      </c>
      <c r="I15" s="118">
        <v>7.0422535211267616E-3</v>
      </c>
      <c r="J15" s="99">
        <v>0</v>
      </c>
      <c r="K15" s="77">
        <v>0</v>
      </c>
      <c r="L15" s="39">
        <v>5</v>
      </c>
      <c r="M15" s="78">
        <v>1.5165301789505611E-3</v>
      </c>
    </row>
    <row r="16" spans="2:14" ht="21.9" customHeight="1" x14ac:dyDescent="0.3">
      <c r="B16" s="168">
        <v>25</v>
      </c>
      <c r="C16" s="82" t="s">
        <v>397</v>
      </c>
      <c r="D16" s="41">
        <v>0</v>
      </c>
      <c r="E16" s="118">
        <v>0</v>
      </c>
      <c r="F16" s="99">
        <v>0</v>
      </c>
      <c r="G16" s="118">
        <v>0</v>
      </c>
      <c r="H16" s="99">
        <v>0</v>
      </c>
      <c r="I16" s="118">
        <v>0</v>
      </c>
      <c r="J16" s="99">
        <v>0</v>
      </c>
      <c r="K16" s="77">
        <v>0</v>
      </c>
      <c r="L16" s="39">
        <v>0</v>
      </c>
      <c r="M16" s="78">
        <v>0</v>
      </c>
    </row>
    <row r="17" spans="2:13" ht="21.9" customHeight="1" thickBot="1" x14ac:dyDescent="0.35">
      <c r="B17" s="168">
        <v>29</v>
      </c>
      <c r="C17" s="82" t="s">
        <v>398</v>
      </c>
      <c r="D17" s="41">
        <v>0</v>
      </c>
      <c r="E17" s="118">
        <v>0</v>
      </c>
      <c r="F17" s="99">
        <v>0</v>
      </c>
      <c r="G17" s="118">
        <v>0</v>
      </c>
      <c r="H17" s="99">
        <v>0</v>
      </c>
      <c r="I17" s="118">
        <v>0</v>
      </c>
      <c r="J17" s="99">
        <v>0</v>
      </c>
      <c r="K17" s="77">
        <v>0</v>
      </c>
      <c r="L17" s="39">
        <v>0</v>
      </c>
      <c r="M17" s="78">
        <v>0</v>
      </c>
    </row>
    <row r="18" spans="2:13" ht="21.9" customHeight="1" thickTop="1" thickBot="1" x14ac:dyDescent="0.35">
      <c r="B18" s="167">
        <v>30</v>
      </c>
      <c r="C18" s="84" t="s">
        <v>399</v>
      </c>
      <c r="D18" s="87">
        <v>0</v>
      </c>
      <c r="E18" s="116">
        <v>0</v>
      </c>
      <c r="F18" s="117">
        <v>7</v>
      </c>
      <c r="G18" s="116">
        <v>3.0185424752048303E-3</v>
      </c>
      <c r="H18" s="117">
        <v>0</v>
      </c>
      <c r="I18" s="116">
        <v>0</v>
      </c>
      <c r="J18" s="117">
        <v>0</v>
      </c>
      <c r="K18" s="86">
        <v>0</v>
      </c>
      <c r="L18" s="93">
        <v>7</v>
      </c>
      <c r="M18" s="88">
        <v>2.123142250530786E-3</v>
      </c>
    </row>
    <row r="19" spans="2:13" ht="21.9" customHeight="1" thickTop="1" x14ac:dyDescent="0.3">
      <c r="B19" s="168">
        <v>31</v>
      </c>
      <c r="C19" s="82" t="s">
        <v>400</v>
      </c>
      <c r="D19" s="41">
        <v>0</v>
      </c>
      <c r="E19" s="118">
        <v>0</v>
      </c>
      <c r="F19" s="99">
        <v>0</v>
      </c>
      <c r="G19" s="118">
        <v>0</v>
      </c>
      <c r="H19" s="99">
        <v>0</v>
      </c>
      <c r="I19" s="118">
        <v>0</v>
      </c>
      <c r="J19" s="99">
        <v>0</v>
      </c>
      <c r="K19" s="77">
        <v>0</v>
      </c>
      <c r="L19" s="39">
        <v>0</v>
      </c>
      <c r="M19" s="78">
        <v>0</v>
      </c>
    </row>
    <row r="20" spans="2:13" ht="21.9" customHeight="1" x14ac:dyDescent="0.3">
      <c r="B20" s="168">
        <v>32</v>
      </c>
      <c r="C20" s="82" t="s">
        <v>401</v>
      </c>
      <c r="D20" s="41">
        <v>0</v>
      </c>
      <c r="E20" s="118">
        <v>0</v>
      </c>
      <c r="F20" s="99">
        <v>0</v>
      </c>
      <c r="G20" s="118">
        <v>0</v>
      </c>
      <c r="H20" s="99">
        <v>0</v>
      </c>
      <c r="I20" s="118">
        <v>0</v>
      </c>
      <c r="J20" s="99">
        <v>0</v>
      </c>
      <c r="K20" s="77">
        <v>0</v>
      </c>
      <c r="L20" s="39">
        <v>0</v>
      </c>
      <c r="M20" s="78">
        <v>0</v>
      </c>
    </row>
    <row r="21" spans="2:13" ht="21.9" customHeight="1" x14ac:dyDescent="0.3">
      <c r="B21" s="168">
        <v>33</v>
      </c>
      <c r="C21" s="82" t="s">
        <v>402</v>
      </c>
      <c r="D21" s="41">
        <v>0</v>
      </c>
      <c r="E21" s="118">
        <v>0</v>
      </c>
      <c r="F21" s="99">
        <v>2</v>
      </c>
      <c r="G21" s="118">
        <v>8.6244070720137994E-4</v>
      </c>
      <c r="H21" s="99">
        <v>0</v>
      </c>
      <c r="I21" s="118">
        <v>0</v>
      </c>
      <c r="J21" s="99">
        <v>0</v>
      </c>
      <c r="K21" s="77">
        <v>0</v>
      </c>
      <c r="L21" s="39">
        <v>2</v>
      </c>
      <c r="M21" s="78">
        <v>6.0661207158022447E-4</v>
      </c>
    </row>
    <row r="22" spans="2:13" ht="21.9" customHeight="1" x14ac:dyDescent="0.3">
      <c r="B22" s="168">
        <v>34</v>
      </c>
      <c r="C22" s="82" t="s">
        <v>403</v>
      </c>
      <c r="D22" s="41">
        <v>0</v>
      </c>
      <c r="E22" s="118">
        <v>0</v>
      </c>
      <c r="F22" s="99">
        <v>1</v>
      </c>
      <c r="G22" s="118">
        <v>4.3122035360068997E-4</v>
      </c>
      <c r="H22" s="99">
        <v>0</v>
      </c>
      <c r="I22" s="118">
        <v>0</v>
      </c>
      <c r="J22" s="99">
        <v>0</v>
      </c>
      <c r="K22" s="77">
        <v>0</v>
      </c>
      <c r="L22" s="39">
        <v>1</v>
      </c>
      <c r="M22" s="78">
        <v>3.0330603579011223E-4</v>
      </c>
    </row>
    <row r="23" spans="2:13" ht="21.9" customHeight="1" x14ac:dyDescent="0.3">
      <c r="B23" s="168">
        <v>35</v>
      </c>
      <c r="C23" s="82" t="s">
        <v>404</v>
      </c>
      <c r="D23" s="41">
        <v>0</v>
      </c>
      <c r="E23" s="118">
        <v>0</v>
      </c>
      <c r="F23" s="99">
        <v>0</v>
      </c>
      <c r="G23" s="118">
        <v>0</v>
      </c>
      <c r="H23" s="99">
        <v>0</v>
      </c>
      <c r="I23" s="118">
        <v>0</v>
      </c>
      <c r="J23" s="99">
        <v>0</v>
      </c>
      <c r="K23" s="77">
        <v>0</v>
      </c>
      <c r="L23" s="39">
        <v>0</v>
      </c>
      <c r="M23" s="78">
        <v>0</v>
      </c>
    </row>
    <row r="24" spans="2:13" ht="21.9" customHeight="1" thickBot="1" x14ac:dyDescent="0.35">
      <c r="B24" s="168">
        <v>39</v>
      </c>
      <c r="C24" s="82" t="s">
        <v>405</v>
      </c>
      <c r="D24" s="41">
        <v>0</v>
      </c>
      <c r="E24" s="118">
        <v>0</v>
      </c>
      <c r="F24" s="99">
        <v>2</v>
      </c>
      <c r="G24" s="118">
        <v>8.6244070720137994E-4</v>
      </c>
      <c r="H24" s="99">
        <v>0</v>
      </c>
      <c r="I24" s="118">
        <v>0</v>
      </c>
      <c r="J24" s="99">
        <v>0</v>
      </c>
      <c r="K24" s="77">
        <v>0</v>
      </c>
      <c r="L24" s="39">
        <v>2</v>
      </c>
      <c r="M24" s="78">
        <v>6.0661207158022447E-4</v>
      </c>
    </row>
    <row r="25" spans="2:13" ht="21.9" customHeight="1" thickTop="1" thickBot="1" x14ac:dyDescent="0.35">
      <c r="B25" s="167">
        <v>40</v>
      </c>
      <c r="C25" s="84" t="s">
        <v>406</v>
      </c>
      <c r="D25" s="87">
        <v>6</v>
      </c>
      <c r="E25" s="116">
        <v>7.2115384615384611E-3</v>
      </c>
      <c r="F25" s="117">
        <v>26</v>
      </c>
      <c r="G25" s="116">
        <v>1.1211729193617938E-2</v>
      </c>
      <c r="H25" s="117">
        <v>1</v>
      </c>
      <c r="I25" s="116">
        <v>7.0422535211267616E-3</v>
      </c>
      <c r="J25" s="117">
        <v>0</v>
      </c>
      <c r="K25" s="86">
        <v>0</v>
      </c>
      <c r="L25" s="93">
        <v>33</v>
      </c>
      <c r="M25" s="88">
        <v>1.0009099181073703E-2</v>
      </c>
    </row>
    <row r="26" spans="2:13" ht="21.9" customHeight="1" thickTop="1" x14ac:dyDescent="0.3">
      <c r="B26" s="168">
        <v>41</v>
      </c>
      <c r="C26" s="82" t="s">
        <v>407</v>
      </c>
      <c r="D26" s="41">
        <v>50</v>
      </c>
      <c r="E26" s="118">
        <v>6.0096153846153841E-2</v>
      </c>
      <c r="F26" s="99">
        <v>222</v>
      </c>
      <c r="G26" s="118">
        <v>9.5730918499353168E-2</v>
      </c>
      <c r="H26" s="99">
        <v>11</v>
      </c>
      <c r="I26" s="118">
        <v>7.746478873239436E-2</v>
      </c>
      <c r="J26" s="99">
        <v>0</v>
      </c>
      <c r="K26" s="77">
        <v>0</v>
      </c>
      <c r="L26" s="39">
        <v>283</v>
      </c>
      <c r="M26" s="78">
        <v>8.5835608128601762E-2</v>
      </c>
    </row>
    <row r="27" spans="2:13" ht="21.9" customHeight="1" x14ac:dyDescent="0.3">
      <c r="B27" s="168">
        <v>42</v>
      </c>
      <c r="C27" s="82" t="s">
        <v>408</v>
      </c>
      <c r="D27" s="41">
        <v>398</v>
      </c>
      <c r="E27" s="118">
        <v>0.47836538461538469</v>
      </c>
      <c r="F27" s="99">
        <v>701</v>
      </c>
      <c r="G27" s="118">
        <v>0.30228546787408367</v>
      </c>
      <c r="H27" s="99">
        <v>39</v>
      </c>
      <c r="I27" s="118">
        <v>0.27464788732394368</v>
      </c>
      <c r="J27" s="99">
        <v>2</v>
      </c>
      <c r="K27" s="77">
        <v>0.5</v>
      </c>
      <c r="L27" s="39">
        <v>1140</v>
      </c>
      <c r="M27" s="78">
        <v>0.34576888080072793</v>
      </c>
    </row>
    <row r="28" spans="2:13" ht="21.9" customHeight="1" x14ac:dyDescent="0.3">
      <c r="B28" s="168">
        <v>43</v>
      </c>
      <c r="C28" s="82" t="s">
        <v>409</v>
      </c>
      <c r="D28" s="41">
        <v>0</v>
      </c>
      <c r="E28" s="118">
        <v>0</v>
      </c>
      <c r="F28" s="99">
        <v>1</v>
      </c>
      <c r="G28" s="118">
        <v>4.3122035360068997E-4</v>
      </c>
      <c r="H28" s="99">
        <v>0</v>
      </c>
      <c r="I28" s="118">
        <v>0</v>
      </c>
      <c r="J28" s="99">
        <v>0</v>
      </c>
      <c r="K28" s="77">
        <v>0</v>
      </c>
      <c r="L28" s="39">
        <v>1</v>
      </c>
      <c r="M28" s="78">
        <v>3.0330603579011223E-4</v>
      </c>
    </row>
    <row r="29" spans="2:13" ht="21.9" customHeight="1" thickBot="1" x14ac:dyDescent="0.35">
      <c r="B29" s="168">
        <v>49</v>
      </c>
      <c r="C29" s="82" t="s">
        <v>410</v>
      </c>
      <c r="D29" s="41">
        <v>5</v>
      </c>
      <c r="E29" s="118">
        <v>6.0096153846153858E-3</v>
      </c>
      <c r="F29" s="99">
        <v>8</v>
      </c>
      <c r="G29" s="118">
        <v>3.4497628288055198E-3</v>
      </c>
      <c r="H29" s="99">
        <v>0</v>
      </c>
      <c r="I29" s="118">
        <v>0</v>
      </c>
      <c r="J29" s="99">
        <v>0</v>
      </c>
      <c r="K29" s="77">
        <v>0</v>
      </c>
      <c r="L29" s="39">
        <v>13</v>
      </c>
      <c r="M29" s="78">
        <v>3.9429784652714591E-3</v>
      </c>
    </row>
    <row r="30" spans="2:13" ht="21.9" customHeight="1" thickTop="1" thickBot="1" x14ac:dyDescent="0.35">
      <c r="B30" s="167">
        <v>50</v>
      </c>
      <c r="C30" s="84" t="s">
        <v>411</v>
      </c>
      <c r="D30" s="87">
        <v>0</v>
      </c>
      <c r="E30" s="116">
        <v>0</v>
      </c>
      <c r="F30" s="117">
        <v>3</v>
      </c>
      <c r="G30" s="116">
        <v>1.29366106080207E-3</v>
      </c>
      <c r="H30" s="117">
        <v>1</v>
      </c>
      <c r="I30" s="116">
        <v>7.0422535211267616E-3</v>
      </c>
      <c r="J30" s="117">
        <v>0</v>
      </c>
      <c r="K30" s="86">
        <v>0</v>
      </c>
      <c r="L30" s="93">
        <v>4</v>
      </c>
      <c r="M30" s="88">
        <v>1.2132241431604489E-3</v>
      </c>
    </row>
    <row r="31" spans="2:13" ht="21.9" customHeight="1" thickTop="1" x14ac:dyDescent="0.3">
      <c r="B31" s="168">
        <v>51</v>
      </c>
      <c r="C31" s="82" t="s">
        <v>412</v>
      </c>
      <c r="D31" s="41">
        <v>0</v>
      </c>
      <c r="E31" s="118">
        <v>0</v>
      </c>
      <c r="F31" s="99">
        <v>2</v>
      </c>
      <c r="G31" s="118">
        <v>8.6244070720137994E-4</v>
      </c>
      <c r="H31" s="99">
        <v>2</v>
      </c>
      <c r="I31" s="118">
        <v>1.4084507042253523E-2</v>
      </c>
      <c r="J31" s="99">
        <v>0</v>
      </c>
      <c r="K31" s="77">
        <v>0</v>
      </c>
      <c r="L31" s="39">
        <v>4</v>
      </c>
      <c r="M31" s="78">
        <v>1.2132241431604489E-3</v>
      </c>
    </row>
    <row r="32" spans="2:13" ht="21.9" customHeight="1" x14ac:dyDescent="0.3">
      <c r="B32" s="168">
        <v>52</v>
      </c>
      <c r="C32" s="82" t="s">
        <v>413</v>
      </c>
      <c r="D32" s="41">
        <v>6</v>
      </c>
      <c r="E32" s="118">
        <v>7.2115384615384611E-3</v>
      </c>
      <c r="F32" s="99">
        <v>24</v>
      </c>
      <c r="G32" s="118">
        <v>1.034928848641656E-2</v>
      </c>
      <c r="H32" s="99">
        <v>3</v>
      </c>
      <c r="I32" s="118">
        <v>2.1126760563380281E-2</v>
      </c>
      <c r="J32" s="99">
        <v>0</v>
      </c>
      <c r="K32" s="77">
        <v>0</v>
      </c>
      <c r="L32" s="39">
        <v>33</v>
      </c>
      <c r="M32" s="78">
        <v>1.0009099181073703E-2</v>
      </c>
    </row>
    <row r="33" spans="2:14" ht="21.9" customHeight="1" x14ac:dyDescent="0.3">
      <c r="B33" s="168">
        <v>53</v>
      </c>
      <c r="C33" s="82" t="s">
        <v>414</v>
      </c>
      <c r="D33" s="41">
        <v>6</v>
      </c>
      <c r="E33" s="118">
        <v>7.2115384615384611E-3</v>
      </c>
      <c r="F33" s="99">
        <v>33</v>
      </c>
      <c r="G33" s="118">
        <v>1.4230271668822769E-2</v>
      </c>
      <c r="H33" s="99">
        <v>2</v>
      </c>
      <c r="I33" s="118">
        <v>1.4084507042253523E-2</v>
      </c>
      <c r="J33" s="99">
        <v>0</v>
      </c>
      <c r="K33" s="77">
        <v>0</v>
      </c>
      <c r="L33" s="39">
        <v>41</v>
      </c>
      <c r="M33" s="78">
        <v>1.24355474673946E-2</v>
      </c>
    </row>
    <row r="34" spans="2:14" ht="21.9" customHeight="1" x14ac:dyDescent="0.3">
      <c r="B34" s="168">
        <v>54</v>
      </c>
      <c r="C34" s="82" t="s">
        <v>415</v>
      </c>
      <c r="D34" s="41">
        <v>1</v>
      </c>
      <c r="E34" s="118">
        <v>1.201923076923077E-3</v>
      </c>
      <c r="F34" s="99">
        <v>8</v>
      </c>
      <c r="G34" s="118">
        <v>3.4497628288055198E-3</v>
      </c>
      <c r="H34" s="99">
        <v>0</v>
      </c>
      <c r="I34" s="118">
        <v>0</v>
      </c>
      <c r="J34" s="99">
        <v>0</v>
      </c>
      <c r="K34" s="77">
        <v>0</v>
      </c>
      <c r="L34" s="39">
        <v>9</v>
      </c>
      <c r="M34" s="78">
        <v>2.7297543221110106E-3</v>
      </c>
    </row>
    <row r="35" spans="2:14" ht="30.75" customHeight="1" x14ac:dyDescent="0.3">
      <c r="B35" s="168">
        <v>55</v>
      </c>
      <c r="C35" s="82" t="s">
        <v>416</v>
      </c>
      <c r="D35" s="41">
        <v>7</v>
      </c>
      <c r="E35" s="118">
        <v>8.4134615384615381E-3</v>
      </c>
      <c r="F35" s="99">
        <v>12</v>
      </c>
      <c r="G35" s="118">
        <v>5.1746442432082798E-3</v>
      </c>
      <c r="H35" s="99">
        <v>0</v>
      </c>
      <c r="I35" s="118">
        <v>0</v>
      </c>
      <c r="J35" s="99">
        <v>0</v>
      </c>
      <c r="K35" s="77">
        <v>0</v>
      </c>
      <c r="L35" s="39">
        <v>19</v>
      </c>
      <c r="M35" s="78">
        <v>5.7628146800121323E-3</v>
      </c>
    </row>
    <row r="36" spans="2:14" ht="21.9" customHeight="1" thickBot="1" x14ac:dyDescent="0.35">
      <c r="B36" s="168">
        <v>59</v>
      </c>
      <c r="C36" s="82" t="s">
        <v>417</v>
      </c>
      <c r="D36" s="41">
        <v>2</v>
      </c>
      <c r="E36" s="118">
        <v>2.403846153846154E-3</v>
      </c>
      <c r="F36" s="99">
        <v>4</v>
      </c>
      <c r="G36" s="118">
        <v>1.7248814144027599E-3</v>
      </c>
      <c r="H36" s="99">
        <v>0</v>
      </c>
      <c r="I36" s="118">
        <v>0</v>
      </c>
      <c r="J36" s="99">
        <v>1</v>
      </c>
      <c r="K36" s="77">
        <v>0.25</v>
      </c>
      <c r="L36" s="39">
        <v>7</v>
      </c>
      <c r="M36" s="78">
        <v>2.123142250530786E-3</v>
      </c>
    </row>
    <row r="37" spans="2:14" ht="21.9" customHeight="1" thickTop="1" thickBot="1" x14ac:dyDescent="0.35">
      <c r="B37" s="167">
        <v>60</v>
      </c>
      <c r="C37" s="84" t="s">
        <v>418</v>
      </c>
      <c r="D37" s="87">
        <v>5</v>
      </c>
      <c r="E37" s="116">
        <v>6.0096153846153858E-3</v>
      </c>
      <c r="F37" s="117">
        <v>14</v>
      </c>
      <c r="G37" s="116">
        <v>6.0370849504096605E-3</v>
      </c>
      <c r="H37" s="117">
        <v>0</v>
      </c>
      <c r="I37" s="116">
        <v>0</v>
      </c>
      <c r="J37" s="117">
        <v>0</v>
      </c>
      <c r="K37" s="86">
        <v>0</v>
      </c>
      <c r="L37" s="93">
        <v>19</v>
      </c>
      <c r="M37" s="88">
        <v>5.7628146800121323E-3</v>
      </c>
    </row>
    <row r="38" spans="2:14" ht="21.9" customHeight="1" thickTop="1" x14ac:dyDescent="0.3">
      <c r="B38" s="168">
        <v>61</v>
      </c>
      <c r="C38" s="82" t="s">
        <v>419</v>
      </c>
      <c r="D38" s="41">
        <v>281</v>
      </c>
      <c r="E38" s="118">
        <v>0.33774038461538469</v>
      </c>
      <c r="F38" s="99">
        <v>1026</v>
      </c>
      <c r="G38" s="118">
        <v>0.4424320827943079</v>
      </c>
      <c r="H38" s="99">
        <v>67</v>
      </c>
      <c r="I38" s="118">
        <v>0.47183098591549294</v>
      </c>
      <c r="J38" s="99">
        <v>1</v>
      </c>
      <c r="K38" s="77">
        <v>0.25</v>
      </c>
      <c r="L38" s="39">
        <v>1375</v>
      </c>
      <c r="M38" s="78">
        <v>0.41704579921140433</v>
      </c>
    </row>
    <row r="39" spans="2:14" ht="21.9" customHeight="1" x14ac:dyDescent="0.3">
      <c r="B39" s="168">
        <v>62</v>
      </c>
      <c r="C39" s="82" t="s">
        <v>420</v>
      </c>
      <c r="D39" s="41">
        <v>0</v>
      </c>
      <c r="E39" s="118">
        <v>0</v>
      </c>
      <c r="F39" s="99">
        <v>5</v>
      </c>
      <c r="G39" s="118">
        <v>2.1561017680034496E-3</v>
      </c>
      <c r="H39" s="99">
        <v>0</v>
      </c>
      <c r="I39" s="118">
        <v>0</v>
      </c>
      <c r="J39" s="99">
        <v>0</v>
      </c>
      <c r="K39" s="77">
        <v>0</v>
      </c>
      <c r="L39" s="39">
        <v>5</v>
      </c>
      <c r="M39" s="78">
        <v>1.5165301789505611E-3</v>
      </c>
    </row>
    <row r="40" spans="2:14" ht="21.9" customHeight="1" thickBot="1" x14ac:dyDescent="0.35">
      <c r="B40" s="168">
        <v>69</v>
      </c>
      <c r="C40" s="82" t="s">
        <v>421</v>
      </c>
      <c r="D40" s="41">
        <v>1</v>
      </c>
      <c r="E40" s="118">
        <v>1.201923076923077E-3</v>
      </c>
      <c r="F40" s="99">
        <v>0</v>
      </c>
      <c r="G40" s="118">
        <v>0</v>
      </c>
      <c r="H40" s="99">
        <v>0</v>
      </c>
      <c r="I40" s="118">
        <v>0</v>
      </c>
      <c r="J40" s="99">
        <v>0</v>
      </c>
      <c r="K40" s="77">
        <v>0</v>
      </c>
      <c r="L40" s="39">
        <v>1</v>
      </c>
      <c r="M40" s="78">
        <v>3.0330603579011223E-4</v>
      </c>
    </row>
    <row r="41" spans="2:14" ht="21.9" customHeight="1" thickTop="1" thickBot="1" x14ac:dyDescent="0.35">
      <c r="B41" s="167">
        <v>99</v>
      </c>
      <c r="C41" s="84" t="s">
        <v>422</v>
      </c>
      <c r="D41" s="87">
        <v>20</v>
      </c>
      <c r="E41" s="116">
        <v>2.4038461538461543E-2</v>
      </c>
      <c r="F41" s="117">
        <v>98</v>
      </c>
      <c r="G41" s="116">
        <v>4.2259594652867619E-2</v>
      </c>
      <c r="H41" s="117">
        <v>8</v>
      </c>
      <c r="I41" s="116">
        <v>5.6338028169014093E-2</v>
      </c>
      <c r="J41" s="117">
        <v>0</v>
      </c>
      <c r="K41" s="86">
        <v>0</v>
      </c>
      <c r="L41" s="93">
        <v>126</v>
      </c>
      <c r="M41" s="88">
        <v>3.8216560509554139E-2</v>
      </c>
    </row>
    <row r="42" spans="2:14" ht="21.9" customHeight="1" thickTop="1" thickBot="1" x14ac:dyDescent="0.35">
      <c r="B42" s="251" t="s">
        <v>187</v>
      </c>
      <c r="C42" s="252"/>
      <c r="D42" s="40">
        <f t="shared" ref="D42:M42" si="0">SUM(D6:D41)</f>
        <v>832</v>
      </c>
      <c r="E42" s="119">
        <f t="shared" si="0"/>
        <v>1.0000000000000002</v>
      </c>
      <c r="F42" s="101">
        <f t="shared" si="0"/>
        <v>2319</v>
      </c>
      <c r="G42" s="119">
        <f t="shared" si="0"/>
        <v>1</v>
      </c>
      <c r="H42" s="101">
        <f t="shared" si="0"/>
        <v>142</v>
      </c>
      <c r="I42" s="119">
        <f t="shared" si="0"/>
        <v>0.99999999999999989</v>
      </c>
      <c r="J42" s="101">
        <f t="shared" si="0"/>
        <v>4</v>
      </c>
      <c r="K42" s="83">
        <f t="shared" si="0"/>
        <v>1</v>
      </c>
      <c r="L42" s="300">
        <f t="shared" si="0"/>
        <v>3297</v>
      </c>
      <c r="M42" s="301">
        <f t="shared" si="0"/>
        <v>1.0000000000000002</v>
      </c>
    </row>
    <row r="43" spans="2:14" s="3" customFormat="1" ht="15" thickTop="1" x14ac:dyDescent="0.3">
      <c r="N43" s="11"/>
    </row>
    <row r="44" spans="2:14" s="3" customFormat="1" ht="15" thickBot="1" x14ac:dyDescent="0.35">
      <c r="L44" s="16"/>
      <c r="N44" s="11"/>
    </row>
    <row r="45" spans="2:14" s="3" customFormat="1" ht="15" thickTop="1" x14ac:dyDescent="0.3">
      <c r="C45" s="43" t="s">
        <v>195</v>
      </c>
      <c r="D45" s="16"/>
      <c r="F45" s="16"/>
      <c r="H45" s="16"/>
      <c r="J45" s="16"/>
      <c r="L45" s="16"/>
      <c r="M45" s="16"/>
      <c r="N45" s="11"/>
    </row>
    <row r="46" spans="2:14" s="3" customFormat="1" ht="15" thickBot="1" x14ac:dyDescent="0.35">
      <c r="C46" s="44" t="s">
        <v>196</v>
      </c>
      <c r="N46" s="11"/>
    </row>
    <row r="47" spans="2:14" s="3" customFormat="1" ht="15" thickTop="1" x14ac:dyDescent="0.3">
      <c r="N47" s="11"/>
    </row>
    <row r="48" spans="2:14" s="3" customFormat="1" x14ac:dyDescent="0.3">
      <c r="N48" s="11"/>
    </row>
    <row r="49" spans="14:14" s="3" customFormat="1" x14ac:dyDescent="0.3">
      <c r="N49" s="11"/>
    </row>
    <row r="50" spans="14:14" s="3" customFormat="1" x14ac:dyDescent="0.3">
      <c r="N50" s="11"/>
    </row>
    <row r="51" spans="14:14" s="3" customFormat="1" x14ac:dyDescent="0.3">
      <c r="N51" s="11"/>
    </row>
    <row r="52" spans="14:14" s="3" customFormat="1" x14ac:dyDescent="0.3">
      <c r="N52" s="11"/>
    </row>
    <row r="53" spans="14:14" s="3" customFormat="1" x14ac:dyDescent="0.3">
      <c r="N53" s="11"/>
    </row>
    <row r="54" spans="14:14" s="3" customFormat="1" x14ac:dyDescent="0.3">
      <c r="N54" s="11"/>
    </row>
    <row r="55" spans="14:14" s="3" customFormat="1" x14ac:dyDescent="0.3">
      <c r="N55" s="11"/>
    </row>
    <row r="56" spans="14:14" s="3" customFormat="1" x14ac:dyDescent="0.3">
      <c r="N56" s="11"/>
    </row>
    <row r="57" spans="14:14" s="3" customFormat="1" x14ac:dyDescent="0.3">
      <c r="N57" s="11"/>
    </row>
    <row r="58" spans="14:14" s="3" customFormat="1" x14ac:dyDescent="0.3">
      <c r="N58" s="11"/>
    </row>
    <row r="59" spans="14:14" s="3" customFormat="1" x14ac:dyDescent="0.3">
      <c r="N59" s="11"/>
    </row>
    <row r="60" spans="14:14" s="3" customFormat="1" x14ac:dyDescent="0.3">
      <c r="N60" s="11"/>
    </row>
    <row r="61" spans="14:14" s="3" customFormat="1" x14ac:dyDescent="0.3">
      <c r="N61" s="11"/>
    </row>
    <row r="62" spans="14:14" s="3" customFormat="1" x14ac:dyDescent="0.3">
      <c r="N62" s="11"/>
    </row>
    <row r="63" spans="14:14" s="3" customFormat="1" x14ac:dyDescent="0.3">
      <c r="N63" s="11"/>
    </row>
    <row r="64" spans="14:14" s="3" customFormat="1" x14ac:dyDescent="0.3">
      <c r="N64" s="11"/>
    </row>
    <row r="65" spans="14:14" s="3" customFormat="1" x14ac:dyDescent="0.3">
      <c r="N65" s="11"/>
    </row>
    <row r="66" spans="14:14" s="3" customFormat="1" x14ac:dyDescent="0.3">
      <c r="N66" s="11"/>
    </row>
    <row r="67" spans="14:14" s="3" customFormat="1" x14ac:dyDescent="0.3">
      <c r="N67" s="11"/>
    </row>
    <row r="68" spans="14:14" s="3" customFormat="1" x14ac:dyDescent="0.3">
      <c r="N68" s="11"/>
    </row>
    <row r="69" spans="14:14" s="3" customFormat="1" x14ac:dyDescent="0.3">
      <c r="N69" s="11"/>
    </row>
    <row r="70" spans="14:14" s="3" customFormat="1" x14ac:dyDescent="0.3">
      <c r="N70" s="11"/>
    </row>
    <row r="71" spans="14:14" s="3" customFormat="1" x14ac:dyDescent="0.3">
      <c r="N71" s="11"/>
    </row>
    <row r="72" spans="14:14" s="3" customFormat="1" x14ac:dyDescent="0.3">
      <c r="N72" s="11"/>
    </row>
    <row r="73" spans="14:14" s="3" customFormat="1" x14ac:dyDescent="0.3">
      <c r="N73" s="11"/>
    </row>
    <row r="74" spans="14:14" s="3" customFormat="1" x14ac:dyDescent="0.3">
      <c r="N74" s="11"/>
    </row>
    <row r="75" spans="14:14" s="3" customFormat="1" x14ac:dyDescent="0.3">
      <c r="N75" s="11"/>
    </row>
    <row r="76" spans="14:14" s="3" customFormat="1" x14ac:dyDescent="0.3">
      <c r="N76" s="11"/>
    </row>
    <row r="77" spans="14:14" s="3" customFormat="1" x14ac:dyDescent="0.3">
      <c r="N77" s="11"/>
    </row>
    <row r="78" spans="14:14" s="3" customFormat="1" x14ac:dyDescent="0.3">
      <c r="N78" s="11"/>
    </row>
    <row r="79" spans="14:14" s="3" customFormat="1" x14ac:dyDescent="0.3">
      <c r="N79" s="11"/>
    </row>
    <row r="80" spans="14:14" s="3" customFormat="1" x14ac:dyDescent="0.3">
      <c r="N80" s="11"/>
    </row>
    <row r="81" spans="14:14" s="3" customFormat="1" x14ac:dyDescent="0.3">
      <c r="N81" s="11"/>
    </row>
    <row r="82" spans="14:14" s="3" customFormat="1" x14ac:dyDescent="0.3">
      <c r="N82" s="11"/>
    </row>
    <row r="83" spans="14:14" s="3" customFormat="1" x14ac:dyDescent="0.3">
      <c r="N83" s="11"/>
    </row>
    <row r="84" spans="14:14" s="3" customFormat="1" x14ac:dyDescent="0.3">
      <c r="N84" s="11"/>
    </row>
    <row r="85" spans="14:14" s="3" customFormat="1" x14ac:dyDescent="0.3">
      <c r="N85" s="11"/>
    </row>
    <row r="86" spans="14:14" s="3" customFormat="1" x14ac:dyDescent="0.3">
      <c r="N86" s="11"/>
    </row>
    <row r="87" spans="14:14" s="3" customFormat="1" x14ac:dyDescent="0.3">
      <c r="N87" s="11"/>
    </row>
    <row r="88" spans="14:14" s="3" customFormat="1" x14ac:dyDescent="0.3">
      <c r="N88" s="11"/>
    </row>
    <row r="89" spans="14:14" s="3" customFormat="1" x14ac:dyDescent="0.3">
      <c r="N89" s="11"/>
    </row>
    <row r="90" spans="14:14" s="3" customFormat="1" x14ac:dyDescent="0.3">
      <c r="N90" s="11"/>
    </row>
    <row r="91" spans="14:14" s="3" customFormat="1" x14ac:dyDescent="0.3">
      <c r="N91" s="11"/>
    </row>
    <row r="92" spans="14:14" s="3" customFormat="1" x14ac:dyDescent="0.3">
      <c r="N92" s="11"/>
    </row>
    <row r="93" spans="14:14" s="3" customFormat="1" x14ac:dyDescent="0.3">
      <c r="N93" s="11"/>
    </row>
    <row r="94" spans="14:14" s="3" customFormat="1" x14ac:dyDescent="0.3">
      <c r="N94" s="11"/>
    </row>
    <row r="95" spans="14:14" s="3" customFormat="1" x14ac:dyDescent="0.3">
      <c r="N95" s="11"/>
    </row>
    <row r="96" spans="14:14" s="3" customFormat="1" x14ac:dyDescent="0.3">
      <c r="N96" s="11"/>
    </row>
    <row r="97" spans="14:14" s="3" customFormat="1" x14ac:dyDescent="0.3">
      <c r="N97" s="11"/>
    </row>
    <row r="98" spans="14:14" s="3" customFormat="1" x14ac:dyDescent="0.3">
      <c r="N98" s="11"/>
    </row>
    <row r="99" spans="14:14" s="3" customFormat="1" x14ac:dyDescent="0.3">
      <c r="N99" s="11"/>
    </row>
    <row r="100" spans="14:14" s="3" customFormat="1" x14ac:dyDescent="0.3">
      <c r="N100" s="11"/>
    </row>
    <row r="101" spans="14:14" s="3" customFormat="1" x14ac:dyDescent="0.3">
      <c r="N101" s="11"/>
    </row>
    <row r="102" spans="14:14" s="3" customFormat="1" x14ac:dyDescent="0.3">
      <c r="N102" s="11"/>
    </row>
    <row r="103" spans="14:14" s="3" customFormat="1" x14ac:dyDescent="0.3">
      <c r="N103" s="11"/>
    </row>
    <row r="104" spans="14:14" s="3" customFormat="1" x14ac:dyDescent="0.3">
      <c r="N104" s="11"/>
    </row>
    <row r="105" spans="14:14" s="3" customFormat="1" x14ac:dyDescent="0.3">
      <c r="N105" s="11"/>
    </row>
    <row r="106" spans="14:14" s="3" customFormat="1" x14ac:dyDescent="0.3">
      <c r="N106" s="11"/>
    </row>
    <row r="107" spans="14:14" s="3" customFormat="1" x14ac:dyDescent="0.3">
      <c r="N107" s="11"/>
    </row>
    <row r="108" spans="14:14" s="3" customFormat="1" x14ac:dyDescent="0.3">
      <c r="N108" s="11"/>
    </row>
    <row r="109" spans="14:14" s="3" customFormat="1" x14ac:dyDescent="0.3">
      <c r="N109" s="11"/>
    </row>
    <row r="110" spans="14:14" s="3" customFormat="1" x14ac:dyDescent="0.3">
      <c r="N110" s="11"/>
    </row>
    <row r="111" spans="14:14" s="3" customFormat="1" x14ac:dyDescent="0.3">
      <c r="N111" s="11"/>
    </row>
    <row r="112" spans="14:14" s="3" customFormat="1" x14ac:dyDescent="0.3">
      <c r="N112" s="11"/>
    </row>
    <row r="113" spans="14:14" s="3" customFormat="1" x14ac:dyDescent="0.3">
      <c r="N113" s="11"/>
    </row>
    <row r="114" spans="14:14" s="3" customFormat="1" x14ac:dyDescent="0.3">
      <c r="N114" s="11"/>
    </row>
    <row r="115" spans="14:14" s="3" customFormat="1" x14ac:dyDescent="0.3">
      <c r="N115" s="11"/>
    </row>
    <row r="116" spans="14:14" s="3" customFormat="1" x14ac:dyDescent="0.3">
      <c r="N116" s="11"/>
    </row>
    <row r="117" spans="14:14" s="3" customFormat="1" x14ac:dyDescent="0.3">
      <c r="N117" s="11"/>
    </row>
    <row r="118" spans="14:14" s="3" customFormat="1" x14ac:dyDescent="0.3">
      <c r="N118" s="11"/>
    </row>
    <row r="119" spans="14:14" s="3" customFormat="1" x14ac:dyDescent="0.3">
      <c r="N119" s="11"/>
    </row>
    <row r="120" spans="14:14" s="3" customFormat="1" x14ac:dyDescent="0.3">
      <c r="N120" s="11"/>
    </row>
    <row r="121" spans="14:14" s="3" customFormat="1" x14ac:dyDescent="0.3">
      <c r="N121" s="11"/>
    </row>
    <row r="122" spans="14:14" s="3" customFormat="1" x14ac:dyDescent="0.3">
      <c r="N122" s="11"/>
    </row>
    <row r="123" spans="14:14" s="3" customFormat="1" x14ac:dyDescent="0.3">
      <c r="N123" s="11"/>
    </row>
    <row r="124" spans="14:14" s="3" customFormat="1" x14ac:dyDescent="0.3">
      <c r="N124" s="11"/>
    </row>
    <row r="125" spans="14:14" s="3" customFormat="1" x14ac:dyDescent="0.3">
      <c r="N125" s="11"/>
    </row>
    <row r="126" spans="14:14" s="3" customFormat="1" x14ac:dyDescent="0.3">
      <c r="N126" s="11"/>
    </row>
    <row r="127" spans="14:14" s="3" customFormat="1" x14ac:dyDescent="0.3">
      <c r="N127" s="11"/>
    </row>
    <row r="128" spans="14:14" s="3" customFormat="1" x14ac:dyDescent="0.3">
      <c r="N128" s="11"/>
    </row>
    <row r="129" spans="14:14" s="3" customFormat="1" x14ac:dyDescent="0.3">
      <c r="N129" s="11"/>
    </row>
    <row r="130" spans="14:14" s="3" customFormat="1" x14ac:dyDescent="0.3">
      <c r="N130" s="11"/>
    </row>
    <row r="131" spans="14:14" s="3" customFormat="1" x14ac:dyDescent="0.3">
      <c r="N131" s="11"/>
    </row>
    <row r="132" spans="14:14" s="3" customFormat="1" x14ac:dyDescent="0.3">
      <c r="N132" s="11"/>
    </row>
    <row r="133" spans="14:14" s="3" customFormat="1" x14ac:dyDescent="0.3">
      <c r="N133" s="11"/>
    </row>
    <row r="134" spans="14:14" s="3" customFormat="1" x14ac:dyDescent="0.3">
      <c r="N134" s="11"/>
    </row>
    <row r="135" spans="14:14" s="3" customFormat="1" x14ac:dyDescent="0.3">
      <c r="N135" s="11"/>
    </row>
    <row r="136" spans="14:14" s="3" customFormat="1" x14ac:dyDescent="0.3">
      <c r="N136" s="11"/>
    </row>
    <row r="137" spans="14:14" s="3" customFormat="1" x14ac:dyDescent="0.3">
      <c r="N137" s="11"/>
    </row>
    <row r="138" spans="14:14" s="3" customFormat="1" x14ac:dyDescent="0.3">
      <c r="N138" s="11"/>
    </row>
    <row r="139" spans="14:14" s="3" customFormat="1" x14ac:dyDescent="0.3">
      <c r="N139" s="11"/>
    </row>
    <row r="140" spans="14:14" s="3" customFormat="1" x14ac:dyDescent="0.3">
      <c r="N140" s="11"/>
    </row>
    <row r="141" spans="14:14" s="3" customFormat="1" x14ac:dyDescent="0.3">
      <c r="N141" s="11"/>
    </row>
    <row r="142" spans="14:14" s="3" customFormat="1" x14ac:dyDescent="0.3">
      <c r="N142" s="11"/>
    </row>
    <row r="143" spans="14:14" s="3" customFormat="1" x14ac:dyDescent="0.3">
      <c r="N143" s="11"/>
    </row>
    <row r="144" spans="14:14" s="3" customFormat="1" x14ac:dyDescent="0.3">
      <c r="N144" s="11"/>
    </row>
    <row r="145" spans="14:14" s="3" customFormat="1" x14ac:dyDescent="0.3">
      <c r="N145" s="11"/>
    </row>
    <row r="146" spans="14:14" s="3" customFormat="1" x14ac:dyDescent="0.3">
      <c r="N146" s="11"/>
    </row>
    <row r="147" spans="14:14" s="3" customFormat="1" x14ac:dyDescent="0.3">
      <c r="N147" s="11"/>
    </row>
    <row r="148" spans="14:14" s="3" customFormat="1" x14ac:dyDescent="0.3">
      <c r="N148" s="11"/>
    </row>
    <row r="149" spans="14:14" s="3" customFormat="1" x14ac:dyDescent="0.3">
      <c r="N149" s="11"/>
    </row>
    <row r="150" spans="14:14" s="3" customFormat="1" x14ac:dyDescent="0.3">
      <c r="N150" s="11"/>
    </row>
    <row r="151" spans="14:14" s="3" customFormat="1" x14ac:dyDescent="0.3">
      <c r="N151" s="11"/>
    </row>
    <row r="152" spans="14:14" s="3" customFormat="1" x14ac:dyDescent="0.3">
      <c r="N152" s="11"/>
    </row>
    <row r="153" spans="14:14" s="3" customFormat="1" x14ac:dyDescent="0.3">
      <c r="N153" s="11"/>
    </row>
    <row r="154" spans="14:14" s="3" customFormat="1" x14ac:dyDescent="0.3">
      <c r="N154" s="11"/>
    </row>
    <row r="155" spans="14:14" s="3" customFormat="1" x14ac:dyDescent="0.3">
      <c r="N155" s="11"/>
    </row>
    <row r="156" spans="14:14" s="3" customFormat="1" x14ac:dyDescent="0.3">
      <c r="N156" s="11"/>
    </row>
    <row r="157" spans="14:14" s="3" customFormat="1" x14ac:dyDescent="0.3">
      <c r="N157" s="11"/>
    </row>
    <row r="158" spans="14:14" s="3" customFormat="1" x14ac:dyDescent="0.3">
      <c r="N158" s="11"/>
    </row>
    <row r="159" spans="14:14" s="3" customFormat="1" x14ac:dyDescent="0.3">
      <c r="N159" s="11"/>
    </row>
    <row r="160" spans="14:14" s="3" customFormat="1" x14ac:dyDescent="0.3">
      <c r="N160" s="11"/>
    </row>
    <row r="161" spans="14:14" s="3" customFormat="1" x14ac:dyDescent="0.3">
      <c r="N161" s="11"/>
    </row>
    <row r="162" spans="14:14" s="3" customFormat="1" x14ac:dyDescent="0.3">
      <c r="N162" s="11"/>
    </row>
    <row r="163" spans="14:14" s="3" customFormat="1" x14ac:dyDescent="0.3">
      <c r="N163" s="11"/>
    </row>
    <row r="164" spans="14:14" s="3" customFormat="1" x14ac:dyDescent="0.3">
      <c r="N164" s="11"/>
    </row>
    <row r="165" spans="14:14" s="3" customFormat="1" x14ac:dyDescent="0.3">
      <c r="N165" s="11"/>
    </row>
    <row r="166" spans="14:14" s="3" customFormat="1" x14ac:dyDescent="0.3">
      <c r="N166" s="11"/>
    </row>
    <row r="167" spans="14:14" s="3" customFormat="1" x14ac:dyDescent="0.3">
      <c r="N167" s="11"/>
    </row>
    <row r="168" spans="14:14" s="3" customFormat="1" x14ac:dyDescent="0.3">
      <c r="N168" s="11"/>
    </row>
    <row r="169" spans="14:14" s="3" customFormat="1" x14ac:dyDescent="0.3">
      <c r="N169" s="11"/>
    </row>
    <row r="170" spans="14:14" s="3" customFormat="1" x14ac:dyDescent="0.3">
      <c r="N170" s="11"/>
    </row>
    <row r="171" spans="14:14" s="3" customFormat="1" x14ac:dyDescent="0.3">
      <c r="N171" s="11"/>
    </row>
    <row r="172" spans="14:14" s="3" customFormat="1" x14ac:dyDescent="0.3">
      <c r="N172" s="11"/>
    </row>
    <row r="173" spans="14:14" s="3" customFormat="1" x14ac:dyDescent="0.3">
      <c r="N173" s="11"/>
    </row>
    <row r="174" spans="14:14" s="3" customFormat="1" x14ac:dyDescent="0.3">
      <c r="N174" s="11"/>
    </row>
    <row r="175" spans="14:14" s="3" customFormat="1" x14ac:dyDescent="0.3">
      <c r="N175" s="11"/>
    </row>
    <row r="176" spans="14:14" s="3" customFormat="1" x14ac:dyDescent="0.3">
      <c r="N176" s="11"/>
    </row>
    <row r="177" spans="14:14" s="3" customFormat="1" x14ac:dyDescent="0.3">
      <c r="N177" s="11"/>
    </row>
    <row r="178" spans="14:14" s="3" customFormat="1" x14ac:dyDescent="0.3">
      <c r="N178" s="11"/>
    </row>
    <row r="179" spans="14:14" s="3" customFormat="1" x14ac:dyDescent="0.3">
      <c r="N179" s="11"/>
    </row>
    <row r="180" spans="14:14" s="3" customFormat="1" x14ac:dyDescent="0.3">
      <c r="N180" s="11"/>
    </row>
    <row r="181" spans="14:14" s="3" customFormat="1" x14ac:dyDescent="0.3">
      <c r="N181" s="11"/>
    </row>
    <row r="182" spans="14:14" s="3" customFormat="1" x14ac:dyDescent="0.3">
      <c r="N182" s="11"/>
    </row>
    <row r="183" spans="14:14" s="3" customFormat="1" x14ac:dyDescent="0.3">
      <c r="N183" s="11"/>
    </row>
    <row r="184" spans="14:14" s="3" customFormat="1" x14ac:dyDescent="0.3">
      <c r="N184" s="11"/>
    </row>
    <row r="185" spans="14:14" s="3" customFormat="1" x14ac:dyDescent="0.3">
      <c r="N185" s="11"/>
    </row>
    <row r="186" spans="14:14" s="3" customFormat="1" x14ac:dyDescent="0.3">
      <c r="N186" s="11"/>
    </row>
    <row r="187" spans="14:14" s="3" customFormat="1" x14ac:dyDescent="0.3">
      <c r="N187" s="11"/>
    </row>
    <row r="188" spans="14:14" s="3" customFormat="1" x14ac:dyDescent="0.3">
      <c r="N188" s="11"/>
    </row>
    <row r="189" spans="14:14" s="3" customFormat="1" x14ac:dyDescent="0.3">
      <c r="N189" s="11"/>
    </row>
    <row r="190" spans="14:14" s="3" customFormat="1" x14ac:dyDescent="0.3">
      <c r="N190" s="11"/>
    </row>
    <row r="191" spans="14:14" s="3" customFormat="1" x14ac:dyDescent="0.3">
      <c r="N191" s="11"/>
    </row>
    <row r="192" spans="14:14" s="3" customFormat="1" x14ac:dyDescent="0.3">
      <c r="N192" s="11"/>
    </row>
    <row r="193" spans="14:14" s="3" customFormat="1" x14ac:dyDescent="0.3">
      <c r="N193" s="11"/>
    </row>
    <row r="194" spans="14:14" s="3" customFormat="1" x14ac:dyDescent="0.3">
      <c r="N194" s="11"/>
    </row>
    <row r="195" spans="14:14" s="3" customFormat="1" x14ac:dyDescent="0.3">
      <c r="N195" s="11"/>
    </row>
    <row r="196" spans="14:14" s="3" customFormat="1" x14ac:dyDescent="0.3">
      <c r="N196" s="11"/>
    </row>
    <row r="197" spans="14:14" s="3" customFormat="1" x14ac:dyDescent="0.3">
      <c r="N197" s="11"/>
    </row>
    <row r="198" spans="14:14" s="3" customFormat="1" x14ac:dyDescent="0.3">
      <c r="N198" s="11"/>
    </row>
    <row r="199" spans="14:14" s="3" customFormat="1" x14ac:dyDescent="0.3">
      <c r="N199" s="11"/>
    </row>
    <row r="200" spans="14:14" s="3" customFormat="1" x14ac:dyDescent="0.3">
      <c r="N200" s="11"/>
    </row>
    <row r="201" spans="14:14" s="3" customFormat="1" x14ac:dyDescent="0.3">
      <c r="N201" s="11"/>
    </row>
    <row r="202" spans="14:14" s="3" customFormat="1" x14ac:dyDescent="0.3">
      <c r="N202" s="11"/>
    </row>
    <row r="203" spans="14:14" s="3" customFormat="1" x14ac:dyDescent="0.3">
      <c r="N203" s="11"/>
    </row>
    <row r="204" spans="14:14" s="3" customFormat="1" x14ac:dyDescent="0.3">
      <c r="N204" s="11"/>
    </row>
    <row r="205" spans="14:14" s="3" customFormat="1" x14ac:dyDescent="0.3">
      <c r="N205" s="11"/>
    </row>
    <row r="206" spans="14:14" s="3" customFormat="1" x14ac:dyDescent="0.3">
      <c r="N206" s="11"/>
    </row>
    <row r="207" spans="14:14" s="3" customFormat="1" x14ac:dyDescent="0.3">
      <c r="N207" s="11"/>
    </row>
    <row r="208" spans="14:14" s="3" customFormat="1" x14ac:dyDescent="0.3">
      <c r="N208" s="11"/>
    </row>
    <row r="209" spans="14:14" s="3" customFormat="1" x14ac:dyDescent="0.3">
      <c r="N209" s="11"/>
    </row>
    <row r="210" spans="14:14" s="3" customFormat="1" x14ac:dyDescent="0.3">
      <c r="N210" s="11"/>
    </row>
    <row r="211" spans="14:14" s="3" customFormat="1" x14ac:dyDescent="0.3">
      <c r="N211" s="11"/>
    </row>
    <row r="212" spans="14:14" s="3" customFormat="1" x14ac:dyDescent="0.3">
      <c r="N212" s="11"/>
    </row>
    <row r="213" spans="14:14" s="3" customFormat="1" x14ac:dyDescent="0.3">
      <c r="N213" s="11"/>
    </row>
    <row r="214" spans="14:14" s="3" customFormat="1" x14ac:dyDescent="0.3">
      <c r="N214" s="11"/>
    </row>
    <row r="215" spans="14:14" s="3" customFormat="1" x14ac:dyDescent="0.3">
      <c r="N215" s="11"/>
    </row>
    <row r="216" spans="14:14" s="3" customFormat="1" x14ac:dyDescent="0.3">
      <c r="N216" s="11"/>
    </row>
    <row r="217" spans="14:14" s="3" customFormat="1" x14ac:dyDescent="0.3">
      <c r="N217" s="11"/>
    </row>
    <row r="218" spans="14:14" s="3" customFormat="1" x14ac:dyDescent="0.3">
      <c r="N218" s="11"/>
    </row>
    <row r="219" spans="14:14" s="3" customFormat="1" x14ac:dyDescent="0.3">
      <c r="N219" s="11"/>
    </row>
    <row r="220" spans="14:14" s="3" customFormat="1" x14ac:dyDescent="0.3">
      <c r="N220" s="11"/>
    </row>
    <row r="221" spans="14:14" s="3" customFormat="1" x14ac:dyDescent="0.3">
      <c r="N221" s="11"/>
    </row>
    <row r="222" spans="14:14" s="3" customFormat="1" x14ac:dyDescent="0.3">
      <c r="N222" s="11"/>
    </row>
    <row r="223" spans="14:14" s="3" customFormat="1" x14ac:dyDescent="0.3">
      <c r="N223" s="11"/>
    </row>
    <row r="224" spans="14:14" s="3" customFormat="1" x14ac:dyDescent="0.3">
      <c r="N224" s="11"/>
    </row>
    <row r="225" spans="14:14" s="3" customFormat="1" x14ac:dyDescent="0.3">
      <c r="N225" s="11"/>
    </row>
    <row r="226" spans="14:14" s="3" customFormat="1" x14ac:dyDescent="0.3">
      <c r="N226" s="11"/>
    </row>
    <row r="227" spans="14:14" s="3" customFormat="1" x14ac:dyDescent="0.3">
      <c r="N227" s="11"/>
    </row>
    <row r="228" spans="14:14" s="3" customFormat="1" x14ac:dyDescent="0.3">
      <c r="N228" s="11"/>
    </row>
    <row r="229" spans="14:14" s="3" customFormat="1" x14ac:dyDescent="0.3">
      <c r="N229" s="11"/>
    </row>
    <row r="230" spans="14:14" s="3" customFormat="1" x14ac:dyDescent="0.3">
      <c r="N230" s="11"/>
    </row>
    <row r="231" spans="14:14" s="3" customFormat="1" x14ac:dyDescent="0.3">
      <c r="N231" s="11"/>
    </row>
    <row r="232" spans="14:14" s="3" customFormat="1" x14ac:dyDescent="0.3">
      <c r="N232" s="11"/>
    </row>
    <row r="233" spans="14:14" s="3" customFormat="1" x14ac:dyDescent="0.3">
      <c r="N233" s="11"/>
    </row>
    <row r="234" spans="14:14" s="3" customFormat="1" x14ac:dyDescent="0.3">
      <c r="N234" s="11"/>
    </row>
    <row r="235" spans="14:14" s="3" customFormat="1" x14ac:dyDescent="0.3">
      <c r="N235" s="11"/>
    </row>
    <row r="236" spans="14:14" s="3" customFormat="1" x14ac:dyDescent="0.3">
      <c r="N236" s="11"/>
    </row>
    <row r="237" spans="14:14" s="3" customFormat="1" x14ac:dyDescent="0.3">
      <c r="N237" s="11"/>
    </row>
    <row r="238" spans="14:14" s="3" customFormat="1" x14ac:dyDescent="0.3">
      <c r="N238" s="11"/>
    </row>
    <row r="239" spans="14:14" s="3" customFormat="1" x14ac:dyDescent="0.3">
      <c r="N239" s="11"/>
    </row>
    <row r="240" spans="14:14" s="3" customFormat="1" x14ac:dyDescent="0.3">
      <c r="N240" s="11"/>
    </row>
    <row r="241" spans="14:14" s="3" customFormat="1" x14ac:dyDescent="0.3">
      <c r="N241" s="11"/>
    </row>
    <row r="242" spans="14:14" s="3" customFormat="1" x14ac:dyDescent="0.3">
      <c r="N242" s="11"/>
    </row>
    <row r="243" spans="14:14" s="3" customFormat="1" x14ac:dyDescent="0.3">
      <c r="N243" s="11"/>
    </row>
    <row r="244" spans="14:14" s="3" customFormat="1" x14ac:dyDescent="0.3">
      <c r="N244" s="11"/>
    </row>
    <row r="245" spans="14:14" s="3" customFormat="1" x14ac:dyDescent="0.3">
      <c r="N245" s="11"/>
    </row>
    <row r="246" spans="14:14" s="3" customFormat="1" x14ac:dyDescent="0.3">
      <c r="N246" s="11"/>
    </row>
    <row r="247" spans="14:14" s="3" customFormat="1" x14ac:dyDescent="0.3">
      <c r="N247" s="11"/>
    </row>
    <row r="248" spans="14:14" s="3" customFormat="1" x14ac:dyDescent="0.3">
      <c r="N248" s="11"/>
    </row>
    <row r="249" spans="14:14" s="3" customFormat="1" x14ac:dyDescent="0.3">
      <c r="N249" s="11"/>
    </row>
    <row r="250" spans="14:14" s="3" customFormat="1" x14ac:dyDescent="0.3">
      <c r="N250" s="11"/>
    </row>
    <row r="251" spans="14:14" s="3" customFormat="1" x14ac:dyDescent="0.3">
      <c r="N251" s="11"/>
    </row>
    <row r="252" spans="14:14" s="3" customFormat="1" x14ac:dyDescent="0.3">
      <c r="N252" s="11"/>
    </row>
    <row r="253" spans="14:14" s="3" customFormat="1" x14ac:dyDescent="0.3">
      <c r="N253" s="11"/>
    </row>
    <row r="254" spans="14:14" s="3" customFormat="1" x14ac:dyDescent="0.3">
      <c r="N254" s="11"/>
    </row>
    <row r="255" spans="14:14" s="3" customFormat="1" x14ac:dyDescent="0.3">
      <c r="N255" s="11"/>
    </row>
    <row r="256" spans="14:14" s="3" customFormat="1" x14ac:dyDescent="0.3">
      <c r="N256" s="11"/>
    </row>
    <row r="257" spans="14:14" s="3" customFormat="1" x14ac:dyDescent="0.3">
      <c r="N257" s="11"/>
    </row>
    <row r="258" spans="14:14" s="3" customFormat="1" x14ac:dyDescent="0.3">
      <c r="N258" s="11"/>
    </row>
    <row r="259" spans="14:14" s="3" customFormat="1" x14ac:dyDescent="0.3">
      <c r="N259" s="11"/>
    </row>
    <row r="260" spans="14:14" s="3" customFormat="1" x14ac:dyDescent="0.3">
      <c r="N260" s="11"/>
    </row>
    <row r="261" spans="14:14" s="3" customFormat="1" x14ac:dyDescent="0.3">
      <c r="N261" s="11"/>
    </row>
    <row r="262" spans="14:14" s="3" customFormat="1" x14ac:dyDescent="0.3">
      <c r="N262" s="11"/>
    </row>
    <row r="263" spans="14:14" s="3" customFormat="1" x14ac:dyDescent="0.3">
      <c r="N263" s="11"/>
    </row>
    <row r="264" spans="14:14" s="3" customFormat="1" x14ac:dyDescent="0.3">
      <c r="N264" s="11"/>
    </row>
    <row r="265" spans="14:14" s="3" customFormat="1" x14ac:dyDescent="0.3">
      <c r="N265" s="11"/>
    </row>
    <row r="266" spans="14:14" s="3" customFormat="1" x14ac:dyDescent="0.3">
      <c r="N266" s="11"/>
    </row>
    <row r="267" spans="14:14" s="3" customFormat="1" x14ac:dyDescent="0.3">
      <c r="N267" s="11"/>
    </row>
    <row r="268" spans="14:14" s="3" customFormat="1" x14ac:dyDescent="0.3">
      <c r="N268" s="11"/>
    </row>
    <row r="269" spans="14:14" s="3" customFormat="1" x14ac:dyDescent="0.3">
      <c r="N269" s="11"/>
    </row>
    <row r="270" spans="14:14" s="3" customFormat="1" x14ac:dyDescent="0.3">
      <c r="N270" s="11"/>
    </row>
    <row r="271" spans="14:14" s="3" customFormat="1" x14ac:dyDescent="0.3">
      <c r="N271" s="11"/>
    </row>
    <row r="272" spans="14:14" s="3" customFormat="1" x14ac:dyDescent="0.3">
      <c r="N272" s="11"/>
    </row>
    <row r="273" spans="14:14" s="3" customFormat="1" x14ac:dyDescent="0.3">
      <c r="N273" s="11"/>
    </row>
    <row r="274" spans="14:14" s="3" customFormat="1" x14ac:dyDescent="0.3">
      <c r="N274" s="11"/>
    </row>
    <row r="275" spans="14:14" s="3" customFormat="1" x14ac:dyDescent="0.3">
      <c r="N275" s="11"/>
    </row>
    <row r="276" spans="14:14" s="3" customFormat="1" x14ac:dyDescent="0.3">
      <c r="N276" s="11"/>
    </row>
    <row r="277" spans="14:14" s="3" customFormat="1" x14ac:dyDescent="0.3">
      <c r="N277" s="11"/>
    </row>
    <row r="278" spans="14:14" s="3" customFormat="1" x14ac:dyDescent="0.3">
      <c r="N278" s="11"/>
    </row>
    <row r="279" spans="14:14" s="3" customFormat="1" x14ac:dyDescent="0.3">
      <c r="N279" s="11"/>
    </row>
    <row r="280" spans="14:14" s="3" customFormat="1" x14ac:dyDescent="0.3">
      <c r="N280" s="11"/>
    </row>
    <row r="281" spans="14:14" s="3" customFormat="1" x14ac:dyDescent="0.3">
      <c r="N281" s="11"/>
    </row>
    <row r="282" spans="14:14" s="3" customFormat="1" x14ac:dyDescent="0.3">
      <c r="N282" s="11"/>
    </row>
    <row r="283" spans="14:14" s="3" customFormat="1" x14ac:dyDescent="0.3">
      <c r="N283" s="11"/>
    </row>
    <row r="284" spans="14:14" s="3" customFormat="1" x14ac:dyDescent="0.3">
      <c r="N284" s="11"/>
    </row>
    <row r="285" spans="14:14" s="3" customFormat="1" x14ac:dyDescent="0.3">
      <c r="N285" s="11"/>
    </row>
    <row r="286" spans="14:14" s="3" customFormat="1" x14ac:dyDescent="0.3">
      <c r="N286" s="11"/>
    </row>
    <row r="287" spans="14:14" s="3" customFormat="1" x14ac:dyDescent="0.3">
      <c r="N287" s="11"/>
    </row>
    <row r="288" spans="14:14" s="3" customFormat="1" x14ac:dyDescent="0.3">
      <c r="N288" s="11"/>
    </row>
    <row r="289" spans="14:14" s="3" customFormat="1" x14ac:dyDescent="0.3">
      <c r="N289" s="11"/>
    </row>
    <row r="290" spans="14:14" s="3" customFormat="1" x14ac:dyDescent="0.3">
      <c r="N290" s="11"/>
    </row>
    <row r="291" spans="14:14" s="3" customFormat="1" x14ac:dyDescent="0.3">
      <c r="N291" s="11"/>
    </row>
    <row r="292" spans="14:14" s="3" customFormat="1" x14ac:dyDescent="0.3">
      <c r="N292" s="11"/>
    </row>
    <row r="293" spans="14:14" s="3" customFormat="1" x14ac:dyDescent="0.3">
      <c r="N293" s="11"/>
    </row>
    <row r="294" spans="14:14" s="3" customFormat="1" x14ac:dyDescent="0.3">
      <c r="N294" s="11"/>
    </row>
    <row r="295" spans="14:14" s="3" customFormat="1" x14ac:dyDescent="0.3">
      <c r="N295" s="11"/>
    </row>
    <row r="296" spans="14:14" s="3" customFormat="1" x14ac:dyDescent="0.3">
      <c r="N296" s="11"/>
    </row>
    <row r="297" spans="14:14" s="3" customFormat="1" x14ac:dyDescent="0.3">
      <c r="N297" s="11"/>
    </row>
    <row r="298" spans="14:14" s="3" customFormat="1" x14ac:dyDescent="0.3">
      <c r="N298" s="11"/>
    </row>
    <row r="299" spans="14:14" s="3" customFormat="1" x14ac:dyDescent="0.3">
      <c r="N299" s="11"/>
    </row>
    <row r="300" spans="14:14" s="3" customFormat="1" x14ac:dyDescent="0.3">
      <c r="N300" s="11"/>
    </row>
    <row r="301" spans="14:14" s="3" customFormat="1" x14ac:dyDescent="0.3">
      <c r="N301" s="11"/>
    </row>
    <row r="302" spans="14:14" s="3" customFormat="1" x14ac:dyDescent="0.3">
      <c r="N302" s="11"/>
    </row>
    <row r="303" spans="14:14" s="3" customFormat="1" x14ac:dyDescent="0.3">
      <c r="N303" s="11"/>
    </row>
    <row r="304" spans="14:14" s="3" customFormat="1" x14ac:dyDescent="0.3">
      <c r="N304" s="11"/>
    </row>
    <row r="305" spans="14:14" s="3" customFormat="1" x14ac:dyDescent="0.3">
      <c r="N305" s="11"/>
    </row>
    <row r="306" spans="14:14" s="3" customFormat="1" x14ac:dyDescent="0.3">
      <c r="N306" s="11"/>
    </row>
    <row r="307" spans="14:14" s="3" customFormat="1" x14ac:dyDescent="0.3">
      <c r="N307" s="11"/>
    </row>
    <row r="308" spans="14:14" s="3" customFormat="1" x14ac:dyDescent="0.3">
      <c r="N308" s="11"/>
    </row>
    <row r="309" spans="14:14" s="3" customFormat="1" x14ac:dyDescent="0.3">
      <c r="N309" s="11"/>
    </row>
    <row r="310" spans="14:14" s="3" customFormat="1" x14ac:dyDescent="0.3">
      <c r="N310" s="11"/>
    </row>
    <row r="311" spans="14:14" s="3" customFormat="1" x14ac:dyDescent="0.3">
      <c r="N311" s="11"/>
    </row>
    <row r="312" spans="14:14" s="3" customFormat="1" x14ac:dyDescent="0.3">
      <c r="N312" s="11"/>
    </row>
    <row r="313" spans="14:14" s="3" customFormat="1" x14ac:dyDescent="0.3">
      <c r="N313" s="11"/>
    </row>
    <row r="314" spans="14:14" s="3" customFormat="1" x14ac:dyDescent="0.3">
      <c r="N314" s="11"/>
    </row>
    <row r="315" spans="14:14" s="3" customFormat="1" x14ac:dyDescent="0.3">
      <c r="N315" s="11"/>
    </row>
    <row r="316" spans="14:14" s="3" customFormat="1" x14ac:dyDescent="0.3">
      <c r="N316" s="11"/>
    </row>
    <row r="317" spans="14:14" s="3" customFormat="1" x14ac:dyDescent="0.3">
      <c r="N317" s="11"/>
    </row>
    <row r="318" spans="14:14" s="3" customFormat="1" x14ac:dyDescent="0.3">
      <c r="N318" s="11"/>
    </row>
    <row r="319" spans="14:14" s="3" customFormat="1" x14ac:dyDescent="0.3">
      <c r="N319" s="11"/>
    </row>
    <row r="320" spans="14:14" s="3" customFormat="1" x14ac:dyDescent="0.3">
      <c r="N320" s="11"/>
    </row>
    <row r="321" spans="14:14" s="3" customFormat="1" x14ac:dyDescent="0.3">
      <c r="N321" s="11"/>
    </row>
    <row r="322" spans="14:14" s="3" customFormat="1" x14ac:dyDescent="0.3">
      <c r="N322" s="11"/>
    </row>
    <row r="323" spans="14:14" s="3" customFormat="1" x14ac:dyDescent="0.3">
      <c r="N323" s="11"/>
    </row>
    <row r="324" spans="14:14" s="3" customFormat="1" x14ac:dyDescent="0.3">
      <c r="N324" s="11"/>
    </row>
    <row r="325" spans="14:14" s="3" customFormat="1" x14ac:dyDescent="0.3">
      <c r="N325" s="11"/>
    </row>
    <row r="326" spans="14:14" s="3" customFormat="1" x14ac:dyDescent="0.3">
      <c r="N326" s="11"/>
    </row>
    <row r="327" spans="14:14" s="3" customFormat="1" x14ac:dyDescent="0.3">
      <c r="N327" s="11"/>
    </row>
    <row r="328" spans="14:14" s="3" customFormat="1" x14ac:dyDescent="0.3">
      <c r="N328" s="11"/>
    </row>
    <row r="329" spans="14:14" s="3" customFormat="1" x14ac:dyDescent="0.3">
      <c r="N329" s="11"/>
    </row>
    <row r="330" spans="14:14" s="3" customFormat="1" x14ac:dyDescent="0.3">
      <c r="N330" s="11"/>
    </row>
    <row r="331" spans="14:14" s="3" customFormat="1" x14ac:dyDescent="0.3">
      <c r="N331" s="11"/>
    </row>
    <row r="332" spans="14:14" s="3" customFormat="1" x14ac:dyDescent="0.3">
      <c r="N332" s="11"/>
    </row>
    <row r="333" spans="14:14" s="3" customFormat="1" x14ac:dyDescent="0.3">
      <c r="N333" s="11"/>
    </row>
    <row r="334" spans="14:14" s="3" customFormat="1" x14ac:dyDescent="0.3">
      <c r="N334" s="11"/>
    </row>
    <row r="335" spans="14:14" s="3" customFormat="1" x14ac:dyDescent="0.3">
      <c r="N335" s="11"/>
    </row>
    <row r="336" spans="14:14" s="3" customFormat="1" x14ac:dyDescent="0.3">
      <c r="N336" s="11"/>
    </row>
    <row r="337" spans="14:14" s="3" customFormat="1" x14ac:dyDescent="0.3">
      <c r="N337" s="11"/>
    </row>
    <row r="338" spans="14:14" s="3" customFormat="1" x14ac:dyDescent="0.3">
      <c r="N338" s="11"/>
    </row>
    <row r="339" spans="14:14" s="3" customFormat="1" x14ac:dyDescent="0.3">
      <c r="N339" s="11"/>
    </row>
    <row r="340" spans="14:14" s="3" customFormat="1" x14ac:dyDescent="0.3">
      <c r="N340" s="11"/>
    </row>
    <row r="341" spans="14:14" s="3" customFormat="1" x14ac:dyDescent="0.3">
      <c r="N341" s="11"/>
    </row>
    <row r="342" spans="14:14" s="3" customFormat="1" x14ac:dyDescent="0.3">
      <c r="N342" s="11"/>
    </row>
    <row r="343" spans="14:14" s="3" customFormat="1" x14ac:dyDescent="0.3">
      <c r="N343" s="11"/>
    </row>
    <row r="344" spans="14:14" s="3" customFormat="1" x14ac:dyDescent="0.3">
      <c r="N344" s="11"/>
    </row>
    <row r="345" spans="14:14" s="3" customFormat="1" x14ac:dyDescent="0.3">
      <c r="N345" s="11"/>
    </row>
    <row r="346" spans="14:14" s="3" customFormat="1" x14ac:dyDescent="0.3">
      <c r="N346" s="11"/>
    </row>
    <row r="347" spans="14:14" s="3" customFormat="1" x14ac:dyDescent="0.3">
      <c r="N347" s="11"/>
    </row>
    <row r="348" spans="14:14" s="3" customFormat="1" x14ac:dyDescent="0.3">
      <c r="N348" s="11"/>
    </row>
    <row r="349" spans="14:14" s="3" customFormat="1" x14ac:dyDescent="0.3">
      <c r="N349" s="11"/>
    </row>
    <row r="350" spans="14:14" s="3" customFormat="1" x14ac:dyDescent="0.3">
      <c r="N350" s="11"/>
    </row>
    <row r="351" spans="14:14" s="3" customFormat="1" x14ac:dyDescent="0.3">
      <c r="N351" s="11"/>
    </row>
    <row r="352" spans="14:14" s="3" customFormat="1" x14ac:dyDescent="0.3">
      <c r="N352" s="11"/>
    </row>
    <row r="353" spans="14:14" s="3" customFormat="1" x14ac:dyDescent="0.3">
      <c r="N353" s="11"/>
    </row>
    <row r="354" spans="14:14" s="3" customFormat="1" x14ac:dyDescent="0.3">
      <c r="N354" s="11"/>
    </row>
    <row r="355" spans="14:14" s="3" customFormat="1" x14ac:dyDescent="0.3">
      <c r="N355" s="11"/>
    </row>
    <row r="356" spans="14:14" s="3" customFormat="1" x14ac:dyDescent="0.3">
      <c r="N356" s="11"/>
    </row>
    <row r="357" spans="14:14" s="3" customFormat="1" x14ac:dyDescent="0.3">
      <c r="N357" s="11"/>
    </row>
    <row r="358" spans="14:14" s="3" customFormat="1" x14ac:dyDescent="0.3">
      <c r="N358" s="11"/>
    </row>
    <row r="359" spans="14:14" s="3" customFormat="1" x14ac:dyDescent="0.3">
      <c r="N359" s="11"/>
    </row>
    <row r="360" spans="14:14" s="3" customFormat="1" x14ac:dyDescent="0.3">
      <c r="N360" s="11"/>
    </row>
    <row r="361" spans="14:14" s="3" customFormat="1" x14ac:dyDescent="0.3">
      <c r="N361" s="11"/>
    </row>
    <row r="362" spans="14:14" s="3" customFormat="1" x14ac:dyDescent="0.3">
      <c r="N362" s="11"/>
    </row>
    <row r="363" spans="14:14" s="3" customFormat="1" x14ac:dyDescent="0.3">
      <c r="N363" s="11"/>
    </row>
    <row r="364" spans="14:14" s="3" customFormat="1" x14ac:dyDescent="0.3">
      <c r="N364" s="11"/>
    </row>
    <row r="365" spans="14:14" s="3" customFormat="1" x14ac:dyDescent="0.3">
      <c r="N365" s="11"/>
    </row>
    <row r="366" spans="14:14" s="3" customFormat="1" x14ac:dyDescent="0.3">
      <c r="N366" s="11"/>
    </row>
    <row r="367" spans="14:14" s="3" customFormat="1" x14ac:dyDescent="0.3">
      <c r="N367" s="11"/>
    </row>
    <row r="368" spans="14:14" s="3" customFormat="1" x14ac:dyDescent="0.3">
      <c r="N368" s="11"/>
    </row>
    <row r="369" spans="14:14" s="3" customFormat="1" x14ac:dyDescent="0.3">
      <c r="N369" s="11"/>
    </row>
    <row r="370" spans="14:14" s="3" customFormat="1" x14ac:dyDescent="0.3">
      <c r="N370" s="11"/>
    </row>
    <row r="371" spans="14:14" s="3" customFormat="1" x14ac:dyDescent="0.3">
      <c r="N371" s="11"/>
    </row>
    <row r="372" spans="14:14" s="3" customFormat="1" x14ac:dyDescent="0.3">
      <c r="N372" s="11"/>
    </row>
    <row r="373" spans="14:14" s="3" customFormat="1" x14ac:dyDescent="0.3">
      <c r="N373" s="11"/>
    </row>
    <row r="374" spans="14:14" s="3" customFormat="1" x14ac:dyDescent="0.3">
      <c r="N374" s="11"/>
    </row>
    <row r="375" spans="14:14" s="3" customFormat="1" x14ac:dyDescent="0.3">
      <c r="N375" s="11"/>
    </row>
    <row r="376" spans="14:14" s="3" customFormat="1" x14ac:dyDescent="0.3">
      <c r="N376" s="11"/>
    </row>
    <row r="377" spans="14:14" s="3" customFormat="1" x14ac:dyDescent="0.3">
      <c r="N377" s="11"/>
    </row>
    <row r="378" spans="14:14" s="3" customFormat="1" x14ac:dyDescent="0.3">
      <c r="N378" s="11"/>
    </row>
    <row r="379" spans="14:14" s="3" customFormat="1" x14ac:dyDescent="0.3">
      <c r="N379" s="11"/>
    </row>
    <row r="380" spans="14:14" s="3" customFormat="1" x14ac:dyDescent="0.3">
      <c r="N380" s="11"/>
    </row>
    <row r="381" spans="14:14" s="3" customFormat="1" x14ac:dyDescent="0.3">
      <c r="N381" s="11"/>
    </row>
    <row r="382" spans="14:14" s="3" customFormat="1" x14ac:dyDescent="0.3">
      <c r="N382" s="11"/>
    </row>
    <row r="383" spans="14:14" s="3" customFormat="1" x14ac:dyDescent="0.3">
      <c r="N383" s="11"/>
    </row>
    <row r="384" spans="14:14" s="3" customFormat="1" x14ac:dyDescent="0.3">
      <c r="N384" s="11"/>
    </row>
    <row r="385" spans="14:14" s="3" customFormat="1" x14ac:dyDescent="0.3">
      <c r="N385" s="11"/>
    </row>
    <row r="386" spans="14:14" s="3" customFormat="1" x14ac:dyDescent="0.3">
      <c r="N386" s="11"/>
    </row>
    <row r="387" spans="14:14" s="3" customFormat="1" x14ac:dyDescent="0.3">
      <c r="N387" s="11"/>
    </row>
    <row r="388" spans="14:14" s="3" customFormat="1" x14ac:dyDescent="0.3">
      <c r="N388" s="11"/>
    </row>
    <row r="389" spans="14:14" s="3" customFormat="1" x14ac:dyDescent="0.3">
      <c r="N389" s="11"/>
    </row>
    <row r="390" spans="14:14" s="3" customFormat="1" x14ac:dyDescent="0.3">
      <c r="N390" s="11"/>
    </row>
    <row r="391" spans="14:14" s="3" customFormat="1" x14ac:dyDescent="0.3">
      <c r="N391" s="11"/>
    </row>
    <row r="392" spans="14:14" s="3" customFormat="1" x14ac:dyDescent="0.3">
      <c r="N392" s="11"/>
    </row>
    <row r="393" spans="14:14" s="3" customFormat="1" x14ac:dyDescent="0.3">
      <c r="N393" s="11"/>
    </row>
    <row r="394" spans="14:14" s="3" customFormat="1" x14ac:dyDescent="0.3">
      <c r="N394" s="11"/>
    </row>
    <row r="395" spans="14:14" s="3" customFormat="1" x14ac:dyDescent="0.3">
      <c r="N395" s="11"/>
    </row>
    <row r="396" spans="14:14" s="3" customFormat="1" x14ac:dyDescent="0.3">
      <c r="N396" s="11"/>
    </row>
    <row r="397" spans="14:14" s="3" customFormat="1" x14ac:dyDescent="0.3">
      <c r="N397" s="11"/>
    </row>
    <row r="398" spans="14:14" s="3" customFormat="1" x14ac:dyDescent="0.3">
      <c r="N398" s="11"/>
    </row>
    <row r="399" spans="14:14" s="3" customFormat="1" x14ac:dyDescent="0.3">
      <c r="N399" s="11"/>
    </row>
    <row r="400" spans="14:14" s="3" customFormat="1" x14ac:dyDescent="0.3">
      <c r="N400" s="11"/>
    </row>
    <row r="401" spans="14:14" s="3" customFormat="1" x14ac:dyDescent="0.3">
      <c r="N401" s="11"/>
    </row>
    <row r="402" spans="14:14" s="3" customFormat="1" x14ac:dyDescent="0.3">
      <c r="N402" s="11"/>
    </row>
    <row r="403" spans="14:14" s="3" customFormat="1" x14ac:dyDescent="0.3">
      <c r="N403" s="11"/>
    </row>
    <row r="404" spans="14:14" s="3" customFormat="1" x14ac:dyDescent="0.3">
      <c r="N404" s="11"/>
    </row>
    <row r="405" spans="14:14" s="3" customFormat="1" x14ac:dyDescent="0.3">
      <c r="N405" s="11"/>
    </row>
    <row r="406" spans="14:14" s="3" customFormat="1" x14ac:dyDescent="0.3">
      <c r="N406" s="11"/>
    </row>
    <row r="407" spans="14:14" s="3" customFormat="1" x14ac:dyDescent="0.3">
      <c r="N407" s="11"/>
    </row>
    <row r="408" spans="14:14" s="3" customFormat="1" x14ac:dyDescent="0.3">
      <c r="N408" s="11"/>
    </row>
    <row r="409" spans="14:14" s="3" customFormat="1" x14ac:dyDescent="0.3">
      <c r="N409" s="11"/>
    </row>
    <row r="410" spans="14:14" s="3" customFormat="1" x14ac:dyDescent="0.3">
      <c r="N410" s="11"/>
    </row>
    <row r="411" spans="14:14" s="3" customFormat="1" x14ac:dyDescent="0.3">
      <c r="N411" s="11"/>
    </row>
    <row r="412" spans="14:14" s="3" customFormat="1" x14ac:dyDescent="0.3">
      <c r="N412" s="11"/>
    </row>
    <row r="413" spans="14:14" s="3" customFormat="1" x14ac:dyDescent="0.3">
      <c r="N413" s="11"/>
    </row>
    <row r="414" spans="14:14" s="3" customFormat="1" x14ac:dyDescent="0.3">
      <c r="N414" s="11"/>
    </row>
    <row r="415" spans="14:14" s="3" customFormat="1" x14ac:dyDescent="0.3">
      <c r="N415" s="11"/>
    </row>
    <row r="416" spans="14:14" s="3" customFormat="1" x14ac:dyDescent="0.3">
      <c r="N416" s="11"/>
    </row>
    <row r="417" spans="14:14" s="3" customFormat="1" x14ac:dyDescent="0.3">
      <c r="N417" s="11"/>
    </row>
    <row r="418" spans="14:14" s="3" customFormat="1" x14ac:dyDescent="0.3">
      <c r="N418" s="11"/>
    </row>
    <row r="419" spans="14:14" s="3" customFormat="1" x14ac:dyDescent="0.3">
      <c r="N419" s="11"/>
    </row>
    <row r="420" spans="14:14" s="3" customFormat="1" x14ac:dyDescent="0.3">
      <c r="N420" s="11"/>
    </row>
    <row r="421" spans="14:14" s="3" customFormat="1" x14ac:dyDescent="0.3">
      <c r="N421" s="11"/>
    </row>
    <row r="422" spans="14:14" s="3" customFormat="1" x14ac:dyDescent="0.3">
      <c r="N422" s="11"/>
    </row>
    <row r="423" spans="14:14" s="3" customFormat="1" x14ac:dyDescent="0.3">
      <c r="N423" s="11"/>
    </row>
    <row r="424" spans="14:14" s="3" customFormat="1" x14ac:dyDescent="0.3">
      <c r="N424" s="11"/>
    </row>
    <row r="425" spans="14:14" s="3" customFormat="1" x14ac:dyDescent="0.3">
      <c r="N425" s="11"/>
    </row>
    <row r="426" spans="14:14" s="3" customFormat="1" x14ac:dyDescent="0.3">
      <c r="N426" s="11"/>
    </row>
    <row r="427" spans="14:14" s="3" customFormat="1" x14ac:dyDescent="0.3">
      <c r="N427" s="11"/>
    </row>
    <row r="428" spans="14:14" s="3" customFormat="1" x14ac:dyDescent="0.3">
      <c r="N428" s="11"/>
    </row>
  </sheetData>
  <mergeCells count="10">
    <mergeCell ref="B42:C42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Q785"/>
  <sheetViews>
    <sheetView topLeftCell="B4" zoomScale="80" zoomScaleNormal="80" workbookViewId="0">
      <selection activeCell="B7" sqref="B7"/>
    </sheetView>
  </sheetViews>
  <sheetFormatPr defaultColWidth="9.109375" defaultRowHeight="14.4" x14ac:dyDescent="0.3"/>
  <cols>
    <col min="1" max="1" width="2.6640625" style="3" customWidth="1"/>
    <col min="2" max="2" width="7.6640625" style="2" customWidth="1"/>
    <col min="3" max="3" width="143.88671875" style="2" customWidth="1"/>
    <col min="4" max="7" width="14" style="2" hidden="1" customWidth="1"/>
    <col min="8" max="24" width="12.6640625" style="2" customWidth="1"/>
    <col min="25" max="25" width="4.6640625" style="11" customWidth="1"/>
    <col min="26" max="26" width="12" style="3" customWidth="1"/>
    <col min="27" max="27" width="9.109375" style="3" customWidth="1"/>
    <col min="28" max="95" width="9.109375" style="3"/>
    <col min="96" max="16384" width="9.109375" style="2"/>
  </cols>
  <sheetData>
    <row r="1" spans="2:31" s="3" customFormat="1" ht="15" thickBot="1" x14ac:dyDescent="0.35">
      <c r="Y1" s="11"/>
    </row>
    <row r="2" spans="2:31" ht="21.9" customHeight="1" thickTop="1" thickBot="1" x14ac:dyDescent="0.35">
      <c r="B2" s="198" t="s">
        <v>643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</row>
    <row r="3" spans="2:31" ht="21.9" customHeight="1" thickTop="1" thickBot="1" x14ac:dyDescent="0.35">
      <c r="B3" s="201" t="s">
        <v>707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3"/>
    </row>
    <row r="4" spans="2:31" ht="21.9" customHeight="1" thickTop="1" thickBot="1" x14ac:dyDescent="0.35">
      <c r="B4" s="223" t="s">
        <v>717</v>
      </c>
      <c r="C4" s="253" t="s">
        <v>425</v>
      </c>
      <c r="D4" s="208" t="s">
        <v>184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195" t="s">
        <v>685</v>
      </c>
    </row>
    <row r="5" spans="2:31" ht="21.9" customHeight="1" thickTop="1" x14ac:dyDescent="0.3">
      <c r="B5" s="240"/>
      <c r="C5" s="254"/>
      <c r="D5" s="193">
        <v>2012</v>
      </c>
      <c r="E5" s="193"/>
      <c r="F5" s="193">
        <v>2013</v>
      </c>
      <c r="G5" s="193"/>
      <c r="H5" s="219">
        <v>2014</v>
      </c>
      <c r="I5" s="220"/>
      <c r="J5" s="220">
        <v>2015</v>
      </c>
      <c r="K5" s="220"/>
      <c r="L5" s="220">
        <v>2016</v>
      </c>
      <c r="M5" s="220"/>
      <c r="N5" s="220">
        <v>2017</v>
      </c>
      <c r="O5" s="220"/>
      <c r="P5" s="220">
        <v>2018</v>
      </c>
      <c r="Q5" s="220"/>
      <c r="R5" s="220">
        <v>2019</v>
      </c>
      <c r="S5" s="220"/>
      <c r="T5" s="220">
        <v>2020</v>
      </c>
      <c r="U5" s="217"/>
      <c r="V5" s="220">
        <v>2021</v>
      </c>
      <c r="W5" s="221"/>
      <c r="X5" s="224"/>
    </row>
    <row r="6" spans="2:31" ht="21.9" customHeight="1" thickBot="1" x14ac:dyDescent="0.35">
      <c r="B6" s="241"/>
      <c r="C6" s="255"/>
      <c r="D6" s="25" t="s">
        <v>2</v>
      </c>
      <c r="E6" s="80" t="s">
        <v>1</v>
      </c>
      <c r="F6" s="25" t="s">
        <v>2</v>
      </c>
      <c r="G6" s="80" t="s">
        <v>1</v>
      </c>
      <c r="H6" s="104" t="s">
        <v>2</v>
      </c>
      <c r="I6" s="114" t="s">
        <v>1</v>
      </c>
      <c r="J6" s="122" t="s">
        <v>2</v>
      </c>
      <c r="K6" s="104" t="s">
        <v>1</v>
      </c>
      <c r="L6" s="122" t="s">
        <v>2</v>
      </c>
      <c r="M6" s="114" t="s">
        <v>1</v>
      </c>
      <c r="N6" s="122" t="s">
        <v>2</v>
      </c>
      <c r="O6" s="80" t="s">
        <v>1</v>
      </c>
      <c r="P6" s="122" t="s">
        <v>2</v>
      </c>
      <c r="Q6" s="80" t="s">
        <v>1</v>
      </c>
      <c r="R6" s="122" t="s">
        <v>2</v>
      </c>
      <c r="S6" s="80" t="s">
        <v>1</v>
      </c>
      <c r="T6" s="122" t="s">
        <v>2</v>
      </c>
      <c r="U6" s="80" t="s">
        <v>1</v>
      </c>
      <c r="V6" s="122" t="s">
        <v>2</v>
      </c>
      <c r="W6" s="79" t="s">
        <v>1</v>
      </c>
      <c r="X6" s="225"/>
    </row>
    <row r="7" spans="2:31" ht="21.9" customHeight="1" thickTop="1" thickBot="1" x14ac:dyDescent="0.35">
      <c r="B7" s="167" t="s">
        <v>94</v>
      </c>
      <c r="C7" s="90" t="s">
        <v>387</v>
      </c>
      <c r="D7" s="32">
        <v>108</v>
      </c>
      <c r="E7" s="20">
        <v>4.607508532423208E-2</v>
      </c>
      <c r="F7" s="32">
        <v>116</v>
      </c>
      <c r="G7" s="20">
        <v>4.8576214405360134E-2</v>
      </c>
      <c r="H7" s="115">
        <v>140</v>
      </c>
      <c r="I7" s="112">
        <v>3.8556871385293311E-2</v>
      </c>
      <c r="J7" s="117">
        <v>147</v>
      </c>
      <c r="K7" s="112">
        <v>3.9761969164187179E-2</v>
      </c>
      <c r="L7" s="117">
        <v>133</v>
      </c>
      <c r="M7" s="112">
        <v>3.3662363958491523E-2</v>
      </c>
      <c r="N7" s="117">
        <v>176</v>
      </c>
      <c r="O7" s="57">
        <v>4.0918163672654689E-2</v>
      </c>
      <c r="P7" s="117">
        <v>156</v>
      </c>
      <c r="Q7" s="57">
        <v>3.8728897715988087E-2</v>
      </c>
      <c r="R7" s="117">
        <v>218</v>
      </c>
      <c r="S7" s="57">
        <v>5.1671012088172548E-2</v>
      </c>
      <c r="T7" s="117">
        <v>136</v>
      </c>
      <c r="U7" s="57">
        <v>4.5853000674308836E-2</v>
      </c>
      <c r="V7" s="117">
        <v>165</v>
      </c>
      <c r="W7" s="57">
        <v>5.0045495905368519E-2</v>
      </c>
      <c r="X7" s="59">
        <v>0.21323529411764705</v>
      </c>
      <c r="Z7" s="62"/>
      <c r="AA7" s="63"/>
      <c r="AB7" s="62"/>
      <c r="AC7" s="62"/>
      <c r="AD7" s="63"/>
      <c r="AE7" s="64"/>
    </row>
    <row r="8" spans="2:31" ht="21.9" customHeight="1" thickTop="1" thickBot="1" x14ac:dyDescent="0.35">
      <c r="B8" s="167">
        <v>10</v>
      </c>
      <c r="C8" s="90" t="s">
        <v>426</v>
      </c>
      <c r="D8" s="32">
        <v>0</v>
      </c>
      <c r="E8" s="20">
        <v>0</v>
      </c>
      <c r="F8" s="32">
        <v>1</v>
      </c>
      <c r="G8" s="20">
        <v>4.187604690117253E-4</v>
      </c>
      <c r="H8" s="115">
        <v>0</v>
      </c>
      <c r="I8" s="112">
        <v>0</v>
      </c>
      <c r="J8" s="117">
        <v>0</v>
      </c>
      <c r="K8" s="112">
        <v>0</v>
      </c>
      <c r="L8" s="117">
        <v>0</v>
      </c>
      <c r="M8" s="112">
        <v>0</v>
      </c>
      <c r="N8" s="117">
        <v>0</v>
      </c>
      <c r="O8" s="57">
        <v>0</v>
      </c>
      <c r="P8" s="117">
        <v>0</v>
      </c>
      <c r="Q8" s="57">
        <v>0</v>
      </c>
      <c r="R8" s="117">
        <v>0</v>
      </c>
      <c r="S8" s="57">
        <v>0</v>
      </c>
      <c r="T8" s="117">
        <v>0</v>
      </c>
      <c r="U8" s="57">
        <v>0</v>
      </c>
      <c r="V8" s="117">
        <v>1</v>
      </c>
      <c r="W8" s="57">
        <v>3.0330603579011223E-4</v>
      </c>
      <c r="X8" s="59">
        <v>1</v>
      </c>
      <c r="Z8" s="62"/>
      <c r="AA8" s="63"/>
      <c r="AB8" s="62"/>
      <c r="AC8" s="62"/>
      <c r="AD8" s="63"/>
      <c r="AE8" s="64"/>
    </row>
    <row r="9" spans="2:31" ht="21.9" customHeight="1" thickTop="1" x14ac:dyDescent="0.3">
      <c r="B9" s="168">
        <v>11</v>
      </c>
      <c r="C9" s="82" t="s">
        <v>427</v>
      </c>
      <c r="D9" s="32">
        <v>0</v>
      </c>
      <c r="E9" s="20">
        <v>0</v>
      </c>
      <c r="F9" s="32">
        <v>0</v>
      </c>
      <c r="G9" s="20">
        <v>0</v>
      </c>
      <c r="H9" s="49">
        <v>0</v>
      </c>
      <c r="I9" s="98">
        <v>0</v>
      </c>
      <c r="J9" s="99">
        <v>0</v>
      </c>
      <c r="K9" s="98">
        <v>0</v>
      </c>
      <c r="L9" s="99">
        <v>0</v>
      </c>
      <c r="M9" s="98">
        <v>0</v>
      </c>
      <c r="N9" s="99">
        <v>0</v>
      </c>
      <c r="O9" s="20">
        <v>0</v>
      </c>
      <c r="P9" s="99">
        <v>0</v>
      </c>
      <c r="Q9" s="20">
        <v>0</v>
      </c>
      <c r="R9" s="99">
        <v>0</v>
      </c>
      <c r="S9" s="20">
        <v>0</v>
      </c>
      <c r="T9" s="99">
        <v>0</v>
      </c>
      <c r="U9" s="20">
        <v>0</v>
      </c>
      <c r="V9" s="99">
        <v>0</v>
      </c>
      <c r="W9" s="20">
        <v>0</v>
      </c>
      <c r="X9" s="48">
        <v>0</v>
      </c>
      <c r="Z9" s="62"/>
      <c r="AA9" s="63"/>
      <c r="AB9" s="62"/>
      <c r="AC9" s="62"/>
      <c r="AD9" s="63"/>
      <c r="AE9" s="64"/>
    </row>
    <row r="10" spans="2:31" ht="21.9" customHeight="1" x14ac:dyDescent="0.3">
      <c r="B10" s="168">
        <v>12</v>
      </c>
      <c r="C10" s="82" t="s">
        <v>428</v>
      </c>
      <c r="D10" s="32">
        <v>0</v>
      </c>
      <c r="E10" s="20">
        <v>0</v>
      </c>
      <c r="F10" s="32">
        <v>1</v>
      </c>
      <c r="G10" s="20">
        <v>4.187604690117253E-4</v>
      </c>
      <c r="H10" s="49">
        <v>0</v>
      </c>
      <c r="I10" s="98">
        <v>0</v>
      </c>
      <c r="J10" s="99">
        <v>1</v>
      </c>
      <c r="K10" s="98">
        <v>2.7048958615093319E-4</v>
      </c>
      <c r="L10" s="99">
        <v>0</v>
      </c>
      <c r="M10" s="98">
        <v>0</v>
      </c>
      <c r="N10" s="99">
        <v>0</v>
      </c>
      <c r="O10" s="20">
        <v>0</v>
      </c>
      <c r="P10" s="99">
        <v>0</v>
      </c>
      <c r="Q10" s="20">
        <v>0</v>
      </c>
      <c r="R10" s="99">
        <v>0</v>
      </c>
      <c r="S10" s="20">
        <v>0</v>
      </c>
      <c r="T10" s="99">
        <v>0</v>
      </c>
      <c r="U10" s="20">
        <v>0</v>
      </c>
      <c r="V10" s="99">
        <v>2</v>
      </c>
      <c r="W10" s="20">
        <v>6.0661207158022447E-4</v>
      </c>
      <c r="X10" s="48">
        <v>1</v>
      </c>
      <c r="AB10" s="62"/>
      <c r="AC10" s="62"/>
      <c r="AD10" s="63"/>
      <c r="AE10" s="64"/>
    </row>
    <row r="11" spans="2:31" ht="21.9" customHeight="1" x14ac:dyDescent="0.3">
      <c r="B11" s="168">
        <v>13</v>
      </c>
      <c r="C11" s="82" t="s">
        <v>429</v>
      </c>
      <c r="D11" s="32">
        <v>1</v>
      </c>
      <c r="E11" s="20">
        <v>4.2662116040955632E-4</v>
      </c>
      <c r="F11" s="32">
        <v>0</v>
      </c>
      <c r="G11" s="20">
        <v>0</v>
      </c>
      <c r="H11" s="49">
        <v>0</v>
      </c>
      <c r="I11" s="98">
        <v>0</v>
      </c>
      <c r="J11" s="99">
        <v>0</v>
      </c>
      <c r="K11" s="98">
        <v>0</v>
      </c>
      <c r="L11" s="99">
        <v>1</v>
      </c>
      <c r="M11" s="98">
        <v>2.531004808909137E-4</v>
      </c>
      <c r="N11" s="99">
        <v>0</v>
      </c>
      <c r="O11" s="20">
        <v>0</v>
      </c>
      <c r="P11" s="99">
        <v>0</v>
      </c>
      <c r="Q11" s="20">
        <v>0</v>
      </c>
      <c r="R11" s="99">
        <v>1</v>
      </c>
      <c r="S11" s="20">
        <v>2.3702299123014932E-4</v>
      </c>
      <c r="T11" s="99">
        <v>0</v>
      </c>
      <c r="U11" s="20">
        <v>0</v>
      </c>
      <c r="V11" s="99">
        <v>0</v>
      </c>
      <c r="W11" s="20">
        <v>0</v>
      </c>
      <c r="X11" s="48">
        <v>0</v>
      </c>
      <c r="AB11" s="62"/>
      <c r="AC11" s="62"/>
      <c r="AD11" s="63"/>
      <c r="AE11" s="64"/>
    </row>
    <row r="12" spans="2:31" ht="21.9" customHeight="1" x14ac:dyDescent="0.3">
      <c r="B12" s="168">
        <v>14</v>
      </c>
      <c r="C12" s="82" t="s">
        <v>430</v>
      </c>
      <c r="D12" s="32">
        <v>0</v>
      </c>
      <c r="E12" s="20">
        <v>0</v>
      </c>
      <c r="F12" s="32">
        <v>0</v>
      </c>
      <c r="G12" s="20">
        <v>0</v>
      </c>
      <c r="H12" s="49">
        <v>0</v>
      </c>
      <c r="I12" s="98">
        <v>0</v>
      </c>
      <c r="J12" s="99">
        <v>0</v>
      </c>
      <c r="K12" s="98">
        <v>0</v>
      </c>
      <c r="L12" s="99">
        <v>0</v>
      </c>
      <c r="M12" s="98">
        <v>0</v>
      </c>
      <c r="N12" s="99">
        <v>0</v>
      </c>
      <c r="O12" s="20">
        <v>0</v>
      </c>
      <c r="P12" s="99">
        <v>0</v>
      </c>
      <c r="Q12" s="20">
        <v>0</v>
      </c>
      <c r="R12" s="99">
        <v>0</v>
      </c>
      <c r="S12" s="20">
        <v>0</v>
      </c>
      <c r="T12" s="99">
        <v>0</v>
      </c>
      <c r="U12" s="20">
        <v>0</v>
      </c>
      <c r="V12" s="99">
        <v>0</v>
      </c>
      <c r="W12" s="20">
        <v>0</v>
      </c>
      <c r="X12" s="48">
        <v>0</v>
      </c>
      <c r="AB12" s="62"/>
      <c r="AC12" s="62"/>
      <c r="AD12" s="63"/>
      <c r="AE12" s="64"/>
    </row>
    <row r="13" spans="2:31" ht="21.9" customHeight="1" thickBot="1" x14ac:dyDescent="0.35">
      <c r="B13" s="168">
        <v>19</v>
      </c>
      <c r="C13" s="82" t="s">
        <v>431</v>
      </c>
      <c r="D13" s="32">
        <v>8</v>
      </c>
      <c r="E13" s="20">
        <v>3.4129692832764505E-3</v>
      </c>
      <c r="F13" s="32">
        <v>13</v>
      </c>
      <c r="G13" s="20">
        <v>5.4438860971524287E-3</v>
      </c>
      <c r="H13" s="49">
        <v>0</v>
      </c>
      <c r="I13" s="98">
        <v>0</v>
      </c>
      <c r="J13" s="99">
        <v>1</v>
      </c>
      <c r="K13" s="98">
        <v>2.7048958615093319E-4</v>
      </c>
      <c r="L13" s="99">
        <v>1</v>
      </c>
      <c r="M13" s="98">
        <v>2.531004808909137E-4</v>
      </c>
      <c r="N13" s="99">
        <v>0</v>
      </c>
      <c r="O13" s="20">
        <v>0</v>
      </c>
      <c r="P13" s="99">
        <v>0</v>
      </c>
      <c r="Q13" s="20">
        <v>0</v>
      </c>
      <c r="R13" s="99">
        <v>0</v>
      </c>
      <c r="S13" s="20">
        <v>0</v>
      </c>
      <c r="T13" s="99">
        <v>1</v>
      </c>
      <c r="U13" s="20">
        <v>3.3715441672285906E-4</v>
      </c>
      <c r="V13" s="99">
        <v>1</v>
      </c>
      <c r="W13" s="20">
        <v>3.0330603579011223E-4</v>
      </c>
      <c r="X13" s="48">
        <v>0</v>
      </c>
      <c r="AB13" s="62"/>
      <c r="AC13" s="62"/>
      <c r="AD13" s="63"/>
      <c r="AE13" s="64"/>
    </row>
    <row r="14" spans="2:31" ht="21.9" customHeight="1" thickTop="1" thickBot="1" x14ac:dyDescent="0.35">
      <c r="B14" s="167">
        <v>20</v>
      </c>
      <c r="C14" s="90" t="s">
        <v>432</v>
      </c>
      <c r="D14" s="32">
        <v>1</v>
      </c>
      <c r="E14" s="20">
        <v>4.2662116040955632E-4</v>
      </c>
      <c r="F14" s="32">
        <v>0</v>
      </c>
      <c r="G14" s="20">
        <v>0</v>
      </c>
      <c r="H14" s="115">
        <v>1</v>
      </c>
      <c r="I14" s="112">
        <v>2.754062241806665E-4</v>
      </c>
      <c r="J14" s="117">
        <v>1</v>
      </c>
      <c r="K14" s="112">
        <v>2.7048958615093319E-4</v>
      </c>
      <c r="L14" s="117">
        <v>3</v>
      </c>
      <c r="M14" s="112">
        <v>7.5930144267274111E-4</v>
      </c>
      <c r="N14" s="117">
        <v>3</v>
      </c>
      <c r="O14" s="57">
        <v>7.4850299401197609E-4</v>
      </c>
      <c r="P14" s="117">
        <v>1</v>
      </c>
      <c r="Q14" s="57">
        <v>2.4826216484607745E-4</v>
      </c>
      <c r="R14" s="117">
        <v>1</v>
      </c>
      <c r="S14" s="57">
        <v>2.3702299123014932E-4</v>
      </c>
      <c r="T14" s="117">
        <v>1</v>
      </c>
      <c r="U14" s="57">
        <v>3.3715441672285906E-4</v>
      </c>
      <c r="V14" s="117">
        <v>2</v>
      </c>
      <c r="W14" s="57">
        <v>6.0661207158022447E-4</v>
      </c>
      <c r="X14" s="59">
        <v>1</v>
      </c>
      <c r="Z14" s="62"/>
      <c r="AA14" s="63"/>
      <c r="AB14" s="62"/>
      <c r="AC14" s="62"/>
      <c r="AD14" s="63"/>
      <c r="AE14" s="64"/>
    </row>
    <row r="15" spans="2:31" ht="21.9" customHeight="1" thickTop="1" x14ac:dyDescent="0.3">
      <c r="B15" s="168">
        <v>21</v>
      </c>
      <c r="C15" s="82" t="s">
        <v>433</v>
      </c>
      <c r="D15" s="32">
        <v>2</v>
      </c>
      <c r="E15" s="20">
        <v>8.5324232081911264E-4</v>
      </c>
      <c r="F15" s="32">
        <v>2</v>
      </c>
      <c r="G15" s="20">
        <v>8.375209380234506E-4</v>
      </c>
      <c r="H15" s="49">
        <v>1</v>
      </c>
      <c r="I15" s="98">
        <v>2.754062241806665E-4</v>
      </c>
      <c r="J15" s="99">
        <v>0</v>
      </c>
      <c r="K15" s="98">
        <v>0</v>
      </c>
      <c r="L15" s="99">
        <v>0</v>
      </c>
      <c r="M15" s="98">
        <v>0</v>
      </c>
      <c r="N15" s="99">
        <v>1</v>
      </c>
      <c r="O15" s="20">
        <v>2.4950099800399199E-4</v>
      </c>
      <c r="P15" s="99">
        <v>1</v>
      </c>
      <c r="Q15" s="20">
        <v>2.4826216484607745E-4</v>
      </c>
      <c r="R15" s="99">
        <v>1</v>
      </c>
      <c r="S15" s="20">
        <v>2.3702299123014932E-4</v>
      </c>
      <c r="T15" s="99">
        <v>0</v>
      </c>
      <c r="U15" s="20">
        <v>0</v>
      </c>
      <c r="V15" s="99">
        <v>1</v>
      </c>
      <c r="W15" s="20">
        <v>3.0330603579011223E-4</v>
      </c>
      <c r="X15" s="48">
        <v>1</v>
      </c>
      <c r="AB15" s="62"/>
      <c r="AC15" s="62"/>
      <c r="AD15" s="63"/>
      <c r="AE15" s="64"/>
    </row>
    <row r="16" spans="2:31" ht="21.9" customHeight="1" x14ac:dyDescent="0.3">
      <c r="B16" s="168">
        <v>22</v>
      </c>
      <c r="C16" s="82" t="s">
        <v>434</v>
      </c>
      <c r="D16" s="32">
        <v>0</v>
      </c>
      <c r="E16" s="20">
        <v>0</v>
      </c>
      <c r="F16" s="32">
        <v>1</v>
      </c>
      <c r="G16" s="20">
        <v>4.187604690117253E-4</v>
      </c>
      <c r="H16" s="49">
        <v>0</v>
      </c>
      <c r="I16" s="98">
        <v>0</v>
      </c>
      <c r="J16" s="99">
        <v>0</v>
      </c>
      <c r="K16" s="98">
        <v>0</v>
      </c>
      <c r="L16" s="99">
        <v>1</v>
      </c>
      <c r="M16" s="98">
        <v>2.531004808909137E-4</v>
      </c>
      <c r="N16" s="99">
        <v>1</v>
      </c>
      <c r="O16" s="20">
        <v>2.4950099800399199E-4</v>
      </c>
      <c r="P16" s="99">
        <v>0</v>
      </c>
      <c r="Q16" s="20">
        <v>0</v>
      </c>
      <c r="R16" s="99">
        <v>0</v>
      </c>
      <c r="S16" s="20">
        <v>0</v>
      </c>
      <c r="T16" s="99">
        <v>0</v>
      </c>
      <c r="U16" s="20">
        <v>0</v>
      </c>
      <c r="V16" s="99">
        <v>1</v>
      </c>
      <c r="W16" s="20">
        <v>3.0330603579011223E-4</v>
      </c>
      <c r="X16" s="48">
        <v>1</v>
      </c>
      <c r="Z16" s="62"/>
      <c r="AA16" s="63"/>
      <c r="AB16" s="62"/>
      <c r="AC16" s="62"/>
      <c r="AD16" s="63"/>
      <c r="AE16" s="64"/>
    </row>
    <row r="17" spans="2:31" ht="21.9" customHeight="1" x14ac:dyDescent="0.3">
      <c r="B17" s="168">
        <v>23</v>
      </c>
      <c r="C17" s="82" t="s">
        <v>435</v>
      </c>
      <c r="D17" s="32">
        <v>0</v>
      </c>
      <c r="E17" s="20">
        <v>0</v>
      </c>
      <c r="F17" s="32">
        <v>0</v>
      </c>
      <c r="G17" s="20">
        <v>0</v>
      </c>
      <c r="H17" s="49">
        <v>0</v>
      </c>
      <c r="I17" s="98">
        <v>0</v>
      </c>
      <c r="J17" s="99">
        <v>0</v>
      </c>
      <c r="K17" s="98">
        <v>0</v>
      </c>
      <c r="L17" s="99">
        <v>0</v>
      </c>
      <c r="M17" s="98">
        <v>0</v>
      </c>
      <c r="N17" s="99">
        <v>0</v>
      </c>
      <c r="O17" s="20">
        <v>0</v>
      </c>
      <c r="P17" s="99">
        <v>1</v>
      </c>
      <c r="Q17" s="20">
        <v>2.4826216484607745E-4</v>
      </c>
      <c r="R17" s="99">
        <v>0</v>
      </c>
      <c r="S17" s="20">
        <v>0</v>
      </c>
      <c r="T17" s="99">
        <v>0</v>
      </c>
      <c r="U17" s="20">
        <v>0</v>
      </c>
      <c r="V17" s="99">
        <v>0</v>
      </c>
      <c r="W17" s="20">
        <v>0</v>
      </c>
      <c r="X17" s="48">
        <v>0</v>
      </c>
      <c r="Z17" s="62"/>
      <c r="AA17" s="63"/>
      <c r="AB17" s="62"/>
      <c r="AC17" s="62"/>
      <c r="AD17" s="63"/>
      <c r="AE17" s="64"/>
    </row>
    <row r="18" spans="2:31" ht="21.9" customHeight="1" x14ac:dyDescent="0.3">
      <c r="B18" s="168">
        <v>24</v>
      </c>
      <c r="C18" s="82" t="s">
        <v>436</v>
      </c>
      <c r="D18" s="32">
        <v>2</v>
      </c>
      <c r="E18" s="20">
        <v>8.5324232081911264E-4</v>
      </c>
      <c r="F18" s="32">
        <v>2</v>
      </c>
      <c r="G18" s="20">
        <v>8.375209380234506E-4</v>
      </c>
      <c r="H18" s="49">
        <v>0</v>
      </c>
      <c r="I18" s="98">
        <v>0</v>
      </c>
      <c r="J18" s="99">
        <v>0</v>
      </c>
      <c r="K18" s="98">
        <v>0</v>
      </c>
      <c r="L18" s="99">
        <v>0</v>
      </c>
      <c r="M18" s="98">
        <v>0</v>
      </c>
      <c r="N18" s="99">
        <v>0</v>
      </c>
      <c r="O18" s="20">
        <v>0</v>
      </c>
      <c r="P18" s="99">
        <v>0</v>
      </c>
      <c r="Q18" s="20">
        <v>0</v>
      </c>
      <c r="R18" s="99">
        <v>0</v>
      </c>
      <c r="S18" s="20">
        <v>0</v>
      </c>
      <c r="T18" s="99">
        <v>0</v>
      </c>
      <c r="U18" s="20">
        <v>0</v>
      </c>
      <c r="V18" s="99">
        <v>0</v>
      </c>
      <c r="W18" s="20">
        <v>0</v>
      </c>
      <c r="X18" s="48">
        <v>0</v>
      </c>
      <c r="Z18" s="62"/>
      <c r="AA18" s="63"/>
      <c r="AB18" s="62"/>
      <c r="AC18" s="62"/>
      <c r="AD18" s="63"/>
      <c r="AE18" s="64"/>
    </row>
    <row r="19" spans="2:31" ht="21.9" customHeight="1" thickBot="1" x14ac:dyDescent="0.35">
      <c r="B19" s="168">
        <v>29</v>
      </c>
      <c r="C19" s="82" t="s">
        <v>437</v>
      </c>
      <c r="D19" s="32">
        <v>0</v>
      </c>
      <c r="E19" s="20">
        <v>0</v>
      </c>
      <c r="F19" s="32">
        <v>0</v>
      </c>
      <c r="G19" s="20">
        <v>0</v>
      </c>
      <c r="H19" s="49">
        <v>2</v>
      </c>
      <c r="I19" s="98">
        <v>5.50812448361333E-4</v>
      </c>
      <c r="J19" s="99">
        <v>2</v>
      </c>
      <c r="K19" s="98">
        <v>5.4097917230186638E-4</v>
      </c>
      <c r="L19" s="99">
        <v>0</v>
      </c>
      <c r="M19" s="98">
        <v>0</v>
      </c>
      <c r="N19" s="99">
        <v>2</v>
      </c>
      <c r="O19" s="20">
        <v>4.9900199600798399E-4</v>
      </c>
      <c r="P19" s="99">
        <v>0</v>
      </c>
      <c r="Q19" s="20">
        <v>0</v>
      </c>
      <c r="R19" s="99">
        <v>1</v>
      </c>
      <c r="S19" s="20">
        <v>2.3702299123014932E-4</v>
      </c>
      <c r="T19" s="99">
        <v>0</v>
      </c>
      <c r="U19" s="20">
        <v>0</v>
      </c>
      <c r="V19" s="99">
        <v>0</v>
      </c>
      <c r="W19" s="20">
        <v>0</v>
      </c>
      <c r="X19" s="48">
        <v>0</v>
      </c>
      <c r="AB19" s="62"/>
      <c r="AC19" s="62"/>
      <c r="AD19" s="63"/>
      <c r="AE19" s="64"/>
    </row>
    <row r="20" spans="2:31" ht="21.9" customHeight="1" thickTop="1" thickBot="1" x14ac:dyDescent="0.35">
      <c r="B20" s="167">
        <v>30</v>
      </c>
      <c r="C20" s="90" t="s">
        <v>438</v>
      </c>
      <c r="D20" s="32">
        <v>4</v>
      </c>
      <c r="E20" s="20">
        <v>1.7064846416382253E-3</v>
      </c>
      <c r="F20" s="32">
        <v>7</v>
      </c>
      <c r="G20" s="20">
        <v>2.9313232830820769E-3</v>
      </c>
      <c r="H20" s="115">
        <v>10</v>
      </c>
      <c r="I20" s="112">
        <v>2.7540622418066648E-3</v>
      </c>
      <c r="J20" s="117">
        <v>7</v>
      </c>
      <c r="K20" s="112">
        <v>1.8934271030565323E-3</v>
      </c>
      <c r="L20" s="117">
        <v>12</v>
      </c>
      <c r="M20" s="112">
        <v>3.0372057706909645E-3</v>
      </c>
      <c r="N20" s="117">
        <v>6</v>
      </c>
      <c r="O20" s="57">
        <v>1.4970059880239522E-3</v>
      </c>
      <c r="P20" s="117">
        <v>19</v>
      </c>
      <c r="Q20" s="57">
        <v>4.7169811320754715E-3</v>
      </c>
      <c r="R20" s="117">
        <v>16</v>
      </c>
      <c r="S20" s="57">
        <v>3.7923678596823891E-3</v>
      </c>
      <c r="T20" s="117">
        <v>12</v>
      </c>
      <c r="U20" s="57">
        <v>4.045853000674309E-3</v>
      </c>
      <c r="V20" s="117">
        <v>7</v>
      </c>
      <c r="W20" s="57">
        <v>2.1231422505307855E-3</v>
      </c>
      <c r="X20" s="59">
        <v>-0.41666666666666669</v>
      </c>
      <c r="AB20" s="62"/>
      <c r="AC20" s="62"/>
      <c r="AD20" s="63"/>
      <c r="AE20" s="64"/>
    </row>
    <row r="21" spans="2:31" ht="21.9" customHeight="1" thickTop="1" x14ac:dyDescent="0.3">
      <c r="B21" s="168">
        <v>31</v>
      </c>
      <c r="C21" s="82" t="s">
        <v>439</v>
      </c>
      <c r="D21" s="32">
        <v>2</v>
      </c>
      <c r="E21" s="20">
        <v>8.5324232081911264E-4</v>
      </c>
      <c r="F21" s="32">
        <v>0</v>
      </c>
      <c r="G21" s="20">
        <v>0</v>
      </c>
      <c r="H21" s="49">
        <v>0</v>
      </c>
      <c r="I21" s="98">
        <v>0</v>
      </c>
      <c r="J21" s="99">
        <v>1</v>
      </c>
      <c r="K21" s="98">
        <v>2.7048958615093319E-4</v>
      </c>
      <c r="L21" s="99">
        <v>0</v>
      </c>
      <c r="M21" s="98">
        <v>0</v>
      </c>
      <c r="N21" s="99">
        <v>5</v>
      </c>
      <c r="O21" s="20">
        <v>1.2475049900199601E-3</v>
      </c>
      <c r="P21" s="99">
        <v>1</v>
      </c>
      <c r="Q21" s="20">
        <v>2.4826216484607745E-4</v>
      </c>
      <c r="R21" s="99">
        <v>0</v>
      </c>
      <c r="S21" s="20">
        <v>0</v>
      </c>
      <c r="T21" s="99">
        <v>1</v>
      </c>
      <c r="U21" s="20">
        <v>3.3715441672285906E-4</v>
      </c>
      <c r="V21" s="99">
        <v>2</v>
      </c>
      <c r="W21" s="20">
        <v>6.0661207158022447E-4</v>
      </c>
      <c r="X21" s="48">
        <v>1</v>
      </c>
      <c r="AB21" s="62"/>
      <c r="AC21" s="62"/>
      <c r="AD21" s="63"/>
      <c r="AE21" s="64"/>
    </row>
    <row r="22" spans="2:31" ht="21.9" customHeight="1" x14ac:dyDescent="0.3">
      <c r="B22" s="168">
        <v>32</v>
      </c>
      <c r="C22" s="82" t="s">
        <v>440</v>
      </c>
      <c r="D22" s="32">
        <v>8</v>
      </c>
      <c r="E22" s="20">
        <v>3.4129692832764505E-3</v>
      </c>
      <c r="F22" s="32">
        <v>8</v>
      </c>
      <c r="G22" s="20">
        <v>3.3500837520938024E-3</v>
      </c>
      <c r="H22" s="49">
        <v>3</v>
      </c>
      <c r="I22" s="98">
        <v>8.262186725419994E-4</v>
      </c>
      <c r="J22" s="99">
        <v>1</v>
      </c>
      <c r="K22" s="98">
        <v>2.7048958615093319E-4</v>
      </c>
      <c r="L22" s="99">
        <v>2</v>
      </c>
      <c r="M22" s="98">
        <v>5.0620096178182741E-4</v>
      </c>
      <c r="N22" s="99">
        <v>2</v>
      </c>
      <c r="O22" s="20">
        <v>4.9900199600798399E-4</v>
      </c>
      <c r="P22" s="99">
        <v>3</v>
      </c>
      <c r="Q22" s="20">
        <v>7.4478649453823241E-4</v>
      </c>
      <c r="R22" s="99">
        <v>1</v>
      </c>
      <c r="S22" s="20">
        <v>2.3702299123014932E-4</v>
      </c>
      <c r="T22" s="99">
        <v>2</v>
      </c>
      <c r="U22" s="20">
        <v>6.7430883344571813E-4</v>
      </c>
      <c r="V22" s="99">
        <v>3</v>
      </c>
      <c r="W22" s="20">
        <v>9.099181073703367E-4</v>
      </c>
      <c r="X22" s="48">
        <v>0.5</v>
      </c>
      <c r="AB22" s="62"/>
      <c r="AC22" s="62"/>
      <c r="AD22" s="63"/>
      <c r="AE22" s="64"/>
    </row>
    <row r="23" spans="2:31" ht="21.9" customHeight="1" x14ac:dyDescent="0.3">
      <c r="B23" s="168">
        <v>33</v>
      </c>
      <c r="C23" s="82" t="s">
        <v>441</v>
      </c>
      <c r="D23" s="32">
        <v>9</v>
      </c>
      <c r="E23" s="20">
        <v>3.8395904436860067E-3</v>
      </c>
      <c r="F23" s="32">
        <v>9</v>
      </c>
      <c r="G23" s="20">
        <v>3.7688442211055275E-3</v>
      </c>
      <c r="H23" s="49">
        <v>9</v>
      </c>
      <c r="I23" s="98">
        <v>2.4786560176259984E-3</v>
      </c>
      <c r="J23" s="99">
        <v>12</v>
      </c>
      <c r="K23" s="98">
        <v>3.2458750338111987E-3</v>
      </c>
      <c r="L23" s="99">
        <v>16</v>
      </c>
      <c r="M23" s="98">
        <v>4.0496076942546193E-3</v>
      </c>
      <c r="N23" s="99">
        <v>16</v>
      </c>
      <c r="O23" s="20">
        <v>3.9920159680638719E-3</v>
      </c>
      <c r="P23" s="99">
        <v>10</v>
      </c>
      <c r="Q23" s="20">
        <v>2.4826216484607751E-3</v>
      </c>
      <c r="R23" s="99">
        <v>12</v>
      </c>
      <c r="S23" s="20">
        <v>2.8442758947617918E-3</v>
      </c>
      <c r="T23" s="99">
        <v>7</v>
      </c>
      <c r="U23" s="20">
        <v>2.3600809170600135E-3</v>
      </c>
      <c r="V23" s="99">
        <v>12</v>
      </c>
      <c r="W23" s="20">
        <v>3.6396724294813468E-3</v>
      </c>
      <c r="X23" s="48">
        <v>0.7142857142857143</v>
      </c>
      <c r="Z23" s="62"/>
      <c r="AA23" s="63"/>
      <c r="AB23" s="62"/>
      <c r="AC23" s="62"/>
      <c r="AD23" s="63"/>
      <c r="AE23" s="64"/>
    </row>
    <row r="24" spans="2:31" ht="21.9" customHeight="1" x14ac:dyDescent="0.3">
      <c r="B24" s="168">
        <v>34</v>
      </c>
      <c r="C24" s="82" t="s">
        <v>442</v>
      </c>
      <c r="D24" s="32">
        <v>7</v>
      </c>
      <c r="E24" s="20">
        <v>2.9863481228668944E-3</v>
      </c>
      <c r="F24" s="32">
        <v>5</v>
      </c>
      <c r="G24" s="20">
        <v>2.0938023450586263E-3</v>
      </c>
      <c r="H24" s="49">
        <v>18</v>
      </c>
      <c r="I24" s="98">
        <v>4.9573120352519968E-3</v>
      </c>
      <c r="J24" s="99">
        <v>19</v>
      </c>
      <c r="K24" s="98">
        <v>5.1393021368677308E-3</v>
      </c>
      <c r="L24" s="99">
        <v>11</v>
      </c>
      <c r="M24" s="98">
        <v>2.7841052898000505E-3</v>
      </c>
      <c r="N24" s="99">
        <v>15</v>
      </c>
      <c r="O24" s="20">
        <v>3.7425149700598802E-3</v>
      </c>
      <c r="P24" s="99">
        <v>23</v>
      </c>
      <c r="Q24" s="20">
        <v>5.7100297914597815E-3</v>
      </c>
      <c r="R24" s="99">
        <v>21</v>
      </c>
      <c r="S24" s="20">
        <v>4.9774828158331355E-3</v>
      </c>
      <c r="T24" s="99">
        <v>12</v>
      </c>
      <c r="U24" s="20">
        <v>4.045853000674309E-3</v>
      </c>
      <c r="V24" s="99">
        <v>18</v>
      </c>
      <c r="W24" s="20">
        <v>5.4595086442220204E-3</v>
      </c>
      <c r="X24" s="48">
        <v>0.5</v>
      </c>
      <c r="Z24" s="62"/>
      <c r="AA24" s="63"/>
      <c r="AB24" s="62"/>
      <c r="AC24" s="62"/>
      <c r="AD24" s="63"/>
      <c r="AE24" s="64"/>
    </row>
    <row r="25" spans="2:31" ht="21.9" customHeight="1" x14ac:dyDescent="0.3">
      <c r="B25" s="168">
        <v>35</v>
      </c>
      <c r="C25" s="82" t="s">
        <v>443</v>
      </c>
      <c r="D25" s="32">
        <v>18</v>
      </c>
      <c r="E25" s="20">
        <v>7.6791808873720134E-3</v>
      </c>
      <c r="F25" s="32">
        <v>24</v>
      </c>
      <c r="G25" s="20">
        <v>1.0050251256281407E-2</v>
      </c>
      <c r="H25" s="49">
        <v>32</v>
      </c>
      <c r="I25" s="98">
        <v>8.812999173781328E-3</v>
      </c>
      <c r="J25" s="99">
        <v>38</v>
      </c>
      <c r="K25" s="98">
        <v>1.0278604273735462E-2</v>
      </c>
      <c r="L25" s="99">
        <v>30</v>
      </c>
      <c r="M25" s="98">
        <v>7.5930144267274098E-3</v>
      </c>
      <c r="N25" s="99">
        <v>39</v>
      </c>
      <c r="O25" s="20">
        <v>9.730538922155689E-3</v>
      </c>
      <c r="P25" s="99">
        <v>25</v>
      </c>
      <c r="Q25" s="20">
        <v>6.2065541211519361E-3</v>
      </c>
      <c r="R25" s="99">
        <v>27</v>
      </c>
      <c r="S25" s="20">
        <v>6.3996207632140319E-3</v>
      </c>
      <c r="T25" s="99">
        <v>29</v>
      </c>
      <c r="U25" s="20">
        <v>9.7774780849629126E-3</v>
      </c>
      <c r="V25" s="99">
        <v>16</v>
      </c>
      <c r="W25" s="20">
        <v>4.8528965726417957E-3</v>
      </c>
      <c r="X25" s="48">
        <v>-0.44827586206896552</v>
      </c>
      <c r="Z25" s="62"/>
      <c r="AA25" s="63"/>
      <c r="AB25" s="62"/>
      <c r="AC25" s="62"/>
      <c r="AD25" s="63"/>
      <c r="AE25" s="64"/>
    </row>
    <row r="26" spans="2:31" ht="21.9" customHeight="1" thickBot="1" x14ac:dyDescent="0.35">
      <c r="B26" s="168">
        <v>39</v>
      </c>
      <c r="C26" s="82" t="s">
        <v>444</v>
      </c>
      <c r="D26" s="32">
        <v>5</v>
      </c>
      <c r="E26" s="20">
        <v>2.1331058020477816E-3</v>
      </c>
      <c r="F26" s="32">
        <v>2</v>
      </c>
      <c r="G26" s="20">
        <v>8.375209380234506E-4</v>
      </c>
      <c r="H26" s="49">
        <v>6</v>
      </c>
      <c r="I26" s="98">
        <v>1.6524373450839988E-3</v>
      </c>
      <c r="J26" s="99">
        <v>2</v>
      </c>
      <c r="K26" s="98">
        <v>5.4097917230186638E-4</v>
      </c>
      <c r="L26" s="99">
        <v>6</v>
      </c>
      <c r="M26" s="98">
        <v>1.5186028853454822E-3</v>
      </c>
      <c r="N26" s="99">
        <v>5</v>
      </c>
      <c r="O26" s="20">
        <v>1.2475049900199601E-3</v>
      </c>
      <c r="P26" s="99">
        <v>10</v>
      </c>
      <c r="Q26" s="20">
        <v>2.4826216484607751E-3</v>
      </c>
      <c r="R26" s="99">
        <v>5</v>
      </c>
      <c r="S26" s="20">
        <v>1.1851149561507466E-3</v>
      </c>
      <c r="T26" s="99">
        <v>3</v>
      </c>
      <c r="U26" s="20">
        <v>1.0114632501685772E-3</v>
      </c>
      <c r="V26" s="99">
        <v>7</v>
      </c>
      <c r="W26" s="20">
        <v>2.1231422505307855E-3</v>
      </c>
      <c r="X26" s="48">
        <v>1.3333333333333333</v>
      </c>
      <c r="Z26" s="62"/>
      <c r="AA26" s="63"/>
      <c r="AB26" s="62"/>
      <c r="AC26" s="62"/>
      <c r="AD26" s="63"/>
      <c r="AE26" s="64"/>
    </row>
    <row r="27" spans="2:31" ht="21.9" customHeight="1" thickTop="1" thickBot="1" x14ac:dyDescent="0.35">
      <c r="B27" s="167">
        <v>40</v>
      </c>
      <c r="C27" s="90" t="s">
        <v>445</v>
      </c>
      <c r="D27" s="32">
        <v>102</v>
      </c>
      <c r="E27" s="20">
        <v>4.3515358361774746E-2</v>
      </c>
      <c r="F27" s="32">
        <v>137</v>
      </c>
      <c r="G27" s="20">
        <v>5.7370184254606368E-2</v>
      </c>
      <c r="H27" s="115">
        <v>353</v>
      </c>
      <c r="I27" s="112">
        <v>9.7218397135775264E-2</v>
      </c>
      <c r="J27" s="117">
        <v>397</v>
      </c>
      <c r="K27" s="112">
        <v>0.10738436570192049</v>
      </c>
      <c r="L27" s="117">
        <v>436</v>
      </c>
      <c r="M27" s="112">
        <v>0.11035180966843836</v>
      </c>
      <c r="N27" s="117">
        <v>363</v>
      </c>
      <c r="O27" s="57">
        <v>9.0568862275449108E-2</v>
      </c>
      <c r="P27" s="117">
        <v>518</v>
      </c>
      <c r="Q27" s="57">
        <v>0.12859980139026814</v>
      </c>
      <c r="R27" s="117">
        <v>391</v>
      </c>
      <c r="S27" s="57">
        <v>9.2675989570988382E-2</v>
      </c>
      <c r="T27" s="117">
        <v>233</v>
      </c>
      <c r="U27" s="57">
        <v>7.8556979096426158E-2</v>
      </c>
      <c r="V27" s="117">
        <v>275</v>
      </c>
      <c r="W27" s="57">
        <v>8.3409159842280867E-2</v>
      </c>
      <c r="X27" s="59">
        <v>0.18025751072961374</v>
      </c>
      <c r="Z27" s="62"/>
      <c r="AA27" s="63"/>
      <c r="AB27" s="62"/>
      <c r="AC27" s="62"/>
      <c r="AD27" s="63"/>
      <c r="AE27" s="64"/>
    </row>
    <row r="28" spans="2:31" ht="21.9" customHeight="1" thickTop="1" x14ac:dyDescent="0.3">
      <c r="B28" s="168">
        <v>41</v>
      </c>
      <c r="C28" s="82" t="s">
        <v>446</v>
      </c>
      <c r="D28" s="32">
        <v>8</v>
      </c>
      <c r="E28" s="20">
        <v>3.4129692832764505E-3</v>
      </c>
      <c r="F28" s="32">
        <v>7</v>
      </c>
      <c r="G28" s="20">
        <v>2.9313232830820769E-3</v>
      </c>
      <c r="H28" s="49">
        <v>12</v>
      </c>
      <c r="I28" s="98">
        <v>3.3048746901679976E-3</v>
      </c>
      <c r="J28" s="99">
        <v>12</v>
      </c>
      <c r="K28" s="98">
        <v>3.2458750338111987E-3</v>
      </c>
      <c r="L28" s="99">
        <v>9</v>
      </c>
      <c r="M28" s="98">
        <v>2.2779043280182231E-3</v>
      </c>
      <c r="N28" s="99">
        <v>11</v>
      </c>
      <c r="O28" s="20">
        <v>2.7445109780439127E-3</v>
      </c>
      <c r="P28" s="99">
        <v>4</v>
      </c>
      <c r="Q28" s="20">
        <v>9.930486593843098E-4</v>
      </c>
      <c r="R28" s="99">
        <v>8</v>
      </c>
      <c r="S28" s="20">
        <v>1.8961839298411946E-3</v>
      </c>
      <c r="T28" s="99">
        <v>7</v>
      </c>
      <c r="U28" s="20">
        <v>2.3600809170600135E-3</v>
      </c>
      <c r="V28" s="99">
        <v>9</v>
      </c>
      <c r="W28" s="20">
        <v>2.7297543221110102E-3</v>
      </c>
      <c r="X28" s="48">
        <v>0.2857142857142857</v>
      </c>
      <c r="Z28" s="62"/>
      <c r="AA28" s="63"/>
      <c r="AB28" s="62"/>
      <c r="AC28" s="62"/>
      <c r="AD28" s="63"/>
      <c r="AE28" s="64"/>
    </row>
    <row r="29" spans="2:31" ht="21.9" customHeight="1" x14ac:dyDescent="0.3">
      <c r="B29" s="168">
        <v>42</v>
      </c>
      <c r="C29" s="82" t="s">
        <v>447</v>
      </c>
      <c r="D29" s="32">
        <v>1174</v>
      </c>
      <c r="E29" s="20">
        <v>0.50085324232081907</v>
      </c>
      <c r="F29" s="32">
        <v>1183</v>
      </c>
      <c r="G29" s="20">
        <v>0.49539363484087101</v>
      </c>
      <c r="H29" s="49">
        <v>1506</v>
      </c>
      <c r="I29" s="98">
        <v>0.41476177361608374</v>
      </c>
      <c r="J29" s="99">
        <v>1592</v>
      </c>
      <c r="K29" s="98">
        <v>0.43061942115228563</v>
      </c>
      <c r="L29" s="99">
        <v>1696</v>
      </c>
      <c r="M29" s="98">
        <v>0.42925841559098965</v>
      </c>
      <c r="N29" s="99">
        <v>1712</v>
      </c>
      <c r="O29" s="20">
        <v>0.42714570858283446</v>
      </c>
      <c r="P29" s="99">
        <v>1547</v>
      </c>
      <c r="Q29" s="20">
        <v>0.38406156901688182</v>
      </c>
      <c r="R29" s="99">
        <v>1671</v>
      </c>
      <c r="S29" s="20">
        <v>0.39606541834557951</v>
      </c>
      <c r="T29" s="99">
        <v>1437</v>
      </c>
      <c r="U29" s="20">
        <v>0.48449089683074847</v>
      </c>
      <c r="V29" s="99">
        <v>1633</v>
      </c>
      <c r="W29" s="20">
        <v>0.49529875644525329</v>
      </c>
      <c r="X29" s="48">
        <v>0.13639526791927628</v>
      </c>
      <c r="Z29" s="62"/>
      <c r="AA29" s="63"/>
      <c r="AB29" s="62"/>
      <c r="AC29" s="62"/>
      <c r="AD29" s="63"/>
      <c r="AE29" s="64"/>
    </row>
    <row r="30" spans="2:31" ht="21.9" customHeight="1" x14ac:dyDescent="0.3">
      <c r="B30" s="168">
        <v>43</v>
      </c>
      <c r="C30" s="82" t="s">
        <v>448</v>
      </c>
      <c r="D30" s="32">
        <v>6</v>
      </c>
      <c r="E30" s="20">
        <v>2.5597269624573378E-3</v>
      </c>
      <c r="F30" s="32">
        <v>8</v>
      </c>
      <c r="G30" s="20">
        <v>3.3500837520938024E-3</v>
      </c>
      <c r="H30" s="49">
        <v>3</v>
      </c>
      <c r="I30" s="98">
        <v>8.262186725419994E-4</v>
      </c>
      <c r="J30" s="99">
        <v>1</v>
      </c>
      <c r="K30" s="98">
        <v>2.7048958615093319E-4</v>
      </c>
      <c r="L30" s="99">
        <v>2</v>
      </c>
      <c r="M30" s="98">
        <v>5.0620096178182741E-4</v>
      </c>
      <c r="N30" s="99">
        <v>4</v>
      </c>
      <c r="O30" s="20">
        <v>9.9800399201596798E-4</v>
      </c>
      <c r="P30" s="99">
        <v>1</v>
      </c>
      <c r="Q30" s="20">
        <v>2.4826216484607745E-4</v>
      </c>
      <c r="R30" s="99">
        <v>4</v>
      </c>
      <c r="S30" s="20">
        <v>9.4809196492059728E-4</v>
      </c>
      <c r="T30" s="99">
        <v>2</v>
      </c>
      <c r="U30" s="20">
        <v>6.7430883344571813E-4</v>
      </c>
      <c r="V30" s="99">
        <v>2</v>
      </c>
      <c r="W30" s="20">
        <v>6.0661207158022447E-4</v>
      </c>
      <c r="X30" s="48">
        <v>0</v>
      </c>
      <c r="Z30" s="62"/>
      <c r="AA30" s="63"/>
      <c r="AB30" s="62"/>
      <c r="AC30" s="62"/>
      <c r="AD30" s="63"/>
      <c r="AE30" s="64"/>
    </row>
    <row r="31" spans="2:31" ht="21.9" customHeight="1" x14ac:dyDescent="0.3">
      <c r="B31" s="168">
        <v>44</v>
      </c>
      <c r="C31" s="82" t="s">
        <v>449</v>
      </c>
      <c r="D31" s="32">
        <v>24</v>
      </c>
      <c r="E31" s="20">
        <v>1.0238907849829351E-2</v>
      </c>
      <c r="F31" s="32">
        <v>31</v>
      </c>
      <c r="G31" s="20">
        <v>1.2981574539363484E-2</v>
      </c>
      <c r="H31" s="49">
        <v>12</v>
      </c>
      <c r="I31" s="98">
        <v>3.3048746901679976E-3</v>
      </c>
      <c r="J31" s="99">
        <v>11</v>
      </c>
      <c r="K31" s="98">
        <v>2.9753854476602653E-3</v>
      </c>
      <c r="L31" s="99">
        <v>14</v>
      </c>
      <c r="M31" s="98">
        <v>3.5434067324727919E-3</v>
      </c>
      <c r="N31" s="99">
        <v>13</v>
      </c>
      <c r="O31" s="20">
        <v>3.243512974051896E-3</v>
      </c>
      <c r="P31" s="99">
        <v>15</v>
      </c>
      <c r="Q31" s="20">
        <v>3.7239324726911619E-3</v>
      </c>
      <c r="R31" s="99">
        <v>10</v>
      </c>
      <c r="S31" s="20">
        <v>2.3702299123014932E-3</v>
      </c>
      <c r="T31" s="99">
        <v>14</v>
      </c>
      <c r="U31" s="20">
        <v>4.720161834120027E-3</v>
      </c>
      <c r="V31" s="99">
        <v>8</v>
      </c>
      <c r="W31" s="20">
        <v>2.4264482863208979E-3</v>
      </c>
      <c r="X31" s="48">
        <v>-0.42857142857142855</v>
      </c>
      <c r="Z31" s="62"/>
      <c r="AA31" s="63"/>
      <c r="AB31" s="62"/>
      <c r="AC31" s="62"/>
      <c r="AD31" s="63"/>
      <c r="AE31" s="64"/>
    </row>
    <row r="32" spans="2:31" ht="21.9" customHeight="1" x14ac:dyDescent="0.3">
      <c r="B32" s="168">
        <v>45</v>
      </c>
      <c r="C32" s="82" t="s">
        <v>450</v>
      </c>
      <c r="D32" s="32">
        <v>1</v>
      </c>
      <c r="E32" s="20">
        <v>4.2662116040955632E-4</v>
      </c>
      <c r="F32" s="32">
        <v>2</v>
      </c>
      <c r="G32" s="20">
        <v>8.375209380234506E-4</v>
      </c>
      <c r="H32" s="49">
        <v>1</v>
      </c>
      <c r="I32" s="98">
        <v>2.754062241806665E-4</v>
      </c>
      <c r="J32" s="99">
        <v>1</v>
      </c>
      <c r="K32" s="98">
        <v>2.7048958615093319E-4</v>
      </c>
      <c r="L32" s="99">
        <v>3</v>
      </c>
      <c r="M32" s="98">
        <v>7.5930144267274111E-4</v>
      </c>
      <c r="N32" s="99">
        <v>0</v>
      </c>
      <c r="O32" s="20">
        <v>0</v>
      </c>
      <c r="P32" s="99">
        <v>4</v>
      </c>
      <c r="Q32" s="20">
        <v>9.930486593843098E-4</v>
      </c>
      <c r="R32" s="99">
        <v>4</v>
      </c>
      <c r="S32" s="20">
        <v>9.4809196492059728E-4</v>
      </c>
      <c r="T32" s="99">
        <v>1</v>
      </c>
      <c r="U32" s="20">
        <v>3.3715441672285906E-4</v>
      </c>
      <c r="V32" s="99">
        <v>1</v>
      </c>
      <c r="W32" s="20">
        <v>3.0330603579011223E-4</v>
      </c>
      <c r="X32" s="48">
        <v>0</v>
      </c>
      <c r="Z32" s="62"/>
      <c r="AA32" s="63"/>
      <c r="AB32" s="62"/>
      <c r="AC32" s="62"/>
      <c r="AD32" s="63"/>
      <c r="AE32" s="64"/>
    </row>
    <row r="33" spans="2:31" ht="21.9" customHeight="1" thickBot="1" x14ac:dyDescent="0.35">
      <c r="B33" s="168">
        <v>49</v>
      </c>
      <c r="C33" s="82" t="s">
        <v>451</v>
      </c>
      <c r="D33" s="32">
        <v>26</v>
      </c>
      <c r="E33" s="20">
        <v>1.1092150170648464E-2</v>
      </c>
      <c r="F33" s="32">
        <v>22</v>
      </c>
      <c r="G33" s="20">
        <v>9.212730318257957E-3</v>
      </c>
      <c r="H33" s="49">
        <v>59</v>
      </c>
      <c r="I33" s="98">
        <v>1.6248967226659323E-2</v>
      </c>
      <c r="J33" s="99">
        <v>70</v>
      </c>
      <c r="K33" s="98">
        <v>1.8934271030565324E-2</v>
      </c>
      <c r="L33" s="99">
        <v>45</v>
      </c>
      <c r="M33" s="98">
        <v>1.1389521640091115E-2</v>
      </c>
      <c r="N33" s="99">
        <v>58</v>
      </c>
      <c r="O33" s="20">
        <v>1.4471057884231539E-2</v>
      </c>
      <c r="P33" s="99">
        <v>47</v>
      </c>
      <c r="Q33" s="20">
        <v>1.166832174776564E-2</v>
      </c>
      <c r="R33" s="99">
        <v>57</v>
      </c>
      <c r="S33" s="20">
        <v>1.3510310500118512E-2</v>
      </c>
      <c r="T33" s="99">
        <v>44</v>
      </c>
      <c r="U33" s="20">
        <v>1.4834794335805798E-2</v>
      </c>
      <c r="V33" s="99">
        <v>43</v>
      </c>
      <c r="W33" s="20">
        <v>1.3042159538974826E-2</v>
      </c>
      <c r="X33" s="48">
        <v>-2.2727272727272728E-2</v>
      </c>
      <c r="Z33" s="62"/>
      <c r="AA33" s="63"/>
      <c r="AB33" s="62"/>
      <c r="AC33" s="62"/>
      <c r="AD33" s="63"/>
      <c r="AE33" s="64"/>
    </row>
    <row r="34" spans="2:31" ht="21.9" customHeight="1" thickTop="1" thickBot="1" x14ac:dyDescent="0.35">
      <c r="B34" s="167">
        <v>50</v>
      </c>
      <c r="C34" s="90" t="s">
        <v>452</v>
      </c>
      <c r="D34" s="32">
        <v>33</v>
      </c>
      <c r="E34" s="20">
        <v>1.4078498293515358E-2</v>
      </c>
      <c r="F34" s="32">
        <v>23</v>
      </c>
      <c r="G34" s="20">
        <v>9.6314907872696812E-3</v>
      </c>
      <c r="H34" s="115">
        <v>53</v>
      </c>
      <c r="I34" s="112">
        <v>1.4596529881575324E-2</v>
      </c>
      <c r="J34" s="117">
        <v>45</v>
      </c>
      <c r="K34" s="112">
        <v>1.2172031376791993E-2</v>
      </c>
      <c r="L34" s="117">
        <v>34</v>
      </c>
      <c r="M34" s="112">
        <v>8.6054163502910664E-3</v>
      </c>
      <c r="N34" s="117">
        <v>44</v>
      </c>
      <c r="O34" s="57">
        <v>1.0978043912175651E-2</v>
      </c>
      <c r="P34" s="117">
        <v>63</v>
      </c>
      <c r="Q34" s="57">
        <v>1.564051638530288E-2</v>
      </c>
      <c r="R34" s="117">
        <v>72</v>
      </c>
      <c r="S34" s="57">
        <v>1.7065655368570753E-2</v>
      </c>
      <c r="T34" s="117">
        <v>47</v>
      </c>
      <c r="U34" s="57">
        <v>1.5846257585974372E-2</v>
      </c>
      <c r="V34" s="117">
        <v>54</v>
      </c>
      <c r="W34" s="57">
        <v>1.637852593266606E-2</v>
      </c>
      <c r="X34" s="59">
        <v>0.14893617021276595</v>
      </c>
      <c r="Z34" s="62"/>
      <c r="AA34" s="63"/>
      <c r="AB34" s="62"/>
      <c r="AC34" s="62"/>
      <c r="AD34" s="63"/>
      <c r="AE34" s="64"/>
    </row>
    <row r="35" spans="2:31" ht="21.9" customHeight="1" thickTop="1" x14ac:dyDescent="0.3">
      <c r="B35" s="168">
        <v>51</v>
      </c>
      <c r="C35" s="82" t="s">
        <v>453</v>
      </c>
      <c r="D35" s="32">
        <v>17</v>
      </c>
      <c r="E35" s="20">
        <v>7.2525597269624577E-3</v>
      </c>
      <c r="F35" s="32">
        <v>14</v>
      </c>
      <c r="G35" s="20">
        <v>5.8626465661641538E-3</v>
      </c>
      <c r="H35" s="49">
        <v>31</v>
      </c>
      <c r="I35" s="98">
        <v>8.5375929496006604E-3</v>
      </c>
      <c r="J35" s="99">
        <v>20</v>
      </c>
      <c r="K35" s="98">
        <v>5.4097917230186646E-3</v>
      </c>
      <c r="L35" s="99">
        <v>33</v>
      </c>
      <c r="M35" s="98">
        <v>8.3523158694001516E-3</v>
      </c>
      <c r="N35" s="99">
        <v>37</v>
      </c>
      <c r="O35" s="20">
        <v>9.2315369261477039E-3</v>
      </c>
      <c r="P35" s="99">
        <v>21</v>
      </c>
      <c r="Q35" s="20">
        <v>5.213505461767627E-3</v>
      </c>
      <c r="R35" s="99">
        <v>44</v>
      </c>
      <c r="S35" s="20">
        <v>1.0429011614126571E-2</v>
      </c>
      <c r="T35" s="99">
        <v>30</v>
      </c>
      <c r="U35" s="20">
        <v>1.0114632501685771E-2</v>
      </c>
      <c r="V35" s="99">
        <v>25</v>
      </c>
      <c r="W35" s="20">
        <v>7.5826508947528055E-3</v>
      </c>
      <c r="X35" s="48">
        <v>-0.16666666666666666</v>
      </c>
      <c r="Z35" s="62"/>
      <c r="AA35" s="63"/>
      <c r="AB35" s="62"/>
      <c r="AC35" s="62"/>
      <c r="AD35" s="63"/>
      <c r="AE35" s="64"/>
    </row>
    <row r="36" spans="2:31" ht="21.9" customHeight="1" x14ac:dyDescent="0.3">
      <c r="B36" s="168">
        <v>52</v>
      </c>
      <c r="C36" s="82" t="s">
        <v>454</v>
      </c>
      <c r="D36" s="32">
        <v>82</v>
      </c>
      <c r="E36" s="20">
        <v>3.4982935153583618E-2</v>
      </c>
      <c r="F36" s="32">
        <v>93</v>
      </c>
      <c r="G36" s="20">
        <v>3.8944723618090454E-2</v>
      </c>
      <c r="H36" s="49">
        <v>102</v>
      </c>
      <c r="I36" s="98">
        <v>2.8091434866427976E-2</v>
      </c>
      <c r="J36" s="99">
        <v>130</v>
      </c>
      <c r="K36" s="98">
        <v>3.5163646199621312E-2</v>
      </c>
      <c r="L36" s="99">
        <v>99</v>
      </c>
      <c r="M36" s="98">
        <v>2.5056947608200451E-2</v>
      </c>
      <c r="N36" s="99">
        <v>151</v>
      </c>
      <c r="O36" s="20">
        <v>3.7674650698602805E-2</v>
      </c>
      <c r="P36" s="99">
        <v>132</v>
      </c>
      <c r="Q36" s="20">
        <v>3.2770605759682228E-2</v>
      </c>
      <c r="R36" s="99">
        <v>152</v>
      </c>
      <c r="S36" s="20">
        <v>3.6027494666982698E-2</v>
      </c>
      <c r="T36" s="99">
        <v>118</v>
      </c>
      <c r="U36" s="20">
        <v>3.9784221173297371E-2</v>
      </c>
      <c r="V36" s="99">
        <v>141</v>
      </c>
      <c r="W36" s="20">
        <v>4.2766151046405826E-2</v>
      </c>
      <c r="X36" s="48">
        <v>0.19491525423728814</v>
      </c>
      <c r="Z36" s="62"/>
      <c r="AA36" s="63"/>
      <c r="AB36" s="62"/>
      <c r="AC36" s="62"/>
      <c r="AD36" s="63"/>
      <c r="AE36" s="64"/>
    </row>
    <row r="37" spans="2:31" ht="21.9" customHeight="1" thickBot="1" x14ac:dyDescent="0.35">
      <c r="B37" s="168">
        <v>59</v>
      </c>
      <c r="C37" s="82" t="s">
        <v>455</v>
      </c>
      <c r="D37" s="32">
        <v>4</v>
      </c>
      <c r="E37" s="20">
        <v>1.7064846416382253E-3</v>
      </c>
      <c r="F37" s="32">
        <v>13</v>
      </c>
      <c r="G37" s="20">
        <v>5.4438860971524287E-3</v>
      </c>
      <c r="H37" s="49">
        <v>29</v>
      </c>
      <c r="I37" s="98">
        <v>7.9867805012393284E-3</v>
      </c>
      <c r="J37" s="99">
        <v>24</v>
      </c>
      <c r="K37" s="98">
        <v>6.4917500676223974E-3</v>
      </c>
      <c r="L37" s="99">
        <v>23</v>
      </c>
      <c r="M37" s="98">
        <v>5.8213110604910141E-3</v>
      </c>
      <c r="N37" s="99">
        <v>21</v>
      </c>
      <c r="O37" s="20">
        <v>5.239520958083832E-3</v>
      </c>
      <c r="P37" s="99">
        <v>18</v>
      </c>
      <c r="Q37" s="20">
        <v>4.4687189672293947E-3</v>
      </c>
      <c r="R37" s="99">
        <v>25</v>
      </c>
      <c r="S37" s="20">
        <v>5.9255747807537328E-3</v>
      </c>
      <c r="T37" s="99">
        <v>20</v>
      </c>
      <c r="U37" s="20">
        <v>6.7430883344571811E-3</v>
      </c>
      <c r="V37" s="99">
        <v>16</v>
      </c>
      <c r="W37" s="20">
        <v>4.8528965726417957E-3</v>
      </c>
      <c r="X37" s="48">
        <v>-0.2</v>
      </c>
      <c r="Z37" s="62"/>
      <c r="AA37" s="63"/>
      <c r="AB37" s="62"/>
      <c r="AC37" s="62"/>
      <c r="AD37" s="63"/>
      <c r="AE37" s="64"/>
    </row>
    <row r="38" spans="2:31" ht="21.9" customHeight="1" thickTop="1" thickBot="1" x14ac:dyDescent="0.35">
      <c r="B38" s="167">
        <v>60</v>
      </c>
      <c r="C38" s="90" t="s">
        <v>456</v>
      </c>
      <c r="D38" s="32">
        <v>13</v>
      </c>
      <c r="E38" s="20">
        <v>5.5460750853242322E-3</v>
      </c>
      <c r="F38" s="32">
        <v>6</v>
      </c>
      <c r="G38" s="20">
        <v>2.5125628140703518E-3</v>
      </c>
      <c r="H38" s="115">
        <v>21</v>
      </c>
      <c r="I38" s="112">
        <v>5.7835307077939964E-3</v>
      </c>
      <c r="J38" s="117">
        <v>21</v>
      </c>
      <c r="K38" s="112">
        <v>5.6802813091695967E-3</v>
      </c>
      <c r="L38" s="117">
        <v>11</v>
      </c>
      <c r="M38" s="112">
        <v>2.7841052898000505E-3</v>
      </c>
      <c r="N38" s="117">
        <v>9</v>
      </c>
      <c r="O38" s="57">
        <v>2.2455089820359281E-3</v>
      </c>
      <c r="P38" s="117">
        <v>9</v>
      </c>
      <c r="Q38" s="57">
        <v>2.2343594836146973E-3</v>
      </c>
      <c r="R38" s="117">
        <v>10</v>
      </c>
      <c r="S38" s="57">
        <v>2.3702299123014932E-3</v>
      </c>
      <c r="T38" s="117">
        <v>8</v>
      </c>
      <c r="U38" s="57">
        <v>2.6972353337828725E-3</v>
      </c>
      <c r="V38" s="117">
        <v>8</v>
      </c>
      <c r="W38" s="57">
        <v>2.4264482863208979E-3</v>
      </c>
      <c r="X38" s="59">
        <v>0</v>
      </c>
      <c r="Z38" s="62"/>
      <c r="AA38" s="63"/>
      <c r="AB38" s="62"/>
      <c r="AC38" s="62"/>
      <c r="AD38" s="63"/>
      <c r="AE38" s="64"/>
    </row>
    <row r="39" spans="2:31" ht="21.9" customHeight="1" thickTop="1" x14ac:dyDescent="0.3">
      <c r="B39" s="168">
        <v>61</v>
      </c>
      <c r="C39" s="82" t="s">
        <v>457</v>
      </c>
      <c r="D39" s="32">
        <v>0</v>
      </c>
      <c r="E39" s="20">
        <v>0</v>
      </c>
      <c r="F39" s="32">
        <v>1</v>
      </c>
      <c r="G39" s="20">
        <v>4.187604690117253E-4</v>
      </c>
      <c r="H39" s="49">
        <v>2</v>
      </c>
      <c r="I39" s="98">
        <v>5.50812448361333E-4</v>
      </c>
      <c r="J39" s="99">
        <v>1</v>
      </c>
      <c r="K39" s="98">
        <v>0</v>
      </c>
      <c r="L39" s="99">
        <v>1</v>
      </c>
      <c r="M39" s="98">
        <v>0</v>
      </c>
      <c r="N39" s="99">
        <v>4</v>
      </c>
      <c r="O39" s="20">
        <v>9.9800399201596798E-4</v>
      </c>
      <c r="P39" s="99">
        <v>0</v>
      </c>
      <c r="Q39" s="20">
        <v>0</v>
      </c>
      <c r="R39" s="99">
        <v>2</v>
      </c>
      <c r="S39" s="20">
        <v>4.7404598246029864E-4</v>
      </c>
      <c r="T39" s="99">
        <v>1</v>
      </c>
      <c r="U39" s="20">
        <v>3.3715441672285906E-4</v>
      </c>
      <c r="V39" s="99">
        <v>1</v>
      </c>
      <c r="W39" s="20">
        <v>3.0330603579011223E-4</v>
      </c>
      <c r="X39" s="48">
        <v>0</v>
      </c>
      <c r="Z39" s="62"/>
      <c r="AA39" s="63"/>
      <c r="AB39" s="62"/>
      <c r="AC39" s="62"/>
      <c r="AD39" s="63"/>
      <c r="AE39" s="64"/>
    </row>
    <row r="40" spans="2:31" ht="21.9" customHeight="1" x14ac:dyDescent="0.3">
      <c r="B40" s="168">
        <v>62</v>
      </c>
      <c r="C40" s="82" t="s">
        <v>458</v>
      </c>
      <c r="D40" s="32">
        <v>1</v>
      </c>
      <c r="E40" s="20">
        <v>4.2662116040955632E-4</v>
      </c>
      <c r="F40" s="32">
        <v>0</v>
      </c>
      <c r="G40" s="20">
        <v>0</v>
      </c>
      <c r="H40" s="49">
        <v>1</v>
      </c>
      <c r="I40" s="98">
        <v>2.754062241806665E-4</v>
      </c>
      <c r="J40" s="99">
        <v>1</v>
      </c>
      <c r="K40" s="98">
        <v>2.7048958615093319E-4</v>
      </c>
      <c r="L40" s="99">
        <v>0</v>
      </c>
      <c r="M40" s="98">
        <v>0</v>
      </c>
      <c r="N40" s="99">
        <v>0</v>
      </c>
      <c r="O40" s="20">
        <v>0</v>
      </c>
      <c r="P40" s="99">
        <v>0</v>
      </c>
      <c r="Q40" s="20">
        <v>0</v>
      </c>
      <c r="R40" s="99">
        <v>1</v>
      </c>
      <c r="S40" s="20">
        <v>2.3702299123014932E-4</v>
      </c>
      <c r="T40" s="99">
        <v>1</v>
      </c>
      <c r="U40" s="20">
        <v>3.3715441672285906E-4</v>
      </c>
      <c r="V40" s="99">
        <v>1</v>
      </c>
      <c r="W40" s="20">
        <v>3.0330603579011223E-4</v>
      </c>
      <c r="X40" s="48">
        <v>0</v>
      </c>
      <c r="Z40" s="62"/>
      <c r="AA40" s="63"/>
      <c r="AB40" s="62"/>
      <c r="AC40" s="62"/>
      <c r="AD40" s="63"/>
      <c r="AE40" s="64"/>
    </row>
    <row r="41" spans="2:31" ht="21.9" customHeight="1" x14ac:dyDescent="0.3">
      <c r="B41" s="168">
        <v>63</v>
      </c>
      <c r="C41" s="82" t="s">
        <v>459</v>
      </c>
      <c r="D41" s="32">
        <v>259</v>
      </c>
      <c r="E41" s="20">
        <v>0.11049488054607509</v>
      </c>
      <c r="F41" s="32">
        <v>284</v>
      </c>
      <c r="G41" s="20">
        <v>0.11892797319932999</v>
      </c>
      <c r="H41" s="49">
        <v>697</v>
      </c>
      <c r="I41" s="98">
        <v>0.19195813825392455</v>
      </c>
      <c r="J41" s="99">
        <v>556</v>
      </c>
      <c r="K41" s="98">
        <v>0.15039220989991886</v>
      </c>
      <c r="L41" s="99">
        <v>697</v>
      </c>
      <c r="M41" s="98">
        <v>0.17641103518096685</v>
      </c>
      <c r="N41" s="99">
        <v>665</v>
      </c>
      <c r="O41" s="20">
        <v>0.16591816367265469</v>
      </c>
      <c r="P41" s="99">
        <v>658</v>
      </c>
      <c r="Q41" s="20">
        <v>0.16335650446871897</v>
      </c>
      <c r="R41" s="99">
        <v>708</v>
      </c>
      <c r="S41" s="20">
        <v>0.16781227779094576</v>
      </c>
      <c r="T41" s="99">
        <v>380</v>
      </c>
      <c r="U41" s="20">
        <v>0.12811867835468643</v>
      </c>
      <c r="V41" s="99">
        <v>378</v>
      </c>
      <c r="W41" s="20">
        <v>0.11464968152866242</v>
      </c>
      <c r="X41" s="48">
        <v>-5.263157894736842E-3</v>
      </c>
      <c r="Z41" s="62"/>
      <c r="AA41" s="63"/>
      <c r="AB41" s="62"/>
      <c r="AC41" s="62"/>
      <c r="AD41" s="63"/>
      <c r="AE41" s="64"/>
    </row>
    <row r="42" spans="2:31" ht="21.9" customHeight="1" x14ac:dyDescent="0.3">
      <c r="B42" s="168">
        <v>64</v>
      </c>
      <c r="C42" s="82" t="s">
        <v>460</v>
      </c>
      <c r="D42" s="32">
        <v>38</v>
      </c>
      <c r="E42" s="20">
        <v>1.6211604095563138E-2</v>
      </c>
      <c r="F42" s="32">
        <v>42</v>
      </c>
      <c r="G42" s="20">
        <v>1.7587939698492462E-2</v>
      </c>
      <c r="H42" s="49">
        <v>24</v>
      </c>
      <c r="I42" s="98">
        <v>6.6097493803359952E-3</v>
      </c>
      <c r="J42" s="99">
        <v>26</v>
      </c>
      <c r="K42" s="98">
        <v>7.0327292399242633E-3</v>
      </c>
      <c r="L42" s="99">
        <v>30</v>
      </c>
      <c r="M42" s="98">
        <v>7.5930144267274098E-3</v>
      </c>
      <c r="N42" s="99">
        <v>15</v>
      </c>
      <c r="O42" s="20">
        <v>3.7425149700598802E-3</v>
      </c>
      <c r="P42" s="99">
        <v>55</v>
      </c>
      <c r="Q42" s="20">
        <v>1.365441906653426E-2</v>
      </c>
      <c r="R42" s="99">
        <v>41</v>
      </c>
      <c r="S42" s="20">
        <v>9.7179426404361228E-3</v>
      </c>
      <c r="T42" s="99">
        <v>33</v>
      </c>
      <c r="U42" s="20">
        <v>1.1126095751854349E-2</v>
      </c>
      <c r="V42" s="99">
        <v>32</v>
      </c>
      <c r="W42" s="20">
        <v>9.7057931452835915E-3</v>
      </c>
      <c r="X42" s="48">
        <v>-3.0303030303030304E-2</v>
      </c>
      <c r="Z42" s="62"/>
      <c r="AA42" s="63"/>
      <c r="AB42" s="62"/>
      <c r="AC42" s="62"/>
      <c r="AD42" s="63"/>
      <c r="AE42" s="64"/>
    </row>
    <row r="43" spans="2:31" ht="21.9" customHeight="1" thickBot="1" x14ac:dyDescent="0.35">
      <c r="B43" s="168">
        <v>69</v>
      </c>
      <c r="C43" s="82" t="s">
        <v>461</v>
      </c>
      <c r="D43" s="32">
        <v>9</v>
      </c>
      <c r="E43" s="20">
        <v>3.8395904436860067E-3</v>
      </c>
      <c r="F43" s="32">
        <v>6</v>
      </c>
      <c r="G43" s="20">
        <v>2.5125628140703518E-3</v>
      </c>
      <c r="H43" s="49">
        <v>20</v>
      </c>
      <c r="I43" s="98">
        <v>5.5081244836133296E-3</v>
      </c>
      <c r="J43" s="99">
        <v>33</v>
      </c>
      <c r="K43" s="98">
        <v>8.9261563429807959E-3</v>
      </c>
      <c r="L43" s="99">
        <v>35</v>
      </c>
      <c r="M43" s="98">
        <v>8.8585168311819795E-3</v>
      </c>
      <c r="N43" s="99">
        <v>29</v>
      </c>
      <c r="O43" s="20">
        <v>7.2355289421157697E-3</v>
      </c>
      <c r="P43" s="99">
        <v>23</v>
      </c>
      <c r="Q43" s="20">
        <v>5.7100297914597815E-3</v>
      </c>
      <c r="R43" s="99">
        <v>22</v>
      </c>
      <c r="S43" s="20">
        <v>5.2145058070632855E-3</v>
      </c>
      <c r="T43" s="99">
        <v>21</v>
      </c>
      <c r="U43" s="20">
        <v>7.0802427511800405E-3</v>
      </c>
      <c r="V43" s="99">
        <v>8</v>
      </c>
      <c r="W43" s="20">
        <v>2.4264482863208979E-3</v>
      </c>
      <c r="X43" s="48">
        <v>-0.61904761904761907</v>
      </c>
      <c r="Z43" s="62"/>
      <c r="AA43" s="63"/>
      <c r="AB43" s="62"/>
      <c r="AC43" s="62"/>
      <c r="AD43" s="63"/>
      <c r="AE43" s="64"/>
    </row>
    <row r="44" spans="2:31" ht="21.9" customHeight="1" thickTop="1" thickBot="1" x14ac:dyDescent="0.35">
      <c r="B44" s="167">
        <v>70</v>
      </c>
      <c r="C44" s="90" t="s">
        <v>462</v>
      </c>
      <c r="D44" s="32">
        <v>11</v>
      </c>
      <c r="E44" s="20">
        <v>4.6928327645051199E-3</v>
      </c>
      <c r="F44" s="32">
        <v>11</v>
      </c>
      <c r="G44" s="20">
        <v>4.6063651591289785E-3</v>
      </c>
      <c r="H44" s="115">
        <v>33</v>
      </c>
      <c r="I44" s="112">
        <v>9.088405397961994E-3</v>
      </c>
      <c r="J44" s="117">
        <v>25</v>
      </c>
      <c r="K44" s="112">
        <v>6.7622396537733295E-3</v>
      </c>
      <c r="L44" s="117">
        <v>29</v>
      </c>
      <c r="M44" s="112">
        <v>7.3399139458364968E-3</v>
      </c>
      <c r="N44" s="117">
        <v>24</v>
      </c>
      <c r="O44" s="57">
        <v>5.9880239520958087E-3</v>
      </c>
      <c r="P44" s="117">
        <v>27</v>
      </c>
      <c r="Q44" s="57">
        <v>6.7030784508440924E-3</v>
      </c>
      <c r="R44" s="117">
        <v>25</v>
      </c>
      <c r="S44" s="57">
        <v>5.9255747807537328E-3</v>
      </c>
      <c r="T44" s="117">
        <v>25</v>
      </c>
      <c r="U44" s="57">
        <v>8.4288604180714766E-3</v>
      </c>
      <c r="V44" s="117">
        <v>21</v>
      </c>
      <c r="W44" s="57">
        <v>6.369426751592357E-3</v>
      </c>
      <c r="X44" s="59">
        <v>-0.16</v>
      </c>
      <c r="Z44" s="62"/>
      <c r="AA44" s="63"/>
      <c r="AB44" s="62"/>
      <c r="AC44" s="62"/>
      <c r="AD44" s="63"/>
      <c r="AE44" s="64"/>
    </row>
    <row r="45" spans="2:31" ht="21.9" customHeight="1" thickTop="1" x14ac:dyDescent="0.3">
      <c r="B45" s="168">
        <v>71</v>
      </c>
      <c r="C45" s="82" t="s">
        <v>463</v>
      </c>
      <c r="D45" s="32">
        <v>6</v>
      </c>
      <c r="E45" s="20">
        <v>2.5597269624573378E-3</v>
      </c>
      <c r="F45" s="32">
        <v>6</v>
      </c>
      <c r="G45" s="20">
        <v>2.5125628140703518E-3</v>
      </c>
      <c r="H45" s="49">
        <v>0</v>
      </c>
      <c r="I45" s="98">
        <v>0</v>
      </c>
      <c r="J45" s="99">
        <v>1</v>
      </c>
      <c r="K45" s="98">
        <v>2.7048958615093319E-4</v>
      </c>
      <c r="L45" s="99">
        <v>1</v>
      </c>
      <c r="M45" s="98">
        <v>2.531004808909137E-4</v>
      </c>
      <c r="N45" s="99">
        <v>0</v>
      </c>
      <c r="O45" s="20">
        <v>0</v>
      </c>
      <c r="P45" s="99">
        <v>2</v>
      </c>
      <c r="Q45" s="20">
        <v>4.965243296921549E-4</v>
      </c>
      <c r="R45" s="99">
        <v>0</v>
      </c>
      <c r="S45" s="20">
        <v>0</v>
      </c>
      <c r="T45" s="99">
        <v>0</v>
      </c>
      <c r="U45" s="20">
        <v>0</v>
      </c>
      <c r="V45" s="99">
        <v>1</v>
      </c>
      <c r="W45" s="20">
        <v>3.0330603579011223E-4</v>
      </c>
      <c r="X45" s="48">
        <v>1</v>
      </c>
      <c r="Z45" s="62"/>
      <c r="AA45" s="63"/>
      <c r="AB45" s="62"/>
      <c r="AC45" s="62"/>
      <c r="AD45" s="63"/>
      <c r="AE45" s="64"/>
    </row>
    <row r="46" spans="2:31" ht="21.9" customHeight="1" x14ac:dyDescent="0.3">
      <c r="B46" s="168">
        <v>72</v>
      </c>
      <c r="C46" s="82" t="s">
        <v>464</v>
      </c>
      <c r="D46" s="32">
        <v>2</v>
      </c>
      <c r="E46" s="20">
        <v>8.5324232081911264E-4</v>
      </c>
      <c r="F46" s="32">
        <v>5</v>
      </c>
      <c r="G46" s="20">
        <v>2.0938023450586263E-3</v>
      </c>
      <c r="H46" s="49">
        <v>2</v>
      </c>
      <c r="I46" s="98">
        <v>5.50812448361333E-4</v>
      </c>
      <c r="J46" s="99">
        <v>2</v>
      </c>
      <c r="K46" s="98">
        <v>5.4097917230186638E-4</v>
      </c>
      <c r="L46" s="99">
        <v>2</v>
      </c>
      <c r="M46" s="98">
        <v>5.0620096178182741E-4</v>
      </c>
      <c r="N46" s="99">
        <v>3</v>
      </c>
      <c r="O46" s="20">
        <v>7.4850299401197609E-4</v>
      </c>
      <c r="P46" s="99">
        <v>1</v>
      </c>
      <c r="Q46" s="20">
        <v>2.4826216484607745E-4</v>
      </c>
      <c r="R46" s="99">
        <v>0</v>
      </c>
      <c r="S46" s="20">
        <v>0</v>
      </c>
      <c r="T46" s="99">
        <v>1</v>
      </c>
      <c r="U46" s="20">
        <v>3.3715441672285906E-4</v>
      </c>
      <c r="V46" s="99">
        <v>0</v>
      </c>
      <c r="W46" s="20">
        <v>0</v>
      </c>
      <c r="X46" s="48">
        <v>-1</v>
      </c>
      <c r="Z46" s="62"/>
      <c r="AA46" s="63"/>
      <c r="AB46" s="62"/>
      <c r="AC46" s="62"/>
      <c r="AD46" s="63"/>
      <c r="AE46" s="64"/>
    </row>
    <row r="47" spans="2:31" ht="21.9" customHeight="1" x14ac:dyDescent="0.3">
      <c r="B47" s="168">
        <v>73</v>
      </c>
      <c r="C47" s="82" t="s">
        <v>465</v>
      </c>
      <c r="D47" s="32">
        <v>4</v>
      </c>
      <c r="E47" s="20">
        <v>1.7064846416382253E-3</v>
      </c>
      <c r="F47" s="32">
        <v>0</v>
      </c>
      <c r="G47" s="20">
        <v>0</v>
      </c>
      <c r="H47" s="49">
        <v>0</v>
      </c>
      <c r="I47" s="98">
        <v>0</v>
      </c>
      <c r="J47" s="99">
        <v>1</v>
      </c>
      <c r="K47" s="98">
        <v>2.7048958615093319E-4</v>
      </c>
      <c r="L47" s="99">
        <v>0</v>
      </c>
      <c r="M47" s="98">
        <v>0</v>
      </c>
      <c r="N47" s="99">
        <v>0</v>
      </c>
      <c r="O47" s="20">
        <v>0</v>
      </c>
      <c r="P47" s="99">
        <v>1</v>
      </c>
      <c r="Q47" s="20">
        <v>2.4826216484607745E-4</v>
      </c>
      <c r="R47" s="99">
        <v>0</v>
      </c>
      <c r="S47" s="20">
        <v>0</v>
      </c>
      <c r="T47" s="99">
        <v>0</v>
      </c>
      <c r="U47" s="20">
        <v>0</v>
      </c>
      <c r="V47" s="99">
        <v>0</v>
      </c>
      <c r="W47" s="20">
        <v>0</v>
      </c>
      <c r="X47" s="48">
        <v>0</v>
      </c>
      <c r="Z47" s="62"/>
      <c r="AA47" s="63"/>
      <c r="AB47" s="62"/>
      <c r="AD47" s="63"/>
      <c r="AE47" s="64"/>
    </row>
    <row r="48" spans="2:31" ht="21.9" customHeight="1" x14ac:dyDescent="0.3">
      <c r="B48" s="168">
        <v>74</v>
      </c>
      <c r="C48" s="82" t="s">
        <v>466</v>
      </c>
      <c r="D48" s="32">
        <v>5</v>
      </c>
      <c r="E48" s="20">
        <v>2.1331058020477816E-3</v>
      </c>
      <c r="F48" s="32">
        <v>0</v>
      </c>
      <c r="G48" s="20">
        <v>0</v>
      </c>
      <c r="H48" s="49">
        <v>1</v>
      </c>
      <c r="I48" s="98">
        <v>2.754062241806665E-4</v>
      </c>
      <c r="J48" s="99">
        <v>1</v>
      </c>
      <c r="K48" s="98">
        <v>2.7048958615093319E-4</v>
      </c>
      <c r="L48" s="99">
        <v>0</v>
      </c>
      <c r="M48" s="98">
        <v>0</v>
      </c>
      <c r="N48" s="99">
        <v>1</v>
      </c>
      <c r="O48" s="20">
        <v>2.4950099800399199E-4</v>
      </c>
      <c r="P48" s="99">
        <v>0</v>
      </c>
      <c r="Q48" s="20">
        <v>0</v>
      </c>
      <c r="R48" s="99">
        <v>4</v>
      </c>
      <c r="S48" s="20">
        <v>9.4809196492059728E-4</v>
      </c>
      <c r="T48" s="99">
        <v>1</v>
      </c>
      <c r="U48" s="20">
        <v>3.3715441672285906E-4</v>
      </c>
      <c r="V48" s="99">
        <v>1</v>
      </c>
      <c r="W48" s="20">
        <v>3.0330603579011223E-4</v>
      </c>
      <c r="X48" s="48">
        <v>0</v>
      </c>
      <c r="Z48" s="62"/>
      <c r="AA48" s="63"/>
      <c r="AB48" s="62"/>
      <c r="AC48" s="63"/>
      <c r="AD48" s="64"/>
    </row>
    <row r="49" spans="2:30" ht="21.9" customHeight="1" x14ac:dyDescent="0.3">
      <c r="B49" s="168">
        <v>75</v>
      </c>
      <c r="C49" s="82" t="s">
        <v>467</v>
      </c>
      <c r="D49" s="32">
        <v>19</v>
      </c>
      <c r="E49" s="20">
        <v>8.1058020477815691E-3</v>
      </c>
      <c r="F49" s="32">
        <v>22</v>
      </c>
      <c r="G49" s="20">
        <v>9.212730318257957E-3</v>
      </c>
      <c r="H49" s="49">
        <v>5</v>
      </c>
      <c r="I49" s="98">
        <v>1.3770311209033324E-3</v>
      </c>
      <c r="J49" s="99">
        <v>4</v>
      </c>
      <c r="K49" s="98">
        <v>1.0819583446037328E-3</v>
      </c>
      <c r="L49" s="99">
        <v>2</v>
      </c>
      <c r="M49" s="98">
        <v>5.0620096178182741E-4</v>
      </c>
      <c r="N49" s="99">
        <v>8</v>
      </c>
      <c r="O49" s="20">
        <v>1.996007984031936E-3</v>
      </c>
      <c r="P49" s="99">
        <v>9</v>
      </c>
      <c r="Q49" s="20">
        <v>2.2343594836146973E-3</v>
      </c>
      <c r="R49" s="99">
        <v>8</v>
      </c>
      <c r="S49" s="20">
        <v>1.8961839298411946E-3</v>
      </c>
      <c r="T49" s="99">
        <v>8</v>
      </c>
      <c r="U49" s="20">
        <v>2.6972353337828725E-3</v>
      </c>
      <c r="V49" s="99">
        <v>8</v>
      </c>
      <c r="W49" s="20">
        <v>2.4264482863208979E-3</v>
      </c>
      <c r="X49" s="48">
        <v>0</v>
      </c>
      <c r="Z49" s="62"/>
      <c r="AA49" s="63"/>
      <c r="AB49" s="62"/>
      <c r="AC49" s="63"/>
      <c r="AD49" s="64"/>
    </row>
    <row r="50" spans="2:30" ht="21.9" customHeight="1" thickBot="1" x14ac:dyDescent="0.35">
      <c r="B50" s="168">
        <v>79</v>
      </c>
      <c r="C50" s="82" t="s">
        <v>468</v>
      </c>
      <c r="D50" s="32">
        <v>14</v>
      </c>
      <c r="E50" s="20">
        <v>5.9726962457337888E-3</v>
      </c>
      <c r="F50" s="32">
        <v>3</v>
      </c>
      <c r="G50" s="20">
        <v>1.2562814070351759E-3</v>
      </c>
      <c r="H50" s="49">
        <v>14</v>
      </c>
      <c r="I50" s="98">
        <v>3.8556871385293308E-3</v>
      </c>
      <c r="J50" s="99">
        <v>20</v>
      </c>
      <c r="K50" s="98">
        <v>5.4097917230186646E-3</v>
      </c>
      <c r="L50" s="99">
        <v>20</v>
      </c>
      <c r="M50" s="98">
        <v>5.0620096178182741E-3</v>
      </c>
      <c r="N50" s="99">
        <v>19</v>
      </c>
      <c r="O50" s="20">
        <v>4.7405189620758487E-3</v>
      </c>
      <c r="P50" s="99">
        <v>25</v>
      </c>
      <c r="Q50" s="20">
        <v>6.2065541211519361E-3</v>
      </c>
      <c r="R50" s="99">
        <v>14</v>
      </c>
      <c r="S50" s="20">
        <v>3.3183218772220901E-3</v>
      </c>
      <c r="T50" s="99">
        <v>10</v>
      </c>
      <c r="U50" s="20">
        <v>3.3715441672285905E-3</v>
      </c>
      <c r="V50" s="99">
        <v>24</v>
      </c>
      <c r="W50" s="20">
        <v>7.2793448589626936E-3</v>
      </c>
      <c r="X50" s="48">
        <v>1.4</v>
      </c>
      <c r="Z50" s="62"/>
      <c r="AA50" s="63"/>
      <c r="AC50" s="63"/>
      <c r="AD50" s="64"/>
    </row>
    <row r="51" spans="2:30" ht="21.9" customHeight="1" thickTop="1" thickBot="1" x14ac:dyDescent="0.35">
      <c r="B51" s="167">
        <v>80</v>
      </c>
      <c r="C51" s="90" t="s">
        <v>469</v>
      </c>
      <c r="D51" s="32">
        <v>5</v>
      </c>
      <c r="E51" s="20">
        <v>2.1331058020477816E-3</v>
      </c>
      <c r="F51" s="32">
        <v>9</v>
      </c>
      <c r="G51" s="20">
        <v>3.7688442211055275E-3</v>
      </c>
      <c r="H51" s="115">
        <v>21</v>
      </c>
      <c r="I51" s="112">
        <v>5.7835307077939964E-3</v>
      </c>
      <c r="J51" s="117">
        <v>14</v>
      </c>
      <c r="K51" s="112">
        <v>3.7868542061130646E-3</v>
      </c>
      <c r="L51" s="117">
        <v>28</v>
      </c>
      <c r="M51" s="112">
        <v>7.0868134649455837E-3</v>
      </c>
      <c r="N51" s="117">
        <v>21</v>
      </c>
      <c r="O51" s="57">
        <v>5.239520958083832E-3</v>
      </c>
      <c r="P51" s="117">
        <v>22</v>
      </c>
      <c r="Q51" s="57">
        <v>5.4617676266137038E-3</v>
      </c>
      <c r="R51" s="117">
        <v>29</v>
      </c>
      <c r="S51" s="57">
        <v>6.8736667456743309E-3</v>
      </c>
      <c r="T51" s="117">
        <v>20</v>
      </c>
      <c r="U51" s="57">
        <v>6.7430883344571811E-3</v>
      </c>
      <c r="V51" s="117">
        <v>19</v>
      </c>
      <c r="W51" s="57">
        <v>5.7628146800121323E-3</v>
      </c>
      <c r="X51" s="59">
        <v>-0.05</v>
      </c>
      <c r="Z51" s="62"/>
      <c r="AA51" s="63"/>
    </row>
    <row r="52" spans="2:30" ht="21.9" customHeight="1" thickTop="1" x14ac:dyDescent="0.3">
      <c r="B52" s="168">
        <v>81</v>
      </c>
      <c r="C52" s="82" t="s">
        <v>470</v>
      </c>
      <c r="D52" s="32">
        <v>45</v>
      </c>
      <c r="E52" s="20">
        <v>1.9197952218430035E-2</v>
      </c>
      <c r="F52" s="32">
        <v>39</v>
      </c>
      <c r="G52" s="20">
        <v>1.6331658291457288E-2</v>
      </c>
      <c r="H52" s="49">
        <v>49</v>
      </c>
      <c r="I52" s="98">
        <v>1.3494904984852658E-2</v>
      </c>
      <c r="J52" s="99">
        <v>60</v>
      </c>
      <c r="K52" s="98">
        <v>1.6229375169055992E-2</v>
      </c>
      <c r="L52" s="99">
        <v>78</v>
      </c>
      <c r="M52" s="98">
        <v>1.9741837509491267E-2</v>
      </c>
      <c r="N52" s="99">
        <v>89</v>
      </c>
      <c r="O52" s="20">
        <v>2.220558882235529E-2</v>
      </c>
      <c r="P52" s="99">
        <v>80</v>
      </c>
      <c r="Q52" s="20">
        <v>1.98609731876862E-2</v>
      </c>
      <c r="R52" s="99">
        <v>88</v>
      </c>
      <c r="S52" s="20">
        <v>2.0858023228253142E-2</v>
      </c>
      <c r="T52" s="99">
        <v>62</v>
      </c>
      <c r="U52" s="20">
        <v>2.0903573836817263E-2</v>
      </c>
      <c r="V52" s="99">
        <v>72</v>
      </c>
      <c r="W52" s="20">
        <v>2.1838034576888082E-2</v>
      </c>
      <c r="X52" s="48">
        <v>0.16129032258064516</v>
      </c>
      <c r="Z52" s="62"/>
      <c r="AA52" s="63"/>
    </row>
    <row r="53" spans="2:30" ht="21.9" customHeight="1" x14ac:dyDescent="0.3">
      <c r="B53" s="168">
        <v>82</v>
      </c>
      <c r="C53" s="82" t="s">
        <v>471</v>
      </c>
      <c r="D53" s="32">
        <v>1</v>
      </c>
      <c r="E53" s="20">
        <v>4.2662116040955632E-4</v>
      </c>
      <c r="F53" s="32">
        <v>4</v>
      </c>
      <c r="G53" s="20">
        <v>1.6750418760469012E-3</v>
      </c>
      <c r="H53" s="49">
        <v>1</v>
      </c>
      <c r="I53" s="98">
        <v>2.754062241806665E-4</v>
      </c>
      <c r="J53" s="99">
        <v>0</v>
      </c>
      <c r="K53" s="98">
        <v>0</v>
      </c>
      <c r="L53" s="99">
        <v>1</v>
      </c>
      <c r="M53" s="98">
        <v>2.531004808909137E-4</v>
      </c>
      <c r="N53" s="99">
        <v>4</v>
      </c>
      <c r="O53" s="20">
        <v>9.9800399201596798E-4</v>
      </c>
      <c r="P53" s="99">
        <v>1</v>
      </c>
      <c r="Q53" s="20">
        <v>2.4826216484607745E-4</v>
      </c>
      <c r="R53" s="99">
        <v>3</v>
      </c>
      <c r="S53" s="20">
        <v>7.1106897369044796E-4</v>
      </c>
      <c r="T53" s="99">
        <v>1</v>
      </c>
      <c r="U53" s="20">
        <v>3.3715441672285906E-4</v>
      </c>
      <c r="V53" s="99">
        <v>0</v>
      </c>
      <c r="W53" s="20">
        <v>0</v>
      </c>
      <c r="X53" s="48">
        <v>-1</v>
      </c>
      <c r="Z53" s="62"/>
      <c r="AA53" s="63"/>
    </row>
    <row r="54" spans="2:30" ht="21.9" customHeight="1" x14ac:dyDescent="0.3">
      <c r="B54" s="168">
        <v>83</v>
      </c>
      <c r="C54" s="82" t="s">
        <v>472</v>
      </c>
      <c r="D54" s="32">
        <v>33</v>
      </c>
      <c r="E54" s="20">
        <v>1.4078498293515358E-2</v>
      </c>
      <c r="F54" s="32">
        <v>20</v>
      </c>
      <c r="G54" s="20">
        <v>8.3752093802345051E-3</v>
      </c>
      <c r="H54" s="49">
        <v>11</v>
      </c>
      <c r="I54" s="98">
        <v>3.0294684659873312E-3</v>
      </c>
      <c r="J54" s="99">
        <v>4</v>
      </c>
      <c r="K54" s="98">
        <v>1.0819583446037328E-3</v>
      </c>
      <c r="L54" s="99">
        <v>12</v>
      </c>
      <c r="M54" s="98">
        <v>3.0372057706909645E-3</v>
      </c>
      <c r="N54" s="99">
        <v>5</v>
      </c>
      <c r="O54" s="20">
        <v>1.2475049900199601E-3</v>
      </c>
      <c r="P54" s="99">
        <v>5</v>
      </c>
      <c r="Q54" s="20">
        <v>1.2413108242303875E-3</v>
      </c>
      <c r="R54" s="99">
        <v>13</v>
      </c>
      <c r="S54" s="20">
        <v>3.0812988859919414E-3</v>
      </c>
      <c r="T54" s="99">
        <v>10</v>
      </c>
      <c r="U54" s="20">
        <v>3.3715441672285905E-3</v>
      </c>
      <c r="V54" s="99">
        <v>6</v>
      </c>
      <c r="W54" s="20">
        <v>1.8198362147406734E-3</v>
      </c>
      <c r="X54" s="48">
        <v>-0.4</v>
      </c>
      <c r="Z54" s="62"/>
      <c r="AA54" s="63"/>
    </row>
    <row r="55" spans="2:30" ht="21.9" customHeight="1" x14ac:dyDescent="0.3">
      <c r="B55" s="168">
        <v>84</v>
      </c>
      <c r="C55" s="82" t="s">
        <v>473</v>
      </c>
      <c r="D55" s="32">
        <v>2</v>
      </c>
      <c r="E55" s="20">
        <v>8.5324232081911264E-4</v>
      </c>
      <c r="F55" s="32">
        <v>3</v>
      </c>
      <c r="G55" s="20">
        <v>1.2562814070351759E-3</v>
      </c>
      <c r="H55" s="49">
        <v>5</v>
      </c>
      <c r="I55" s="98">
        <v>1.3770311209033324E-3</v>
      </c>
      <c r="J55" s="99">
        <v>4</v>
      </c>
      <c r="K55" s="98">
        <v>1.0819583446037328E-3</v>
      </c>
      <c r="L55" s="99">
        <v>5</v>
      </c>
      <c r="M55" s="98">
        <v>1.2655024044545685E-3</v>
      </c>
      <c r="N55" s="99">
        <v>4</v>
      </c>
      <c r="O55" s="20">
        <v>9.9800399201596798E-4</v>
      </c>
      <c r="P55" s="99">
        <v>7</v>
      </c>
      <c r="Q55" s="20">
        <v>1.7378351539225421E-3</v>
      </c>
      <c r="R55" s="99">
        <v>4</v>
      </c>
      <c r="S55" s="20">
        <v>9.4809196492059728E-4</v>
      </c>
      <c r="T55" s="99">
        <v>6</v>
      </c>
      <c r="U55" s="20">
        <v>2.0229265003371545E-3</v>
      </c>
      <c r="V55" s="99">
        <v>5</v>
      </c>
      <c r="W55" s="20">
        <v>1.5165301789505611E-3</v>
      </c>
      <c r="X55" s="48">
        <v>-0.16666666666666666</v>
      </c>
      <c r="Z55" s="62"/>
      <c r="AA55" s="63"/>
    </row>
    <row r="56" spans="2:30" ht="21.9" customHeight="1" x14ac:dyDescent="0.3">
      <c r="B56" s="168">
        <v>85</v>
      </c>
      <c r="C56" s="82" t="s">
        <v>474</v>
      </c>
      <c r="D56" s="32">
        <v>36</v>
      </c>
      <c r="E56" s="20">
        <v>1.5358361774744027E-2</v>
      </c>
      <c r="F56" s="32">
        <v>32</v>
      </c>
      <c r="G56" s="20">
        <v>1.340033500837521E-2</v>
      </c>
      <c r="H56" s="49">
        <v>35</v>
      </c>
      <c r="I56" s="98">
        <v>9.6392178463233277E-3</v>
      </c>
      <c r="J56" s="99">
        <v>31</v>
      </c>
      <c r="K56" s="98">
        <v>8.3851771706789282E-3</v>
      </c>
      <c r="L56" s="99">
        <v>23</v>
      </c>
      <c r="M56" s="98">
        <v>5.8213110604910141E-3</v>
      </c>
      <c r="N56" s="99">
        <v>21</v>
      </c>
      <c r="O56" s="20">
        <v>5.239520958083832E-3</v>
      </c>
      <c r="P56" s="99">
        <v>47</v>
      </c>
      <c r="Q56" s="20">
        <v>1.166832174776564E-2</v>
      </c>
      <c r="R56" s="99">
        <v>43</v>
      </c>
      <c r="S56" s="20">
        <v>1.0191988622896421E-2</v>
      </c>
      <c r="T56" s="99">
        <v>24</v>
      </c>
      <c r="U56" s="20">
        <v>8.091706001348618E-3</v>
      </c>
      <c r="V56" s="99">
        <v>27</v>
      </c>
      <c r="W56" s="20">
        <v>8.1892629663330302E-3</v>
      </c>
      <c r="X56" s="48">
        <v>0.125</v>
      </c>
      <c r="AA56" s="63"/>
    </row>
    <row r="57" spans="2:30" ht="21.9" customHeight="1" thickBot="1" x14ac:dyDescent="0.35">
      <c r="B57" s="168">
        <v>89</v>
      </c>
      <c r="C57" s="82" t="s">
        <v>475</v>
      </c>
      <c r="D57" s="32">
        <v>8</v>
      </c>
      <c r="E57" s="20">
        <v>3.4129692832764505E-3</v>
      </c>
      <c r="F57" s="32">
        <v>9</v>
      </c>
      <c r="G57" s="20">
        <v>3.7688442211055275E-3</v>
      </c>
      <c r="H57" s="49">
        <v>23</v>
      </c>
      <c r="I57" s="98">
        <v>6.3343431561553283E-3</v>
      </c>
      <c r="J57" s="99">
        <v>13</v>
      </c>
      <c r="K57" s="98">
        <v>3.5163646199621317E-3</v>
      </c>
      <c r="L57" s="99">
        <v>14</v>
      </c>
      <c r="M57" s="98">
        <v>3.5434067324727919E-3</v>
      </c>
      <c r="N57" s="99">
        <v>21</v>
      </c>
      <c r="O57" s="20">
        <v>5.239520958083832E-3</v>
      </c>
      <c r="P57" s="99">
        <v>20</v>
      </c>
      <c r="Q57" s="20">
        <v>4.9652432969215501E-3</v>
      </c>
      <c r="R57" s="99">
        <v>20</v>
      </c>
      <c r="S57" s="20">
        <v>4.7404598246029864E-3</v>
      </c>
      <c r="T57" s="99">
        <v>11</v>
      </c>
      <c r="U57" s="20">
        <v>3.7086985839514496E-3</v>
      </c>
      <c r="V57" s="99">
        <v>5</v>
      </c>
      <c r="W57" s="20">
        <v>1.5165301789505611E-3</v>
      </c>
      <c r="X57" s="48">
        <v>-0.54545454545454541</v>
      </c>
    </row>
    <row r="58" spans="2:30" ht="21.9" customHeight="1" thickTop="1" thickBot="1" x14ac:dyDescent="0.35">
      <c r="B58" s="167">
        <v>99</v>
      </c>
      <c r="C58" s="90" t="s">
        <v>476</v>
      </c>
      <c r="D58" s="32">
        <v>181</v>
      </c>
      <c r="E58" s="20">
        <v>7.721843003412969E-2</v>
      </c>
      <c r="F58" s="32">
        <v>162</v>
      </c>
      <c r="G58" s="20">
        <v>6.78391959798995E-2</v>
      </c>
      <c r="H58" s="115">
        <v>283</v>
      </c>
      <c r="I58" s="112">
        <v>7.7939961443128619E-2</v>
      </c>
      <c r="J58" s="117">
        <v>344</v>
      </c>
      <c r="K58" s="112">
        <v>9.3048417635921019E-2</v>
      </c>
      <c r="L58" s="117">
        <v>352</v>
      </c>
      <c r="M58" s="112">
        <v>8.9091369273601617E-2</v>
      </c>
      <c r="N58" s="117">
        <v>381</v>
      </c>
      <c r="O58" s="57">
        <v>9.5059880239520958E-2</v>
      </c>
      <c r="P58" s="117">
        <v>416</v>
      </c>
      <c r="Q58" s="57">
        <v>0.10327706057596822</v>
      </c>
      <c r="R58" s="117">
        <v>442</v>
      </c>
      <c r="S58" s="57">
        <v>0.10476416212372602</v>
      </c>
      <c r="T58" s="117">
        <v>186</v>
      </c>
      <c r="U58" s="57">
        <v>6.2710721510451789E-2</v>
      </c>
      <c r="V58" s="117">
        <v>235</v>
      </c>
      <c r="W58" s="57">
        <v>7.1276918410676376E-2</v>
      </c>
      <c r="X58" s="59">
        <v>0.26344086021505375</v>
      </c>
    </row>
    <row r="59" spans="2:30" ht="21.9" customHeight="1" thickTop="1" thickBot="1" x14ac:dyDescent="0.35">
      <c r="B59" s="251" t="s">
        <v>187</v>
      </c>
      <c r="C59" s="252"/>
      <c r="D59" s="36">
        <v>2344</v>
      </c>
      <c r="E59" s="28">
        <v>1</v>
      </c>
      <c r="F59" s="36">
        <v>2388</v>
      </c>
      <c r="G59" s="28">
        <v>1</v>
      </c>
      <c r="H59" s="120">
        <v>3631</v>
      </c>
      <c r="I59" s="100">
        <v>1</v>
      </c>
      <c r="J59" s="101">
        <v>3697</v>
      </c>
      <c r="K59" s="100">
        <v>1</v>
      </c>
      <c r="L59" s="101">
        <v>3951</v>
      </c>
      <c r="M59" s="100">
        <v>1</v>
      </c>
      <c r="N59" s="101">
        <v>4008</v>
      </c>
      <c r="O59" s="28">
        <v>1</v>
      </c>
      <c r="P59" s="101">
        <v>4028</v>
      </c>
      <c r="Q59" s="28">
        <v>1</v>
      </c>
      <c r="R59" s="101">
        <v>4219</v>
      </c>
      <c r="S59" s="28">
        <v>1.0000000000000002</v>
      </c>
      <c r="T59" s="101">
        <v>2966</v>
      </c>
      <c r="U59" s="28">
        <v>1</v>
      </c>
      <c r="V59" s="101">
        <v>3297</v>
      </c>
      <c r="W59" s="28">
        <v>0.99999999999999989</v>
      </c>
      <c r="X59" s="51">
        <v>0.11159811193526635</v>
      </c>
    </row>
    <row r="60" spans="2:30" s="3" customFormat="1" ht="15" thickTop="1" x14ac:dyDescent="0.3">
      <c r="Y60" s="11"/>
    </row>
    <row r="61" spans="2:30" s="3" customFormat="1" x14ac:dyDescent="0.3">
      <c r="H61" s="16"/>
      <c r="J61" s="16"/>
      <c r="L61" s="16"/>
      <c r="N61" s="16"/>
      <c r="P61" s="16"/>
      <c r="R61" s="16"/>
      <c r="T61" s="16"/>
      <c r="V61" s="16"/>
      <c r="Y61" s="11"/>
    </row>
    <row r="62" spans="2:30" s="3" customFormat="1" x14ac:dyDescent="0.3">
      <c r="Y62" s="11"/>
    </row>
    <row r="63" spans="2:30" s="3" customFormat="1" x14ac:dyDescent="0.3">
      <c r="Y63" s="11"/>
    </row>
    <row r="64" spans="2:30" s="3" customFormat="1" x14ac:dyDescent="0.3">
      <c r="Y64" s="11"/>
    </row>
    <row r="65" spans="25:25" s="3" customFormat="1" x14ac:dyDescent="0.3">
      <c r="Y65" s="11"/>
    </row>
    <row r="66" spans="25:25" s="3" customFormat="1" x14ac:dyDescent="0.3">
      <c r="Y66" s="11"/>
    </row>
    <row r="67" spans="25:25" s="3" customFormat="1" x14ac:dyDescent="0.3">
      <c r="Y67" s="11"/>
    </row>
    <row r="68" spans="25:25" s="3" customFormat="1" x14ac:dyDescent="0.3">
      <c r="Y68" s="11"/>
    </row>
    <row r="69" spans="25:25" s="3" customFormat="1" x14ac:dyDescent="0.3">
      <c r="Y69" s="11"/>
    </row>
    <row r="70" spans="25:25" s="3" customFormat="1" x14ac:dyDescent="0.3">
      <c r="Y70" s="11"/>
    </row>
    <row r="71" spans="25:25" s="3" customFormat="1" x14ac:dyDescent="0.3">
      <c r="Y71" s="11"/>
    </row>
    <row r="72" spans="25:25" s="3" customFormat="1" x14ac:dyDescent="0.3">
      <c r="Y72" s="11"/>
    </row>
    <row r="73" spans="25:25" s="3" customFormat="1" x14ac:dyDescent="0.3">
      <c r="Y73" s="11"/>
    </row>
    <row r="74" spans="25:25" s="3" customFormat="1" x14ac:dyDescent="0.3">
      <c r="Y74" s="11"/>
    </row>
    <row r="75" spans="25:25" s="3" customFormat="1" x14ac:dyDescent="0.3">
      <c r="Y75" s="11"/>
    </row>
    <row r="76" spans="25:25" s="3" customFormat="1" x14ac:dyDescent="0.3">
      <c r="Y76" s="11"/>
    </row>
    <row r="77" spans="25:25" s="3" customFormat="1" x14ac:dyDescent="0.3">
      <c r="Y77" s="11"/>
    </row>
    <row r="78" spans="25:25" s="3" customFormat="1" x14ac:dyDescent="0.3">
      <c r="Y78" s="11"/>
    </row>
    <row r="79" spans="25:25" s="3" customFormat="1" x14ac:dyDescent="0.3">
      <c r="Y79" s="11"/>
    </row>
    <row r="80" spans="25:25" s="3" customFormat="1" x14ac:dyDescent="0.3">
      <c r="Y80" s="11"/>
    </row>
    <row r="81" spans="25:25" s="3" customFormat="1" x14ac:dyDescent="0.3">
      <c r="Y81" s="11"/>
    </row>
    <row r="82" spans="25:25" s="3" customFormat="1" x14ac:dyDescent="0.3">
      <c r="Y82" s="11"/>
    </row>
    <row r="83" spans="25:25" s="3" customFormat="1" x14ac:dyDescent="0.3">
      <c r="Y83" s="11"/>
    </row>
    <row r="84" spans="25:25" s="3" customFormat="1" x14ac:dyDescent="0.3">
      <c r="Y84" s="11"/>
    </row>
    <row r="85" spans="25:25" s="3" customFormat="1" x14ac:dyDescent="0.3">
      <c r="Y85" s="11"/>
    </row>
    <row r="86" spans="25:25" s="3" customFormat="1" x14ac:dyDescent="0.3">
      <c r="Y86" s="11"/>
    </row>
    <row r="87" spans="25:25" s="3" customFormat="1" x14ac:dyDescent="0.3">
      <c r="Y87" s="11"/>
    </row>
    <row r="88" spans="25:25" s="3" customFormat="1" x14ac:dyDescent="0.3">
      <c r="Y88" s="11"/>
    </row>
    <row r="89" spans="25:25" s="3" customFormat="1" x14ac:dyDescent="0.3">
      <c r="Y89" s="11"/>
    </row>
    <row r="90" spans="25:25" s="3" customFormat="1" x14ac:dyDescent="0.3">
      <c r="Y90" s="11"/>
    </row>
    <row r="91" spans="25:25" s="3" customFormat="1" x14ac:dyDescent="0.3">
      <c r="Y91" s="11"/>
    </row>
    <row r="92" spans="25:25" s="3" customFormat="1" x14ac:dyDescent="0.3">
      <c r="Y92" s="11"/>
    </row>
    <row r="93" spans="25:25" s="3" customFormat="1" x14ac:dyDescent="0.3">
      <c r="Y93" s="11"/>
    </row>
    <row r="94" spans="25:25" s="3" customFormat="1" x14ac:dyDescent="0.3">
      <c r="Y94" s="11"/>
    </row>
    <row r="95" spans="25:25" s="3" customFormat="1" x14ac:dyDescent="0.3">
      <c r="Y95" s="11"/>
    </row>
    <row r="96" spans="25:25" s="3" customFormat="1" x14ac:dyDescent="0.3">
      <c r="Y96" s="11"/>
    </row>
    <row r="97" spans="25:25" s="3" customFormat="1" x14ac:dyDescent="0.3">
      <c r="Y97" s="11"/>
    </row>
    <row r="98" spans="25:25" s="3" customFormat="1" x14ac:dyDescent="0.3">
      <c r="Y98" s="11"/>
    </row>
    <row r="99" spans="25:25" s="3" customFormat="1" x14ac:dyDescent="0.3">
      <c r="Y99" s="11"/>
    </row>
    <row r="100" spans="25:25" s="3" customFormat="1" x14ac:dyDescent="0.3">
      <c r="Y100" s="11"/>
    </row>
    <row r="101" spans="25:25" s="3" customFormat="1" x14ac:dyDescent="0.3">
      <c r="Y101" s="11"/>
    </row>
    <row r="102" spans="25:25" s="3" customFormat="1" x14ac:dyDescent="0.3">
      <c r="Y102" s="11"/>
    </row>
    <row r="103" spans="25:25" s="3" customFormat="1" x14ac:dyDescent="0.3">
      <c r="Y103" s="11"/>
    </row>
    <row r="104" spans="25:25" s="3" customFormat="1" x14ac:dyDescent="0.3">
      <c r="Y104" s="11"/>
    </row>
    <row r="105" spans="25:25" s="3" customFormat="1" x14ac:dyDescent="0.3">
      <c r="Y105" s="11"/>
    </row>
    <row r="106" spans="25:25" s="3" customFormat="1" x14ac:dyDescent="0.3">
      <c r="Y106" s="11"/>
    </row>
    <row r="107" spans="25:25" s="3" customFormat="1" x14ac:dyDescent="0.3">
      <c r="Y107" s="11"/>
    </row>
    <row r="108" spans="25:25" s="3" customFormat="1" x14ac:dyDescent="0.3">
      <c r="Y108" s="11"/>
    </row>
    <row r="109" spans="25:25" s="3" customFormat="1" x14ac:dyDescent="0.3">
      <c r="Y109" s="11"/>
    </row>
    <row r="110" spans="25:25" s="3" customFormat="1" x14ac:dyDescent="0.3">
      <c r="Y110" s="11"/>
    </row>
    <row r="111" spans="25:25" s="3" customFormat="1" x14ac:dyDescent="0.3">
      <c r="Y111" s="11"/>
    </row>
    <row r="112" spans="25:25" s="3" customFormat="1" x14ac:dyDescent="0.3">
      <c r="Y112" s="11"/>
    </row>
    <row r="113" spans="25:25" s="3" customFormat="1" x14ac:dyDescent="0.3">
      <c r="Y113" s="11"/>
    </row>
    <row r="114" spans="25:25" s="3" customFormat="1" x14ac:dyDescent="0.3">
      <c r="Y114" s="11"/>
    </row>
    <row r="115" spans="25:25" s="3" customFormat="1" x14ac:dyDescent="0.3">
      <c r="Y115" s="11"/>
    </row>
    <row r="116" spans="25:25" s="3" customFormat="1" x14ac:dyDescent="0.3">
      <c r="Y116" s="11"/>
    </row>
    <row r="117" spans="25:25" s="3" customFormat="1" x14ac:dyDescent="0.3">
      <c r="Y117" s="11"/>
    </row>
    <row r="118" spans="25:25" s="3" customFormat="1" x14ac:dyDescent="0.3">
      <c r="Y118" s="11"/>
    </row>
    <row r="119" spans="25:25" s="3" customFormat="1" x14ac:dyDescent="0.3">
      <c r="Y119" s="11"/>
    </row>
    <row r="120" spans="25:25" s="3" customFormat="1" x14ac:dyDescent="0.3">
      <c r="Y120" s="11"/>
    </row>
    <row r="121" spans="25:25" s="3" customFormat="1" x14ac:dyDescent="0.3">
      <c r="Y121" s="11"/>
    </row>
    <row r="122" spans="25:25" s="3" customFormat="1" x14ac:dyDescent="0.3">
      <c r="Y122" s="11"/>
    </row>
    <row r="123" spans="25:25" s="3" customFormat="1" x14ac:dyDescent="0.3">
      <c r="Y123" s="11"/>
    </row>
    <row r="124" spans="25:25" s="3" customFormat="1" x14ac:dyDescent="0.3">
      <c r="Y124" s="11"/>
    </row>
    <row r="125" spans="25:25" s="3" customFormat="1" x14ac:dyDescent="0.3">
      <c r="Y125" s="11"/>
    </row>
    <row r="126" spans="25:25" s="3" customFormat="1" x14ac:dyDescent="0.3">
      <c r="Y126" s="11"/>
    </row>
    <row r="127" spans="25:25" s="3" customFormat="1" x14ac:dyDescent="0.3">
      <c r="Y127" s="11"/>
    </row>
    <row r="128" spans="25:25" s="3" customFormat="1" x14ac:dyDescent="0.3">
      <c r="Y128" s="11"/>
    </row>
    <row r="129" spans="25:25" s="3" customFormat="1" x14ac:dyDescent="0.3">
      <c r="Y129" s="11"/>
    </row>
    <row r="130" spans="25:25" s="3" customFormat="1" x14ac:dyDescent="0.3">
      <c r="Y130" s="11"/>
    </row>
    <row r="131" spans="25:25" s="3" customFormat="1" x14ac:dyDescent="0.3">
      <c r="Y131" s="11"/>
    </row>
    <row r="132" spans="25:25" s="3" customFormat="1" x14ac:dyDescent="0.3">
      <c r="Y132" s="11"/>
    </row>
    <row r="133" spans="25:25" s="3" customFormat="1" x14ac:dyDescent="0.3">
      <c r="Y133" s="11"/>
    </row>
    <row r="134" spans="25:25" s="3" customFormat="1" x14ac:dyDescent="0.3">
      <c r="Y134" s="11"/>
    </row>
    <row r="135" spans="25:25" s="3" customFormat="1" x14ac:dyDescent="0.3">
      <c r="Y135" s="11"/>
    </row>
    <row r="136" spans="25:25" s="3" customFormat="1" x14ac:dyDescent="0.3">
      <c r="Y136" s="11"/>
    </row>
    <row r="137" spans="25:25" s="3" customFormat="1" x14ac:dyDescent="0.3">
      <c r="Y137" s="11"/>
    </row>
    <row r="138" spans="25:25" s="3" customFormat="1" x14ac:dyDescent="0.3">
      <c r="Y138" s="11"/>
    </row>
    <row r="139" spans="25:25" s="3" customFormat="1" x14ac:dyDescent="0.3">
      <c r="Y139" s="11"/>
    </row>
    <row r="140" spans="25:25" s="3" customFormat="1" x14ac:dyDescent="0.3">
      <c r="Y140" s="11"/>
    </row>
    <row r="141" spans="25:25" s="3" customFormat="1" x14ac:dyDescent="0.3">
      <c r="Y141" s="11"/>
    </row>
    <row r="142" spans="25:25" s="3" customFormat="1" x14ac:dyDescent="0.3">
      <c r="Y142" s="11"/>
    </row>
    <row r="143" spans="25:25" s="3" customFormat="1" x14ac:dyDescent="0.3">
      <c r="Y143" s="11"/>
    </row>
    <row r="144" spans="25:25" s="3" customFormat="1" x14ac:dyDescent="0.3">
      <c r="Y144" s="11"/>
    </row>
    <row r="145" spans="25:25" s="3" customFormat="1" x14ac:dyDescent="0.3">
      <c r="Y145" s="11"/>
    </row>
    <row r="146" spans="25:25" s="3" customFormat="1" x14ac:dyDescent="0.3">
      <c r="Y146" s="11"/>
    </row>
    <row r="147" spans="25:25" s="3" customFormat="1" x14ac:dyDescent="0.3">
      <c r="Y147" s="11"/>
    </row>
    <row r="148" spans="25:25" s="3" customFormat="1" x14ac:dyDescent="0.3">
      <c r="Y148" s="11"/>
    </row>
    <row r="149" spans="25:25" s="3" customFormat="1" x14ac:dyDescent="0.3">
      <c r="Y149" s="11"/>
    </row>
    <row r="150" spans="25:25" s="3" customFormat="1" x14ac:dyDescent="0.3">
      <c r="Y150" s="11"/>
    </row>
    <row r="151" spans="25:25" s="3" customFormat="1" x14ac:dyDescent="0.3">
      <c r="Y151" s="11"/>
    </row>
    <row r="152" spans="25:25" s="3" customFormat="1" x14ac:dyDescent="0.3">
      <c r="Y152" s="11"/>
    </row>
    <row r="153" spans="25:25" s="3" customFormat="1" x14ac:dyDescent="0.3">
      <c r="Y153" s="11"/>
    </row>
    <row r="154" spans="25:25" s="3" customFormat="1" x14ac:dyDescent="0.3">
      <c r="Y154" s="11"/>
    </row>
    <row r="155" spans="25:25" s="3" customFormat="1" x14ac:dyDescent="0.3">
      <c r="Y155" s="11"/>
    </row>
    <row r="156" spans="25:25" s="3" customFormat="1" x14ac:dyDescent="0.3">
      <c r="Y156" s="11"/>
    </row>
    <row r="157" spans="25:25" s="3" customFormat="1" x14ac:dyDescent="0.3">
      <c r="Y157" s="11"/>
    </row>
    <row r="158" spans="25:25" s="3" customFormat="1" x14ac:dyDescent="0.3">
      <c r="Y158" s="11"/>
    </row>
    <row r="159" spans="25:25" s="3" customFormat="1" x14ac:dyDescent="0.3">
      <c r="Y159" s="11"/>
    </row>
    <row r="160" spans="25:25" s="3" customFormat="1" x14ac:dyDescent="0.3">
      <c r="Y160" s="11"/>
    </row>
    <row r="161" spans="25:25" s="3" customFormat="1" x14ac:dyDescent="0.3">
      <c r="Y161" s="11"/>
    </row>
    <row r="162" spans="25:25" s="3" customFormat="1" x14ac:dyDescent="0.3">
      <c r="Y162" s="11"/>
    </row>
    <row r="163" spans="25:25" s="3" customFormat="1" x14ac:dyDescent="0.3">
      <c r="Y163" s="11"/>
    </row>
    <row r="164" spans="25:25" s="3" customFormat="1" x14ac:dyDescent="0.3">
      <c r="Y164" s="11"/>
    </row>
    <row r="165" spans="25:25" s="3" customFormat="1" x14ac:dyDescent="0.3">
      <c r="Y165" s="11"/>
    </row>
    <row r="166" spans="25:25" s="3" customFormat="1" x14ac:dyDescent="0.3">
      <c r="Y166" s="11"/>
    </row>
    <row r="167" spans="25:25" s="3" customFormat="1" x14ac:dyDescent="0.3">
      <c r="Y167" s="11"/>
    </row>
    <row r="168" spans="25:25" s="3" customFormat="1" x14ac:dyDescent="0.3">
      <c r="Y168" s="11"/>
    </row>
    <row r="169" spans="25:25" s="3" customFormat="1" x14ac:dyDescent="0.3">
      <c r="Y169" s="11"/>
    </row>
    <row r="170" spans="25:25" s="3" customFormat="1" x14ac:dyDescent="0.3">
      <c r="Y170" s="11"/>
    </row>
    <row r="171" spans="25:25" s="3" customFormat="1" x14ac:dyDescent="0.3">
      <c r="Y171" s="11"/>
    </row>
    <row r="172" spans="25:25" s="3" customFormat="1" x14ac:dyDescent="0.3">
      <c r="Y172" s="11"/>
    </row>
    <row r="173" spans="25:25" s="3" customFormat="1" x14ac:dyDescent="0.3">
      <c r="Y173" s="11"/>
    </row>
    <row r="174" spans="25:25" s="3" customFormat="1" x14ac:dyDescent="0.3">
      <c r="Y174" s="11"/>
    </row>
    <row r="175" spans="25:25" s="3" customFormat="1" x14ac:dyDescent="0.3">
      <c r="Y175" s="11"/>
    </row>
    <row r="176" spans="25:25" s="3" customFormat="1" x14ac:dyDescent="0.3">
      <c r="Y176" s="11"/>
    </row>
    <row r="177" spans="25:25" s="3" customFormat="1" x14ac:dyDescent="0.3">
      <c r="Y177" s="11"/>
    </row>
    <row r="178" spans="25:25" s="3" customFormat="1" x14ac:dyDescent="0.3">
      <c r="Y178" s="11"/>
    </row>
    <row r="179" spans="25:25" s="3" customFormat="1" x14ac:dyDescent="0.3">
      <c r="Y179" s="11"/>
    </row>
    <row r="180" spans="25:25" s="3" customFormat="1" x14ac:dyDescent="0.3">
      <c r="Y180" s="11"/>
    </row>
    <row r="181" spans="25:25" s="3" customFormat="1" x14ac:dyDescent="0.3">
      <c r="Y181" s="11"/>
    </row>
    <row r="182" spans="25:25" s="3" customFormat="1" x14ac:dyDescent="0.3">
      <c r="Y182" s="11"/>
    </row>
    <row r="183" spans="25:25" s="3" customFormat="1" x14ac:dyDescent="0.3">
      <c r="Y183" s="11"/>
    </row>
    <row r="184" spans="25:25" s="3" customFormat="1" x14ac:dyDescent="0.3">
      <c r="Y184" s="11"/>
    </row>
    <row r="185" spans="25:25" s="3" customFormat="1" x14ac:dyDescent="0.3">
      <c r="Y185" s="11"/>
    </row>
    <row r="186" spans="25:25" s="3" customFormat="1" x14ac:dyDescent="0.3">
      <c r="Y186" s="11"/>
    </row>
    <row r="187" spans="25:25" s="3" customFormat="1" x14ac:dyDescent="0.3">
      <c r="Y187" s="11"/>
    </row>
    <row r="188" spans="25:25" s="3" customFormat="1" x14ac:dyDescent="0.3">
      <c r="Y188" s="11"/>
    </row>
    <row r="189" spans="25:25" s="3" customFormat="1" x14ac:dyDescent="0.3">
      <c r="Y189" s="11"/>
    </row>
    <row r="190" spans="25:25" s="3" customFormat="1" x14ac:dyDescent="0.3">
      <c r="Y190" s="11"/>
    </row>
    <row r="191" spans="25:25" s="3" customFormat="1" x14ac:dyDescent="0.3">
      <c r="Y191" s="11"/>
    </row>
    <row r="192" spans="25:25" s="3" customFormat="1" x14ac:dyDescent="0.3">
      <c r="Y192" s="11"/>
    </row>
    <row r="193" spans="25:25" s="3" customFormat="1" x14ac:dyDescent="0.3">
      <c r="Y193" s="11"/>
    </row>
    <row r="194" spans="25:25" s="3" customFormat="1" x14ac:dyDescent="0.3">
      <c r="Y194" s="11"/>
    </row>
    <row r="195" spans="25:25" s="3" customFormat="1" x14ac:dyDescent="0.3">
      <c r="Y195" s="11"/>
    </row>
    <row r="196" spans="25:25" s="3" customFormat="1" x14ac:dyDescent="0.3">
      <c r="Y196" s="11"/>
    </row>
    <row r="197" spans="25:25" s="3" customFormat="1" x14ac:dyDescent="0.3">
      <c r="Y197" s="11"/>
    </row>
    <row r="198" spans="25:25" s="3" customFormat="1" x14ac:dyDescent="0.3">
      <c r="Y198" s="11"/>
    </row>
    <row r="199" spans="25:25" s="3" customFormat="1" x14ac:dyDescent="0.3">
      <c r="Y199" s="11"/>
    </row>
    <row r="200" spans="25:25" s="3" customFormat="1" x14ac:dyDescent="0.3">
      <c r="Y200" s="11"/>
    </row>
    <row r="201" spans="25:25" s="3" customFormat="1" x14ac:dyDescent="0.3">
      <c r="Y201" s="11"/>
    </row>
    <row r="202" spans="25:25" s="3" customFormat="1" x14ac:dyDescent="0.3">
      <c r="Y202" s="11"/>
    </row>
    <row r="203" spans="25:25" s="3" customFormat="1" x14ac:dyDescent="0.3">
      <c r="Y203" s="11"/>
    </row>
    <row r="204" spans="25:25" s="3" customFormat="1" x14ac:dyDescent="0.3">
      <c r="Y204" s="11"/>
    </row>
    <row r="205" spans="25:25" s="3" customFormat="1" x14ac:dyDescent="0.3">
      <c r="Y205" s="11"/>
    </row>
    <row r="206" spans="25:25" s="3" customFormat="1" x14ac:dyDescent="0.3">
      <c r="Y206" s="11"/>
    </row>
    <row r="207" spans="25:25" s="3" customFormat="1" x14ac:dyDescent="0.3">
      <c r="Y207" s="11"/>
    </row>
    <row r="208" spans="25:25" s="3" customFormat="1" x14ac:dyDescent="0.3">
      <c r="Y208" s="11"/>
    </row>
    <row r="209" spans="25:25" s="3" customFormat="1" x14ac:dyDescent="0.3">
      <c r="Y209" s="11"/>
    </row>
    <row r="210" spans="25:25" s="3" customFormat="1" x14ac:dyDescent="0.3">
      <c r="Y210" s="11"/>
    </row>
    <row r="211" spans="25:25" s="3" customFormat="1" x14ac:dyDescent="0.3">
      <c r="Y211" s="11"/>
    </row>
    <row r="212" spans="25:25" s="3" customFormat="1" x14ac:dyDescent="0.3">
      <c r="Y212" s="11"/>
    </row>
    <row r="213" spans="25:25" s="3" customFormat="1" x14ac:dyDescent="0.3">
      <c r="Y213" s="11"/>
    </row>
    <row r="214" spans="25:25" s="3" customFormat="1" x14ac:dyDescent="0.3">
      <c r="Y214" s="11"/>
    </row>
    <row r="215" spans="25:25" s="3" customFormat="1" x14ac:dyDescent="0.3">
      <c r="Y215" s="11"/>
    </row>
    <row r="216" spans="25:25" s="3" customFormat="1" x14ac:dyDescent="0.3">
      <c r="Y216" s="11"/>
    </row>
    <row r="217" spans="25:25" s="3" customFormat="1" x14ac:dyDescent="0.3">
      <c r="Y217" s="11"/>
    </row>
    <row r="218" spans="25:25" s="3" customFormat="1" x14ac:dyDescent="0.3">
      <c r="Y218" s="11"/>
    </row>
    <row r="219" spans="25:25" s="3" customFormat="1" x14ac:dyDescent="0.3">
      <c r="Y219" s="11"/>
    </row>
    <row r="220" spans="25:25" s="3" customFormat="1" x14ac:dyDescent="0.3">
      <c r="Y220" s="11"/>
    </row>
    <row r="221" spans="25:25" s="3" customFormat="1" x14ac:dyDescent="0.3">
      <c r="Y221" s="11"/>
    </row>
    <row r="222" spans="25:25" s="3" customFormat="1" x14ac:dyDescent="0.3">
      <c r="Y222" s="11"/>
    </row>
    <row r="223" spans="25:25" s="3" customFormat="1" x14ac:dyDescent="0.3">
      <c r="Y223" s="11"/>
    </row>
    <row r="224" spans="25:25" s="3" customFormat="1" x14ac:dyDescent="0.3">
      <c r="Y224" s="11"/>
    </row>
    <row r="225" spans="25:25" s="3" customFormat="1" x14ac:dyDescent="0.3">
      <c r="Y225" s="11"/>
    </row>
    <row r="226" spans="25:25" s="3" customFormat="1" x14ac:dyDescent="0.3">
      <c r="Y226" s="11"/>
    </row>
    <row r="227" spans="25:25" s="3" customFormat="1" x14ac:dyDescent="0.3">
      <c r="Y227" s="11"/>
    </row>
    <row r="228" spans="25:25" s="3" customFormat="1" x14ac:dyDescent="0.3">
      <c r="Y228" s="11"/>
    </row>
    <row r="229" spans="25:25" s="3" customFormat="1" x14ac:dyDescent="0.3">
      <c r="Y229" s="11"/>
    </row>
    <row r="230" spans="25:25" s="3" customFormat="1" x14ac:dyDescent="0.3">
      <c r="Y230" s="11"/>
    </row>
    <row r="231" spans="25:25" s="3" customFormat="1" x14ac:dyDescent="0.3">
      <c r="Y231" s="11"/>
    </row>
    <row r="232" spans="25:25" s="3" customFormat="1" x14ac:dyDescent="0.3">
      <c r="Y232" s="11"/>
    </row>
    <row r="233" spans="25:25" s="3" customFormat="1" x14ac:dyDescent="0.3">
      <c r="Y233" s="11"/>
    </row>
    <row r="234" spans="25:25" s="3" customFormat="1" x14ac:dyDescent="0.3">
      <c r="Y234" s="11"/>
    </row>
    <row r="235" spans="25:25" s="3" customFormat="1" x14ac:dyDescent="0.3">
      <c r="Y235" s="11"/>
    </row>
    <row r="236" spans="25:25" s="3" customFormat="1" x14ac:dyDescent="0.3">
      <c r="Y236" s="11"/>
    </row>
    <row r="237" spans="25:25" s="3" customFormat="1" x14ac:dyDescent="0.3">
      <c r="Y237" s="11"/>
    </row>
    <row r="238" spans="25:25" s="3" customFormat="1" x14ac:dyDescent="0.3">
      <c r="Y238" s="11"/>
    </row>
    <row r="239" spans="25:25" s="3" customFormat="1" x14ac:dyDescent="0.3">
      <c r="Y239" s="11"/>
    </row>
    <row r="240" spans="25:25" s="3" customFormat="1" x14ac:dyDescent="0.3">
      <c r="Y240" s="11"/>
    </row>
    <row r="241" spans="25:25" s="3" customFormat="1" x14ac:dyDescent="0.3">
      <c r="Y241" s="11"/>
    </row>
    <row r="242" spans="25:25" s="3" customFormat="1" x14ac:dyDescent="0.3">
      <c r="Y242" s="11"/>
    </row>
    <row r="243" spans="25:25" s="3" customFormat="1" x14ac:dyDescent="0.3">
      <c r="Y243" s="11"/>
    </row>
    <row r="244" spans="25:25" s="3" customFormat="1" x14ac:dyDescent="0.3">
      <c r="Y244" s="11"/>
    </row>
    <row r="245" spans="25:25" s="3" customFormat="1" x14ac:dyDescent="0.3">
      <c r="Y245" s="11"/>
    </row>
    <row r="246" spans="25:25" s="3" customFormat="1" x14ac:dyDescent="0.3">
      <c r="Y246" s="11"/>
    </row>
    <row r="247" spans="25:25" s="3" customFormat="1" x14ac:dyDescent="0.3">
      <c r="Y247" s="11"/>
    </row>
    <row r="248" spans="25:25" s="3" customFormat="1" x14ac:dyDescent="0.3">
      <c r="Y248" s="11"/>
    </row>
    <row r="249" spans="25:25" s="3" customFormat="1" x14ac:dyDescent="0.3">
      <c r="Y249" s="11"/>
    </row>
    <row r="250" spans="25:25" s="3" customFormat="1" x14ac:dyDescent="0.3">
      <c r="Y250" s="11"/>
    </row>
    <row r="251" spans="25:25" s="3" customFormat="1" x14ac:dyDescent="0.3">
      <c r="Y251" s="11"/>
    </row>
    <row r="252" spans="25:25" s="3" customFormat="1" x14ac:dyDescent="0.3">
      <c r="Y252" s="11"/>
    </row>
    <row r="253" spans="25:25" s="3" customFormat="1" x14ac:dyDescent="0.3">
      <c r="Y253" s="11"/>
    </row>
    <row r="254" spans="25:25" s="3" customFormat="1" x14ac:dyDescent="0.3">
      <c r="Y254" s="11"/>
    </row>
    <row r="255" spans="25:25" s="3" customFormat="1" x14ac:dyDescent="0.3">
      <c r="Y255" s="11"/>
    </row>
    <row r="256" spans="25:25" s="3" customFormat="1" x14ac:dyDescent="0.3">
      <c r="Y256" s="11"/>
    </row>
    <row r="257" spans="25:25" s="3" customFormat="1" x14ac:dyDescent="0.3">
      <c r="Y257" s="11"/>
    </row>
    <row r="258" spans="25:25" s="3" customFormat="1" x14ac:dyDescent="0.3">
      <c r="Y258" s="11"/>
    </row>
    <row r="259" spans="25:25" s="3" customFormat="1" x14ac:dyDescent="0.3">
      <c r="Y259" s="11"/>
    </row>
    <row r="260" spans="25:25" s="3" customFormat="1" x14ac:dyDescent="0.3">
      <c r="Y260" s="11"/>
    </row>
    <row r="261" spans="25:25" s="3" customFormat="1" x14ac:dyDescent="0.3">
      <c r="Y261" s="11"/>
    </row>
    <row r="262" spans="25:25" s="3" customFormat="1" x14ac:dyDescent="0.3">
      <c r="Y262" s="11"/>
    </row>
    <row r="263" spans="25:25" s="3" customFormat="1" x14ac:dyDescent="0.3">
      <c r="Y263" s="11"/>
    </row>
    <row r="264" spans="25:25" s="3" customFormat="1" x14ac:dyDescent="0.3">
      <c r="Y264" s="11"/>
    </row>
    <row r="265" spans="25:25" s="3" customFormat="1" x14ac:dyDescent="0.3">
      <c r="Y265" s="11"/>
    </row>
    <row r="266" spans="25:25" s="3" customFormat="1" x14ac:dyDescent="0.3">
      <c r="Y266" s="11"/>
    </row>
    <row r="267" spans="25:25" s="3" customFormat="1" x14ac:dyDescent="0.3">
      <c r="Y267" s="11"/>
    </row>
    <row r="268" spans="25:25" s="3" customFormat="1" x14ac:dyDescent="0.3">
      <c r="Y268" s="11"/>
    </row>
    <row r="269" spans="25:25" s="3" customFormat="1" x14ac:dyDescent="0.3">
      <c r="Y269" s="11"/>
    </row>
    <row r="270" spans="25:25" s="3" customFormat="1" x14ac:dyDescent="0.3">
      <c r="Y270" s="11"/>
    </row>
    <row r="271" spans="25:25" s="3" customFormat="1" x14ac:dyDescent="0.3">
      <c r="Y271" s="11"/>
    </row>
    <row r="272" spans="25:25" s="3" customFormat="1" x14ac:dyDescent="0.3">
      <c r="Y272" s="11"/>
    </row>
    <row r="273" spans="25:25" s="3" customFormat="1" x14ac:dyDescent="0.3">
      <c r="Y273" s="11"/>
    </row>
    <row r="274" spans="25:25" s="3" customFormat="1" x14ac:dyDescent="0.3">
      <c r="Y274" s="11"/>
    </row>
    <row r="275" spans="25:25" s="3" customFormat="1" x14ac:dyDescent="0.3">
      <c r="Y275" s="11"/>
    </row>
    <row r="276" spans="25:25" s="3" customFormat="1" x14ac:dyDescent="0.3">
      <c r="Y276" s="11"/>
    </row>
    <row r="277" spans="25:25" s="3" customFormat="1" x14ac:dyDescent="0.3">
      <c r="Y277" s="11"/>
    </row>
    <row r="278" spans="25:25" s="3" customFormat="1" x14ac:dyDescent="0.3">
      <c r="Y278" s="11"/>
    </row>
    <row r="279" spans="25:25" s="3" customFormat="1" x14ac:dyDescent="0.3">
      <c r="Y279" s="11"/>
    </row>
    <row r="280" spans="25:25" s="3" customFormat="1" x14ac:dyDescent="0.3">
      <c r="Y280" s="11"/>
    </row>
    <row r="281" spans="25:25" s="3" customFormat="1" x14ac:dyDescent="0.3">
      <c r="Y281" s="11"/>
    </row>
    <row r="282" spans="25:25" s="3" customFormat="1" x14ac:dyDescent="0.3">
      <c r="Y282" s="11"/>
    </row>
    <row r="283" spans="25:25" s="3" customFormat="1" x14ac:dyDescent="0.3">
      <c r="Y283" s="11"/>
    </row>
    <row r="284" spans="25:25" s="3" customFormat="1" x14ac:dyDescent="0.3">
      <c r="Y284" s="11"/>
    </row>
    <row r="285" spans="25:25" s="3" customFormat="1" x14ac:dyDescent="0.3">
      <c r="Y285" s="11"/>
    </row>
    <row r="286" spans="25:25" s="3" customFormat="1" x14ac:dyDescent="0.3">
      <c r="Y286" s="11"/>
    </row>
    <row r="287" spans="25:25" s="3" customFormat="1" x14ac:dyDescent="0.3">
      <c r="Y287" s="11"/>
    </row>
    <row r="288" spans="25:25" s="3" customFormat="1" x14ac:dyDescent="0.3">
      <c r="Y288" s="11"/>
    </row>
    <row r="289" spans="25:25" s="3" customFormat="1" x14ac:dyDescent="0.3">
      <c r="Y289" s="11"/>
    </row>
    <row r="290" spans="25:25" s="3" customFormat="1" x14ac:dyDescent="0.3">
      <c r="Y290" s="11"/>
    </row>
    <row r="291" spans="25:25" s="3" customFormat="1" x14ac:dyDescent="0.3">
      <c r="Y291" s="11"/>
    </row>
    <row r="292" spans="25:25" s="3" customFormat="1" x14ac:dyDescent="0.3">
      <c r="Y292" s="11"/>
    </row>
    <row r="293" spans="25:25" s="3" customFormat="1" x14ac:dyDescent="0.3">
      <c r="Y293" s="11"/>
    </row>
    <row r="294" spans="25:25" s="3" customFormat="1" x14ac:dyDescent="0.3">
      <c r="Y294" s="11"/>
    </row>
    <row r="295" spans="25:25" s="3" customFormat="1" x14ac:dyDescent="0.3">
      <c r="Y295" s="11"/>
    </row>
    <row r="296" spans="25:25" s="3" customFormat="1" x14ac:dyDescent="0.3">
      <c r="Y296" s="11"/>
    </row>
    <row r="297" spans="25:25" s="3" customFormat="1" x14ac:dyDescent="0.3">
      <c r="Y297" s="11"/>
    </row>
    <row r="298" spans="25:25" s="3" customFormat="1" x14ac:dyDescent="0.3">
      <c r="Y298" s="11"/>
    </row>
    <row r="299" spans="25:25" s="3" customFormat="1" x14ac:dyDescent="0.3">
      <c r="Y299" s="11"/>
    </row>
    <row r="300" spans="25:25" s="3" customFormat="1" x14ac:dyDescent="0.3">
      <c r="Y300" s="11"/>
    </row>
    <row r="301" spans="25:25" s="3" customFormat="1" x14ac:dyDescent="0.3">
      <c r="Y301" s="11"/>
    </row>
    <row r="302" spans="25:25" s="3" customFormat="1" x14ac:dyDescent="0.3">
      <c r="Y302" s="11"/>
    </row>
    <row r="303" spans="25:25" s="3" customFormat="1" x14ac:dyDescent="0.3">
      <c r="Y303" s="11"/>
    </row>
    <row r="304" spans="25:25" s="3" customFormat="1" x14ac:dyDescent="0.3">
      <c r="Y304" s="11"/>
    </row>
    <row r="305" spans="25:25" s="3" customFormat="1" x14ac:dyDescent="0.3">
      <c r="Y305" s="11"/>
    </row>
    <row r="306" spans="25:25" s="3" customFormat="1" x14ac:dyDescent="0.3">
      <c r="Y306" s="11"/>
    </row>
    <row r="307" spans="25:25" s="3" customFormat="1" x14ac:dyDescent="0.3">
      <c r="Y307" s="11"/>
    </row>
    <row r="308" spans="25:25" s="3" customFormat="1" x14ac:dyDescent="0.3">
      <c r="Y308" s="11"/>
    </row>
    <row r="309" spans="25:25" s="3" customFormat="1" x14ac:dyDescent="0.3">
      <c r="Y309" s="11"/>
    </row>
    <row r="310" spans="25:25" s="3" customFormat="1" x14ac:dyDescent="0.3">
      <c r="Y310" s="11"/>
    </row>
    <row r="311" spans="25:25" s="3" customFormat="1" x14ac:dyDescent="0.3">
      <c r="Y311" s="11"/>
    </row>
    <row r="312" spans="25:25" s="3" customFormat="1" x14ac:dyDescent="0.3">
      <c r="Y312" s="11"/>
    </row>
    <row r="313" spans="25:25" s="3" customFormat="1" x14ac:dyDescent="0.3">
      <c r="Y313" s="11"/>
    </row>
    <row r="314" spans="25:25" s="3" customFormat="1" x14ac:dyDescent="0.3">
      <c r="Y314" s="11"/>
    </row>
    <row r="315" spans="25:25" s="3" customFormat="1" x14ac:dyDescent="0.3">
      <c r="Y315" s="11"/>
    </row>
    <row r="316" spans="25:25" s="3" customFormat="1" x14ac:dyDescent="0.3">
      <c r="Y316" s="11"/>
    </row>
    <row r="317" spans="25:25" s="3" customFormat="1" x14ac:dyDescent="0.3">
      <c r="Y317" s="11"/>
    </row>
    <row r="318" spans="25:25" s="3" customFormat="1" x14ac:dyDescent="0.3">
      <c r="Y318" s="11"/>
    </row>
    <row r="319" spans="25:25" s="3" customFormat="1" x14ac:dyDescent="0.3">
      <c r="Y319" s="11"/>
    </row>
    <row r="320" spans="25:25" s="3" customFormat="1" x14ac:dyDescent="0.3">
      <c r="Y320" s="11"/>
    </row>
    <row r="321" spans="25:25" s="3" customFormat="1" x14ac:dyDescent="0.3">
      <c r="Y321" s="11"/>
    </row>
    <row r="322" spans="25:25" s="3" customFormat="1" x14ac:dyDescent="0.3">
      <c r="Y322" s="11"/>
    </row>
    <row r="323" spans="25:25" s="3" customFormat="1" x14ac:dyDescent="0.3">
      <c r="Y323" s="11"/>
    </row>
    <row r="324" spans="25:25" s="3" customFormat="1" x14ac:dyDescent="0.3">
      <c r="Y324" s="11"/>
    </row>
    <row r="325" spans="25:25" s="3" customFormat="1" x14ac:dyDescent="0.3">
      <c r="Y325" s="11"/>
    </row>
    <row r="326" spans="25:25" s="3" customFormat="1" x14ac:dyDescent="0.3">
      <c r="Y326" s="11"/>
    </row>
    <row r="327" spans="25:25" s="3" customFormat="1" x14ac:dyDescent="0.3">
      <c r="Y327" s="11"/>
    </row>
    <row r="328" spans="25:25" s="3" customFormat="1" x14ac:dyDescent="0.3">
      <c r="Y328" s="11"/>
    </row>
    <row r="329" spans="25:25" s="3" customFormat="1" x14ac:dyDescent="0.3">
      <c r="Y329" s="11"/>
    </row>
    <row r="330" spans="25:25" s="3" customFormat="1" x14ac:dyDescent="0.3">
      <c r="Y330" s="11"/>
    </row>
    <row r="331" spans="25:25" s="3" customFormat="1" x14ac:dyDescent="0.3">
      <c r="Y331" s="11"/>
    </row>
    <row r="332" spans="25:25" s="3" customFormat="1" x14ac:dyDescent="0.3">
      <c r="Y332" s="11"/>
    </row>
    <row r="333" spans="25:25" s="3" customFormat="1" x14ac:dyDescent="0.3">
      <c r="Y333" s="11"/>
    </row>
    <row r="334" spans="25:25" s="3" customFormat="1" x14ac:dyDescent="0.3">
      <c r="Y334" s="11"/>
    </row>
    <row r="335" spans="25:25" s="3" customFormat="1" x14ac:dyDescent="0.3">
      <c r="Y335" s="11"/>
    </row>
    <row r="336" spans="25:25" s="3" customFormat="1" x14ac:dyDescent="0.3">
      <c r="Y336" s="11"/>
    </row>
    <row r="337" spans="25:25" s="3" customFormat="1" x14ac:dyDescent="0.3">
      <c r="Y337" s="11"/>
    </row>
    <row r="338" spans="25:25" s="3" customFormat="1" x14ac:dyDescent="0.3">
      <c r="Y338" s="11"/>
    </row>
    <row r="339" spans="25:25" s="3" customFormat="1" x14ac:dyDescent="0.3">
      <c r="Y339" s="11"/>
    </row>
    <row r="340" spans="25:25" s="3" customFormat="1" x14ac:dyDescent="0.3">
      <c r="Y340" s="11"/>
    </row>
    <row r="341" spans="25:25" s="3" customFormat="1" x14ac:dyDescent="0.3">
      <c r="Y341" s="11"/>
    </row>
    <row r="342" spans="25:25" s="3" customFormat="1" x14ac:dyDescent="0.3">
      <c r="Y342" s="11"/>
    </row>
    <row r="343" spans="25:25" s="3" customFormat="1" x14ac:dyDescent="0.3">
      <c r="Y343" s="11"/>
    </row>
    <row r="344" spans="25:25" s="3" customFormat="1" x14ac:dyDescent="0.3">
      <c r="Y344" s="11"/>
    </row>
    <row r="345" spans="25:25" s="3" customFormat="1" x14ac:dyDescent="0.3">
      <c r="Y345" s="11"/>
    </row>
    <row r="346" spans="25:25" s="3" customFormat="1" x14ac:dyDescent="0.3">
      <c r="Y346" s="11"/>
    </row>
    <row r="347" spans="25:25" s="3" customFormat="1" x14ac:dyDescent="0.3">
      <c r="Y347" s="11"/>
    </row>
    <row r="348" spans="25:25" s="3" customFormat="1" x14ac:dyDescent="0.3">
      <c r="Y348" s="11"/>
    </row>
    <row r="349" spans="25:25" s="3" customFormat="1" x14ac:dyDescent="0.3">
      <c r="Y349" s="11"/>
    </row>
    <row r="350" spans="25:25" s="3" customFormat="1" x14ac:dyDescent="0.3">
      <c r="Y350" s="11"/>
    </row>
    <row r="351" spans="25:25" s="3" customFormat="1" x14ac:dyDescent="0.3">
      <c r="Y351" s="11"/>
    </row>
    <row r="352" spans="25:25" s="3" customFormat="1" x14ac:dyDescent="0.3">
      <c r="Y352" s="11"/>
    </row>
    <row r="353" spans="25:25" s="3" customFormat="1" x14ac:dyDescent="0.3">
      <c r="Y353" s="11"/>
    </row>
    <row r="354" spans="25:25" s="3" customFormat="1" x14ac:dyDescent="0.3">
      <c r="Y354" s="11"/>
    </row>
    <row r="355" spans="25:25" s="3" customFormat="1" x14ac:dyDescent="0.3">
      <c r="Y355" s="11"/>
    </row>
    <row r="356" spans="25:25" s="3" customFormat="1" x14ac:dyDescent="0.3">
      <c r="Y356" s="11"/>
    </row>
    <row r="357" spans="25:25" s="3" customFormat="1" x14ac:dyDescent="0.3">
      <c r="Y357" s="11"/>
    </row>
    <row r="358" spans="25:25" s="3" customFormat="1" x14ac:dyDescent="0.3">
      <c r="Y358" s="11"/>
    </row>
    <row r="359" spans="25:25" s="3" customFormat="1" x14ac:dyDescent="0.3">
      <c r="Y359" s="11"/>
    </row>
    <row r="360" spans="25:25" s="3" customFormat="1" x14ac:dyDescent="0.3">
      <c r="Y360" s="11"/>
    </row>
    <row r="361" spans="25:25" s="3" customFormat="1" x14ac:dyDescent="0.3">
      <c r="Y361" s="11"/>
    </row>
    <row r="362" spans="25:25" s="3" customFormat="1" x14ac:dyDescent="0.3">
      <c r="Y362" s="11"/>
    </row>
    <row r="363" spans="25:25" s="3" customFormat="1" x14ac:dyDescent="0.3">
      <c r="Y363" s="11"/>
    </row>
    <row r="364" spans="25:25" s="3" customFormat="1" x14ac:dyDescent="0.3">
      <c r="Y364" s="11"/>
    </row>
    <row r="365" spans="25:25" s="3" customFormat="1" x14ac:dyDescent="0.3">
      <c r="Y365" s="11"/>
    </row>
    <row r="366" spans="25:25" s="3" customFormat="1" x14ac:dyDescent="0.3">
      <c r="Y366" s="11"/>
    </row>
    <row r="367" spans="25:25" s="3" customFormat="1" x14ac:dyDescent="0.3">
      <c r="Y367" s="11"/>
    </row>
    <row r="368" spans="25:25" s="3" customFormat="1" x14ac:dyDescent="0.3">
      <c r="Y368" s="11"/>
    </row>
    <row r="369" spans="25:25" s="3" customFormat="1" x14ac:dyDescent="0.3">
      <c r="Y369" s="11"/>
    </row>
    <row r="370" spans="25:25" s="3" customFormat="1" x14ac:dyDescent="0.3">
      <c r="Y370" s="11"/>
    </row>
    <row r="371" spans="25:25" s="3" customFormat="1" x14ac:dyDescent="0.3">
      <c r="Y371" s="11"/>
    </row>
    <row r="372" spans="25:25" s="3" customFormat="1" x14ac:dyDescent="0.3">
      <c r="Y372" s="11"/>
    </row>
    <row r="373" spans="25:25" s="3" customFormat="1" x14ac:dyDescent="0.3">
      <c r="Y373" s="11"/>
    </row>
    <row r="374" spans="25:25" s="3" customFormat="1" x14ac:dyDescent="0.3">
      <c r="Y374" s="11"/>
    </row>
    <row r="375" spans="25:25" s="3" customFormat="1" x14ac:dyDescent="0.3">
      <c r="Y375" s="11"/>
    </row>
    <row r="376" spans="25:25" s="3" customFormat="1" x14ac:dyDescent="0.3">
      <c r="Y376" s="11"/>
    </row>
    <row r="377" spans="25:25" s="3" customFormat="1" x14ac:dyDescent="0.3">
      <c r="Y377" s="11"/>
    </row>
    <row r="378" spans="25:25" s="3" customFormat="1" x14ac:dyDescent="0.3">
      <c r="Y378" s="11"/>
    </row>
    <row r="379" spans="25:25" s="3" customFormat="1" x14ac:dyDescent="0.3">
      <c r="Y379" s="11"/>
    </row>
    <row r="380" spans="25:25" s="3" customFormat="1" x14ac:dyDescent="0.3">
      <c r="Y380" s="11"/>
    </row>
    <row r="381" spans="25:25" s="3" customFormat="1" x14ac:dyDescent="0.3">
      <c r="Y381" s="11"/>
    </row>
    <row r="382" spans="25:25" s="3" customFormat="1" x14ac:dyDescent="0.3">
      <c r="Y382" s="11"/>
    </row>
    <row r="383" spans="25:25" s="3" customFormat="1" x14ac:dyDescent="0.3">
      <c r="Y383" s="11"/>
    </row>
    <row r="384" spans="25:25" s="3" customFormat="1" x14ac:dyDescent="0.3">
      <c r="Y384" s="11"/>
    </row>
    <row r="385" spans="25:25" s="3" customFormat="1" x14ac:dyDescent="0.3">
      <c r="Y385" s="11"/>
    </row>
    <row r="386" spans="25:25" s="3" customFormat="1" x14ac:dyDescent="0.3">
      <c r="Y386" s="11"/>
    </row>
    <row r="387" spans="25:25" s="3" customFormat="1" x14ac:dyDescent="0.3">
      <c r="Y387" s="11"/>
    </row>
    <row r="388" spans="25:25" s="3" customFormat="1" x14ac:dyDescent="0.3">
      <c r="Y388" s="11"/>
    </row>
    <row r="389" spans="25:25" s="3" customFormat="1" x14ac:dyDescent="0.3">
      <c r="Y389" s="11"/>
    </row>
    <row r="390" spans="25:25" s="3" customFormat="1" x14ac:dyDescent="0.3">
      <c r="Y390" s="11"/>
    </row>
    <row r="391" spans="25:25" s="3" customFormat="1" x14ac:dyDescent="0.3">
      <c r="Y391" s="11"/>
    </row>
    <row r="392" spans="25:25" s="3" customFormat="1" x14ac:dyDescent="0.3">
      <c r="Y392" s="11"/>
    </row>
    <row r="393" spans="25:25" s="3" customFormat="1" x14ac:dyDescent="0.3">
      <c r="Y393" s="11"/>
    </row>
    <row r="394" spans="25:25" s="3" customFormat="1" x14ac:dyDescent="0.3">
      <c r="Y394" s="11"/>
    </row>
    <row r="395" spans="25:25" s="3" customFormat="1" x14ac:dyDescent="0.3">
      <c r="Y395" s="11"/>
    </row>
    <row r="396" spans="25:25" s="3" customFormat="1" x14ac:dyDescent="0.3">
      <c r="Y396" s="11"/>
    </row>
    <row r="397" spans="25:25" s="3" customFormat="1" x14ac:dyDescent="0.3">
      <c r="Y397" s="11"/>
    </row>
    <row r="398" spans="25:25" s="3" customFormat="1" x14ac:dyDescent="0.3">
      <c r="Y398" s="11"/>
    </row>
    <row r="399" spans="25:25" s="3" customFormat="1" x14ac:dyDescent="0.3">
      <c r="Y399" s="11"/>
    </row>
    <row r="400" spans="25:25" s="3" customFormat="1" x14ac:dyDescent="0.3">
      <c r="Y400" s="11"/>
    </row>
    <row r="401" spans="25:25" s="3" customFormat="1" x14ac:dyDescent="0.3">
      <c r="Y401" s="11"/>
    </row>
    <row r="402" spans="25:25" s="3" customFormat="1" x14ac:dyDescent="0.3">
      <c r="Y402" s="11"/>
    </row>
    <row r="403" spans="25:25" s="3" customFormat="1" x14ac:dyDescent="0.3">
      <c r="Y403" s="11"/>
    </row>
    <row r="404" spans="25:25" s="3" customFormat="1" x14ac:dyDescent="0.3">
      <c r="Y404" s="11"/>
    </row>
    <row r="405" spans="25:25" s="3" customFormat="1" x14ac:dyDescent="0.3">
      <c r="Y405" s="11"/>
    </row>
    <row r="406" spans="25:25" s="3" customFormat="1" x14ac:dyDescent="0.3">
      <c r="Y406" s="11"/>
    </row>
    <row r="407" spans="25:25" s="3" customFormat="1" x14ac:dyDescent="0.3">
      <c r="Y407" s="11"/>
    </row>
    <row r="408" spans="25:25" s="3" customFormat="1" x14ac:dyDescent="0.3">
      <c r="Y408" s="11"/>
    </row>
    <row r="409" spans="25:25" s="3" customFormat="1" x14ac:dyDescent="0.3">
      <c r="Y409" s="11"/>
    </row>
    <row r="410" spans="25:25" s="3" customFormat="1" x14ac:dyDescent="0.3">
      <c r="Y410" s="11"/>
    </row>
    <row r="411" spans="25:25" s="3" customFormat="1" x14ac:dyDescent="0.3">
      <c r="Y411" s="11"/>
    </row>
    <row r="412" spans="25:25" s="3" customFormat="1" x14ac:dyDescent="0.3">
      <c r="Y412" s="11"/>
    </row>
    <row r="413" spans="25:25" s="3" customFormat="1" x14ac:dyDescent="0.3">
      <c r="Y413" s="11"/>
    </row>
    <row r="414" spans="25:25" s="3" customFormat="1" x14ac:dyDescent="0.3">
      <c r="Y414" s="11"/>
    </row>
    <row r="415" spans="25:25" s="3" customFormat="1" x14ac:dyDescent="0.3">
      <c r="Y415" s="11"/>
    </row>
    <row r="416" spans="25:25" s="3" customFormat="1" x14ac:dyDescent="0.3">
      <c r="Y416" s="11"/>
    </row>
    <row r="417" spans="25:25" s="3" customFormat="1" x14ac:dyDescent="0.3">
      <c r="Y417" s="11"/>
    </row>
    <row r="418" spans="25:25" s="3" customFormat="1" x14ac:dyDescent="0.3">
      <c r="Y418" s="11"/>
    </row>
    <row r="419" spans="25:25" s="3" customFormat="1" x14ac:dyDescent="0.3">
      <c r="Y419" s="11"/>
    </row>
    <row r="420" spans="25:25" s="3" customFormat="1" x14ac:dyDescent="0.3">
      <c r="Y420" s="11"/>
    </row>
    <row r="421" spans="25:25" s="3" customFormat="1" x14ac:dyDescent="0.3">
      <c r="Y421" s="11"/>
    </row>
    <row r="422" spans="25:25" s="3" customFormat="1" x14ac:dyDescent="0.3">
      <c r="Y422" s="11"/>
    </row>
    <row r="423" spans="25:25" s="3" customFormat="1" x14ac:dyDescent="0.3">
      <c r="Y423" s="11"/>
    </row>
    <row r="424" spans="25:25" s="3" customFormat="1" x14ac:dyDescent="0.3">
      <c r="Y424" s="11"/>
    </row>
    <row r="425" spans="25:25" s="3" customFormat="1" x14ac:dyDescent="0.3">
      <c r="Y425" s="11"/>
    </row>
    <row r="426" spans="25:25" s="3" customFormat="1" x14ac:dyDescent="0.3">
      <c r="Y426" s="11"/>
    </row>
    <row r="427" spans="25:25" s="3" customFormat="1" x14ac:dyDescent="0.3">
      <c r="Y427" s="11"/>
    </row>
    <row r="428" spans="25:25" s="3" customFormat="1" x14ac:dyDescent="0.3">
      <c r="Y428" s="11"/>
    </row>
    <row r="429" spans="25:25" s="3" customFormat="1" x14ac:dyDescent="0.3">
      <c r="Y429" s="11"/>
    </row>
    <row r="430" spans="25:25" s="3" customFormat="1" x14ac:dyDescent="0.3">
      <c r="Y430" s="11"/>
    </row>
    <row r="431" spans="25:25" s="3" customFormat="1" x14ac:dyDescent="0.3">
      <c r="Y431" s="11"/>
    </row>
    <row r="432" spans="25:25" s="3" customFormat="1" x14ac:dyDescent="0.3">
      <c r="Y432" s="11"/>
    </row>
    <row r="433" spans="25:25" s="3" customFormat="1" x14ac:dyDescent="0.3">
      <c r="Y433" s="11"/>
    </row>
    <row r="434" spans="25:25" s="3" customFormat="1" x14ac:dyDescent="0.3">
      <c r="Y434" s="11"/>
    </row>
    <row r="435" spans="25:25" s="3" customFormat="1" x14ac:dyDescent="0.3">
      <c r="Y435" s="11"/>
    </row>
    <row r="436" spans="25:25" s="3" customFormat="1" x14ac:dyDescent="0.3">
      <c r="Y436" s="11"/>
    </row>
    <row r="437" spans="25:25" s="3" customFormat="1" x14ac:dyDescent="0.3">
      <c r="Y437" s="11"/>
    </row>
    <row r="438" spans="25:25" s="3" customFormat="1" x14ac:dyDescent="0.3">
      <c r="Y438" s="11"/>
    </row>
    <row r="439" spans="25:25" s="3" customFormat="1" x14ac:dyDescent="0.3">
      <c r="Y439" s="11"/>
    </row>
    <row r="440" spans="25:25" s="3" customFormat="1" x14ac:dyDescent="0.3">
      <c r="Y440" s="11"/>
    </row>
    <row r="441" spans="25:25" s="3" customFormat="1" x14ac:dyDescent="0.3">
      <c r="Y441" s="11"/>
    </row>
    <row r="442" spans="25:25" s="3" customFormat="1" x14ac:dyDescent="0.3">
      <c r="Y442" s="11"/>
    </row>
    <row r="443" spans="25:25" s="3" customFormat="1" x14ac:dyDescent="0.3">
      <c r="Y443" s="11"/>
    </row>
    <row r="444" spans="25:25" s="3" customFormat="1" x14ac:dyDescent="0.3">
      <c r="Y444" s="11"/>
    </row>
    <row r="445" spans="25:25" s="3" customFormat="1" x14ac:dyDescent="0.3">
      <c r="Y445" s="11"/>
    </row>
    <row r="446" spans="25:25" s="3" customFormat="1" x14ac:dyDescent="0.3">
      <c r="Y446" s="11"/>
    </row>
    <row r="447" spans="25:25" s="3" customFormat="1" x14ac:dyDescent="0.3">
      <c r="Y447" s="11"/>
    </row>
    <row r="448" spans="25:25" s="3" customFormat="1" x14ac:dyDescent="0.3">
      <c r="Y448" s="11"/>
    </row>
    <row r="449" spans="25:25" s="3" customFormat="1" x14ac:dyDescent="0.3">
      <c r="Y449" s="11"/>
    </row>
    <row r="450" spans="25:25" s="3" customFormat="1" x14ac:dyDescent="0.3">
      <c r="Y450" s="11"/>
    </row>
    <row r="451" spans="25:25" s="3" customFormat="1" x14ac:dyDescent="0.3">
      <c r="Y451" s="11"/>
    </row>
    <row r="452" spans="25:25" s="3" customFormat="1" x14ac:dyDescent="0.3">
      <c r="Y452" s="11"/>
    </row>
    <row r="453" spans="25:25" s="3" customFormat="1" x14ac:dyDescent="0.3">
      <c r="Y453" s="11"/>
    </row>
    <row r="454" spans="25:25" s="3" customFormat="1" x14ac:dyDescent="0.3">
      <c r="Y454" s="11"/>
    </row>
    <row r="455" spans="25:25" s="3" customFormat="1" x14ac:dyDescent="0.3">
      <c r="Y455" s="11"/>
    </row>
    <row r="456" spans="25:25" s="3" customFormat="1" x14ac:dyDescent="0.3">
      <c r="Y456" s="11"/>
    </row>
    <row r="457" spans="25:25" s="3" customFormat="1" x14ac:dyDescent="0.3">
      <c r="Y457" s="11"/>
    </row>
    <row r="458" spans="25:25" s="3" customFormat="1" x14ac:dyDescent="0.3">
      <c r="Y458" s="11"/>
    </row>
    <row r="459" spans="25:25" s="3" customFormat="1" x14ac:dyDescent="0.3">
      <c r="Y459" s="11"/>
    </row>
    <row r="460" spans="25:25" s="3" customFormat="1" x14ac:dyDescent="0.3">
      <c r="Y460" s="11"/>
    </row>
    <row r="461" spans="25:25" s="3" customFormat="1" x14ac:dyDescent="0.3">
      <c r="Y461" s="11"/>
    </row>
    <row r="462" spans="25:25" s="3" customFormat="1" x14ac:dyDescent="0.3">
      <c r="Y462" s="11"/>
    </row>
    <row r="463" spans="25:25" s="3" customFormat="1" x14ac:dyDescent="0.3">
      <c r="Y463" s="11"/>
    </row>
    <row r="464" spans="25:25" s="3" customFormat="1" x14ac:dyDescent="0.3">
      <c r="Y464" s="11"/>
    </row>
    <row r="465" spans="25:25" s="3" customFormat="1" x14ac:dyDescent="0.3">
      <c r="Y465" s="11"/>
    </row>
    <row r="466" spans="25:25" s="3" customFormat="1" x14ac:dyDescent="0.3">
      <c r="Y466" s="11"/>
    </row>
    <row r="467" spans="25:25" s="3" customFormat="1" x14ac:dyDescent="0.3">
      <c r="Y467" s="11"/>
    </row>
    <row r="468" spans="25:25" s="3" customFormat="1" x14ac:dyDescent="0.3">
      <c r="Y468" s="11"/>
    </row>
    <row r="469" spans="25:25" s="3" customFormat="1" x14ac:dyDescent="0.3">
      <c r="Y469" s="11"/>
    </row>
    <row r="470" spans="25:25" s="3" customFormat="1" x14ac:dyDescent="0.3">
      <c r="Y470" s="11"/>
    </row>
    <row r="471" spans="25:25" s="3" customFormat="1" x14ac:dyDescent="0.3">
      <c r="Y471" s="11"/>
    </row>
    <row r="472" spans="25:25" s="3" customFormat="1" x14ac:dyDescent="0.3">
      <c r="Y472" s="11"/>
    </row>
    <row r="473" spans="25:25" s="3" customFormat="1" x14ac:dyDescent="0.3">
      <c r="Y473" s="11"/>
    </row>
    <row r="474" spans="25:25" s="3" customFormat="1" x14ac:dyDescent="0.3">
      <c r="Y474" s="11"/>
    </row>
    <row r="475" spans="25:25" s="3" customFormat="1" x14ac:dyDescent="0.3">
      <c r="Y475" s="11"/>
    </row>
    <row r="476" spans="25:25" s="3" customFormat="1" x14ac:dyDescent="0.3">
      <c r="Y476" s="11"/>
    </row>
    <row r="477" spans="25:25" s="3" customFormat="1" x14ac:dyDescent="0.3">
      <c r="Y477" s="11"/>
    </row>
    <row r="478" spans="25:25" s="3" customFormat="1" x14ac:dyDescent="0.3">
      <c r="Y478" s="11"/>
    </row>
    <row r="479" spans="25:25" s="3" customFormat="1" x14ac:dyDescent="0.3">
      <c r="Y479" s="11"/>
    </row>
    <row r="480" spans="25:25" s="3" customFormat="1" x14ac:dyDescent="0.3">
      <c r="Y480" s="11"/>
    </row>
    <row r="481" spans="25:25" s="3" customFormat="1" x14ac:dyDescent="0.3">
      <c r="Y481" s="11"/>
    </row>
    <row r="482" spans="25:25" s="3" customFormat="1" x14ac:dyDescent="0.3">
      <c r="Y482" s="11"/>
    </row>
    <row r="483" spans="25:25" s="3" customFormat="1" x14ac:dyDescent="0.3">
      <c r="Y483" s="11"/>
    </row>
    <row r="484" spans="25:25" s="3" customFormat="1" x14ac:dyDescent="0.3">
      <c r="Y484" s="11"/>
    </row>
    <row r="485" spans="25:25" s="3" customFormat="1" x14ac:dyDescent="0.3">
      <c r="Y485" s="11"/>
    </row>
    <row r="486" spans="25:25" s="3" customFormat="1" x14ac:dyDescent="0.3">
      <c r="Y486" s="11"/>
    </row>
    <row r="487" spans="25:25" s="3" customFormat="1" x14ac:dyDescent="0.3">
      <c r="Y487" s="11"/>
    </row>
    <row r="488" spans="25:25" s="3" customFormat="1" x14ac:dyDescent="0.3">
      <c r="Y488" s="11"/>
    </row>
    <row r="489" spans="25:25" s="3" customFormat="1" x14ac:dyDescent="0.3">
      <c r="Y489" s="11"/>
    </row>
    <row r="490" spans="25:25" s="3" customFormat="1" x14ac:dyDescent="0.3">
      <c r="Y490" s="11"/>
    </row>
    <row r="491" spans="25:25" s="3" customFormat="1" x14ac:dyDescent="0.3">
      <c r="Y491" s="11"/>
    </row>
    <row r="492" spans="25:25" s="3" customFormat="1" x14ac:dyDescent="0.3">
      <c r="Y492" s="11"/>
    </row>
    <row r="493" spans="25:25" s="3" customFormat="1" x14ac:dyDescent="0.3">
      <c r="Y493" s="11"/>
    </row>
    <row r="494" spans="25:25" s="3" customFormat="1" x14ac:dyDescent="0.3">
      <c r="Y494" s="11"/>
    </row>
    <row r="495" spans="25:25" s="3" customFormat="1" x14ac:dyDescent="0.3">
      <c r="Y495" s="11"/>
    </row>
    <row r="496" spans="25:25" s="3" customFormat="1" x14ac:dyDescent="0.3">
      <c r="Y496" s="11"/>
    </row>
    <row r="497" spans="25:25" s="3" customFormat="1" x14ac:dyDescent="0.3">
      <c r="Y497" s="11"/>
    </row>
    <row r="498" spans="25:25" s="3" customFormat="1" x14ac:dyDescent="0.3">
      <c r="Y498" s="11"/>
    </row>
    <row r="499" spans="25:25" s="3" customFormat="1" x14ac:dyDescent="0.3">
      <c r="Y499" s="11"/>
    </row>
    <row r="500" spans="25:25" s="3" customFormat="1" x14ac:dyDescent="0.3">
      <c r="Y500" s="11"/>
    </row>
    <row r="501" spans="25:25" s="3" customFormat="1" x14ac:dyDescent="0.3">
      <c r="Y501" s="11"/>
    </row>
    <row r="502" spans="25:25" s="3" customFormat="1" x14ac:dyDescent="0.3">
      <c r="Y502" s="11"/>
    </row>
    <row r="503" spans="25:25" s="3" customFormat="1" x14ac:dyDescent="0.3">
      <c r="Y503" s="11"/>
    </row>
    <row r="504" spans="25:25" s="3" customFormat="1" x14ac:dyDescent="0.3">
      <c r="Y504" s="11"/>
    </row>
    <row r="505" spans="25:25" s="3" customFormat="1" x14ac:dyDescent="0.3">
      <c r="Y505" s="11"/>
    </row>
    <row r="506" spans="25:25" s="3" customFormat="1" x14ac:dyDescent="0.3">
      <c r="Y506" s="11"/>
    </row>
    <row r="507" spans="25:25" s="3" customFormat="1" x14ac:dyDescent="0.3">
      <c r="Y507" s="11"/>
    </row>
    <row r="508" spans="25:25" s="3" customFormat="1" x14ac:dyDescent="0.3">
      <c r="Y508" s="11"/>
    </row>
    <row r="509" spans="25:25" s="3" customFormat="1" x14ac:dyDescent="0.3">
      <c r="Y509" s="11"/>
    </row>
    <row r="510" spans="25:25" s="3" customFormat="1" x14ac:dyDescent="0.3">
      <c r="Y510" s="11"/>
    </row>
    <row r="511" spans="25:25" s="3" customFormat="1" x14ac:dyDescent="0.3">
      <c r="Y511" s="11"/>
    </row>
    <row r="512" spans="25:25" s="3" customFormat="1" x14ac:dyDescent="0.3">
      <c r="Y512" s="11"/>
    </row>
    <row r="513" spans="25:25" s="3" customFormat="1" x14ac:dyDescent="0.3">
      <c r="Y513" s="11"/>
    </row>
    <row r="514" spans="25:25" s="3" customFormat="1" x14ac:dyDescent="0.3">
      <c r="Y514" s="11"/>
    </row>
    <row r="515" spans="25:25" s="3" customFormat="1" x14ac:dyDescent="0.3">
      <c r="Y515" s="11"/>
    </row>
    <row r="516" spans="25:25" s="3" customFormat="1" x14ac:dyDescent="0.3">
      <c r="Y516" s="11"/>
    </row>
    <row r="517" spans="25:25" s="3" customFormat="1" x14ac:dyDescent="0.3">
      <c r="Y517" s="11"/>
    </row>
    <row r="518" spans="25:25" s="3" customFormat="1" x14ac:dyDescent="0.3">
      <c r="Y518" s="11"/>
    </row>
    <row r="519" spans="25:25" s="3" customFormat="1" x14ac:dyDescent="0.3">
      <c r="Y519" s="11"/>
    </row>
    <row r="520" spans="25:25" s="3" customFormat="1" x14ac:dyDescent="0.3">
      <c r="Y520" s="11"/>
    </row>
    <row r="521" spans="25:25" s="3" customFormat="1" x14ac:dyDescent="0.3">
      <c r="Y521" s="11"/>
    </row>
    <row r="522" spans="25:25" s="3" customFormat="1" x14ac:dyDescent="0.3">
      <c r="Y522" s="11"/>
    </row>
    <row r="523" spans="25:25" s="3" customFormat="1" x14ac:dyDescent="0.3">
      <c r="Y523" s="11"/>
    </row>
    <row r="524" spans="25:25" s="3" customFormat="1" x14ac:dyDescent="0.3">
      <c r="Y524" s="11"/>
    </row>
    <row r="525" spans="25:25" s="3" customFormat="1" x14ac:dyDescent="0.3">
      <c r="Y525" s="11"/>
    </row>
    <row r="526" spans="25:25" s="3" customFormat="1" x14ac:dyDescent="0.3">
      <c r="Y526" s="11"/>
    </row>
    <row r="527" spans="25:25" s="3" customFormat="1" x14ac:dyDescent="0.3">
      <c r="Y527" s="11"/>
    </row>
    <row r="528" spans="25:25" s="3" customFormat="1" x14ac:dyDescent="0.3">
      <c r="Y528" s="11"/>
    </row>
    <row r="529" spans="25:25" s="3" customFormat="1" x14ac:dyDescent="0.3">
      <c r="Y529" s="11"/>
    </row>
    <row r="530" spans="25:25" s="3" customFormat="1" x14ac:dyDescent="0.3">
      <c r="Y530" s="11"/>
    </row>
    <row r="531" spans="25:25" s="3" customFormat="1" x14ac:dyDescent="0.3">
      <c r="Y531" s="11"/>
    </row>
    <row r="532" spans="25:25" s="3" customFormat="1" x14ac:dyDescent="0.3">
      <c r="Y532" s="11"/>
    </row>
    <row r="533" spans="25:25" s="3" customFormat="1" x14ac:dyDescent="0.3">
      <c r="Y533" s="11"/>
    </row>
    <row r="534" spans="25:25" s="3" customFormat="1" x14ac:dyDescent="0.3">
      <c r="Y534" s="11"/>
    </row>
    <row r="535" spans="25:25" s="3" customFormat="1" x14ac:dyDescent="0.3">
      <c r="Y535" s="11"/>
    </row>
    <row r="536" spans="25:25" s="3" customFormat="1" x14ac:dyDescent="0.3">
      <c r="Y536" s="11"/>
    </row>
    <row r="537" spans="25:25" s="3" customFormat="1" x14ac:dyDescent="0.3">
      <c r="Y537" s="11"/>
    </row>
    <row r="538" spans="25:25" s="3" customFormat="1" x14ac:dyDescent="0.3">
      <c r="Y538" s="11"/>
    </row>
    <row r="539" spans="25:25" s="3" customFormat="1" x14ac:dyDescent="0.3">
      <c r="Y539" s="11"/>
    </row>
    <row r="540" spans="25:25" s="3" customFormat="1" x14ac:dyDescent="0.3">
      <c r="Y540" s="11"/>
    </row>
    <row r="541" spans="25:25" s="3" customFormat="1" x14ac:dyDescent="0.3">
      <c r="Y541" s="11"/>
    </row>
    <row r="542" spans="25:25" s="3" customFormat="1" x14ac:dyDescent="0.3">
      <c r="Y542" s="11"/>
    </row>
    <row r="543" spans="25:25" s="3" customFormat="1" x14ac:dyDescent="0.3">
      <c r="Y543" s="11"/>
    </row>
    <row r="544" spans="25:25" s="3" customFormat="1" x14ac:dyDescent="0.3">
      <c r="Y544" s="11"/>
    </row>
    <row r="545" spans="25:25" s="3" customFormat="1" x14ac:dyDescent="0.3">
      <c r="Y545" s="11"/>
    </row>
    <row r="546" spans="25:25" s="3" customFormat="1" x14ac:dyDescent="0.3">
      <c r="Y546" s="11"/>
    </row>
    <row r="547" spans="25:25" s="3" customFormat="1" x14ac:dyDescent="0.3">
      <c r="Y547" s="11"/>
    </row>
    <row r="548" spans="25:25" s="3" customFormat="1" x14ac:dyDescent="0.3">
      <c r="Y548" s="11"/>
    </row>
    <row r="549" spans="25:25" s="3" customFormat="1" x14ac:dyDescent="0.3">
      <c r="Y549" s="11"/>
    </row>
    <row r="550" spans="25:25" s="3" customFormat="1" x14ac:dyDescent="0.3">
      <c r="Y550" s="11"/>
    </row>
    <row r="551" spans="25:25" s="3" customFormat="1" x14ac:dyDescent="0.3">
      <c r="Y551" s="11"/>
    </row>
    <row r="552" spans="25:25" s="3" customFormat="1" x14ac:dyDescent="0.3">
      <c r="Y552" s="11"/>
    </row>
    <row r="553" spans="25:25" s="3" customFormat="1" x14ac:dyDescent="0.3">
      <c r="Y553" s="11"/>
    </row>
    <row r="554" spans="25:25" s="3" customFormat="1" x14ac:dyDescent="0.3">
      <c r="Y554" s="11"/>
    </row>
    <row r="555" spans="25:25" s="3" customFormat="1" x14ac:dyDescent="0.3">
      <c r="Y555" s="11"/>
    </row>
    <row r="556" spans="25:25" s="3" customFormat="1" x14ac:dyDescent="0.3">
      <c r="Y556" s="11"/>
    </row>
    <row r="557" spans="25:25" s="3" customFormat="1" x14ac:dyDescent="0.3">
      <c r="Y557" s="11"/>
    </row>
    <row r="558" spans="25:25" s="3" customFormat="1" x14ac:dyDescent="0.3">
      <c r="Y558" s="11"/>
    </row>
    <row r="559" spans="25:25" s="3" customFormat="1" x14ac:dyDescent="0.3">
      <c r="Y559" s="11"/>
    </row>
    <row r="560" spans="25:25" s="3" customFormat="1" x14ac:dyDescent="0.3">
      <c r="Y560" s="11"/>
    </row>
    <row r="561" spans="25:25" s="3" customFormat="1" x14ac:dyDescent="0.3">
      <c r="Y561" s="11"/>
    </row>
    <row r="562" spans="25:25" s="3" customFormat="1" x14ac:dyDescent="0.3">
      <c r="Y562" s="11"/>
    </row>
    <row r="563" spans="25:25" s="3" customFormat="1" x14ac:dyDescent="0.3">
      <c r="Y563" s="11"/>
    </row>
    <row r="564" spans="25:25" s="3" customFormat="1" x14ac:dyDescent="0.3">
      <c r="Y564" s="11"/>
    </row>
    <row r="565" spans="25:25" s="3" customFormat="1" x14ac:dyDescent="0.3">
      <c r="Y565" s="11"/>
    </row>
    <row r="566" spans="25:25" s="3" customFormat="1" x14ac:dyDescent="0.3">
      <c r="Y566" s="11"/>
    </row>
    <row r="567" spans="25:25" s="3" customFormat="1" x14ac:dyDescent="0.3">
      <c r="Y567" s="11"/>
    </row>
    <row r="568" spans="25:25" s="3" customFormat="1" x14ac:dyDescent="0.3">
      <c r="Y568" s="11"/>
    </row>
    <row r="569" spans="25:25" s="3" customFormat="1" x14ac:dyDescent="0.3">
      <c r="Y569" s="11"/>
    </row>
    <row r="570" spans="25:25" s="3" customFormat="1" x14ac:dyDescent="0.3">
      <c r="Y570" s="11"/>
    </row>
    <row r="571" spans="25:25" s="3" customFormat="1" x14ac:dyDescent="0.3">
      <c r="Y571" s="11"/>
    </row>
    <row r="572" spans="25:25" s="3" customFormat="1" x14ac:dyDescent="0.3">
      <c r="Y572" s="11"/>
    </row>
    <row r="573" spans="25:25" s="3" customFormat="1" x14ac:dyDescent="0.3">
      <c r="Y573" s="11"/>
    </row>
    <row r="574" spans="25:25" s="3" customFormat="1" x14ac:dyDescent="0.3">
      <c r="Y574" s="11"/>
    </row>
    <row r="575" spans="25:25" s="3" customFormat="1" x14ac:dyDescent="0.3">
      <c r="Y575" s="11"/>
    </row>
    <row r="576" spans="25:25" s="3" customFormat="1" x14ac:dyDescent="0.3">
      <c r="Y576" s="11"/>
    </row>
    <row r="577" spans="25:25" s="3" customFormat="1" x14ac:dyDescent="0.3">
      <c r="Y577" s="11"/>
    </row>
    <row r="578" spans="25:25" s="3" customFormat="1" x14ac:dyDescent="0.3">
      <c r="Y578" s="11"/>
    </row>
    <row r="579" spans="25:25" s="3" customFormat="1" x14ac:dyDescent="0.3">
      <c r="Y579" s="11"/>
    </row>
    <row r="580" spans="25:25" s="3" customFormat="1" x14ac:dyDescent="0.3">
      <c r="Y580" s="11"/>
    </row>
    <row r="581" spans="25:25" s="3" customFormat="1" x14ac:dyDescent="0.3">
      <c r="Y581" s="11"/>
    </row>
    <row r="582" spans="25:25" s="3" customFormat="1" x14ac:dyDescent="0.3">
      <c r="Y582" s="11"/>
    </row>
    <row r="583" spans="25:25" s="3" customFormat="1" x14ac:dyDescent="0.3">
      <c r="Y583" s="11"/>
    </row>
    <row r="584" spans="25:25" s="3" customFormat="1" x14ac:dyDescent="0.3">
      <c r="Y584" s="11"/>
    </row>
    <row r="585" spans="25:25" s="3" customFormat="1" x14ac:dyDescent="0.3">
      <c r="Y585" s="11"/>
    </row>
    <row r="586" spans="25:25" s="3" customFormat="1" x14ac:dyDescent="0.3">
      <c r="Y586" s="11"/>
    </row>
    <row r="587" spans="25:25" s="3" customFormat="1" x14ac:dyDescent="0.3">
      <c r="Y587" s="11"/>
    </row>
    <row r="588" spans="25:25" s="3" customFormat="1" x14ac:dyDescent="0.3">
      <c r="Y588" s="11"/>
    </row>
    <row r="589" spans="25:25" s="3" customFormat="1" x14ac:dyDescent="0.3">
      <c r="Y589" s="11"/>
    </row>
    <row r="590" spans="25:25" s="3" customFormat="1" x14ac:dyDescent="0.3">
      <c r="Y590" s="11"/>
    </row>
    <row r="591" spans="25:25" s="3" customFormat="1" x14ac:dyDescent="0.3">
      <c r="Y591" s="11"/>
    </row>
    <row r="592" spans="25:25" s="3" customFormat="1" x14ac:dyDescent="0.3">
      <c r="Y592" s="11"/>
    </row>
    <row r="593" spans="25:25" s="3" customFormat="1" x14ac:dyDescent="0.3">
      <c r="Y593" s="11"/>
    </row>
    <row r="594" spans="25:25" s="3" customFormat="1" x14ac:dyDescent="0.3">
      <c r="Y594" s="11"/>
    </row>
    <row r="595" spans="25:25" s="3" customFormat="1" x14ac:dyDescent="0.3">
      <c r="Y595" s="11"/>
    </row>
    <row r="596" spans="25:25" s="3" customFormat="1" x14ac:dyDescent="0.3">
      <c r="Y596" s="11"/>
    </row>
    <row r="597" spans="25:25" s="3" customFormat="1" x14ac:dyDescent="0.3">
      <c r="Y597" s="11"/>
    </row>
    <row r="598" spans="25:25" s="3" customFormat="1" x14ac:dyDescent="0.3">
      <c r="Y598" s="11"/>
    </row>
    <row r="599" spans="25:25" s="3" customFormat="1" x14ac:dyDescent="0.3">
      <c r="Y599" s="11"/>
    </row>
    <row r="600" spans="25:25" s="3" customFormat="1" x14ac:dyDescent="0.3">
      <c r="Y600" s="11"/>
    </row>
    <row r="601" spans="25:25" s="3" customFormat="1" x14ac:dyDescent="0.3">
      <c r="Y601" s="11"/>
    </row>
    <row r="602" spans="25:25" s="3" customFormat="1" x14ac:dyDescent="0.3">
      <c r="Y602" s="11"/>
    </row>
    <row r="603" spans="25:25" s="3" customFormat="1" x14ac:dyDescent="0.3">
      <c r="Y603" s="11"/>
    </row>
    <row r="604" spans="25:25" s="3" customFormat="1" x14ac:dyDescent="0.3">
      <c r="Y604" s="11"/>
    </row>
    <row r="605" spans="25:25" s="3" customFormat="1" x14ac:dyDescent="0.3">
      <c r="Y605" s="11"/>
    </row>
    <row r="606" spans="25:25" s="3" customFormat="1" x14ac:dyDescent="0.3">
      <c r="Y606" s="11"/>
    </row>
    <row r="607" spans="25:25" s="3" customFormat="1" x14ac:dyDescent="0.3">
      <c r="Y607" s="11"/>
    </row>
    <row r="608" spans="25:25" s="3" customFormat="1" x14ac:dyDescent="0.3">
      <c r="Y608" s="11"/>
    </row>
    <row r="609" spans="25:25" s="3" customFormat="1" x14ac:dyDescent="0.3">
      <c r="Y609" s="11"/>
    </row>
    <row r="610" spans="25:25" s="3" customFormat="1" x14ac:dyDescent="0.3">
      <c r="Y610" s="11"/>
    </row>
    <row r="611" spans="25:25" s="3" customFormat="1" x14ac:dyDescent="0.3">
      <c r="Y611" s="11"/>
    </row>
    <row r="612" spans="25:25" s="3" customFormat="1" x14ac:dyDescent="0.3">
      <c r="Y612" s="11"/>
    </row>
    <row r="613" spans="25:25" s="3" customFormat="1" x14ac:dyDescent="0.3">
      <c r="Y613" s="11"/>
    </row>
    <row r="614" spans="25:25" s="3" customFormat="1" x14ac:dyDescent="0.3">
      <c r="Y614" s="11"/>
    </row>
    <row r="615" spans="25:25" s="3" customFormat="1" x14ac:dyDescent="0.3">
      <c r="Y615" s="11"/>
    </row>
    <row r="616" spans="25:25" s="3" customFormat="1" x14ac:dyDescent="0.3">
      <c r="Y616" s="11"/>
    </row>
    <row r="617" spans="25:25" s="3" customFormat="1" x14ac:dyDescent="0.3">
      <c r="Y617" s="11"/>
    </row>
    <row r="618" spans="25:25" s="3" customFormat="1" x14ac:dyDescent="0.3">
      <c r="Y618" s="11"/>
    </row>
    <row r="619" spans="25:25" s="3" customFormat="1" x14ac:dyDescent="0.3">
      <c r="Y619" s="11"/>
    </row>
    <row r="620" spans="25:25" s="3" customFormat="1" x14ac:dyDescent="0.3">
      <c r="Y620" s="11"/>
    </row>
    <row r="621" spans="25:25" s="3" customFormat="1" x14ac:dyDescent="0.3">
      <c r="Y621" s="11"/>
    </row>
    <row r="622" spans="25:25" s="3" customFormat="1" x14ac:dyDescent="0.3">
      <c r="Y622" s="11"/>
    </row>
    <row r="623" spans="25:25" s="3" customFormat="1" x14ac:dyDescent="0.3">
      <c r="Y623" s="11"/>
    </row>
    <row r="624" spans="25:25" s="3" customFormat="1" x14ac:dyDescent="0.3">
      <c r="Y624" s="11"/>
    </row>
    <row r="625" spans="25:25" s="3" customFormat="1" x14ac:dyDescent="0.3">
      <c r="Y625" s="11"/>
    </row>
    <row r="626" spans="25:25" s="3" customFormat="1" x14ac:dyDescent="0.3">
      <c r="Y626" s="11"/>
    </row>
    <row r="627" spans="25:25" s="3" customFormat="1" x14ac:dyDescent="0.3">
      <c r="Y627" s="11"/>
    </row>
    <row r="628" spans="25:25" s="3" customFormat="1" x14ac:dyDescent="0.3">
      <c r="Y628" s="11"/>
    </row>
    <row r="629" spans="25:25" s="3" customFormat="1" x14ac:dyDescent="0.3">
      <c r="Y629" s="11"/>
    </row>
    <row r="630" spans="25:25" s="3" customFormat="1" x14ac:dyDescent="0.3">
      <c r="Y630" s="11"/>
    </row>
    <row r="631" spans="25:25" s="3" customFormat="1" x14ac:dyDescent="0.3">
      <c r="Y631" s="11"/>
    </row>
    <row r="632" spans="25:25" s="3" customFormat="1" x14ac:dyDescent="0.3">
      <c r="Y632" s="11"/>
    </row>
    <row r="633" spans="25:25" s="3" customFormat="1" x14ac:dyDescent="0.3">
      <c r="Y633" s="11"/>
    </row>
    <row r="634" spans="25:25" s="3" customFormat="1" x14ac:dyDescent="0.3">
      <c r="Y634" s="11"/>
    </row>
    <row r="635" spans="25:25" s="3" customFormat="1" x14ac:dyDescent="0.3">
      <c r="Y635" s="11"/>
    </row>
    <row r="636" spans="25:25" s="3" customFormat="1" x14ac:dyDescent="0.3">
      <c r="Y636" s="11"/>
    </row>
    <row r="637" spans="25:25" s="3" customFormat="1" x14ac:dyDescent="0.3">
      <c r="Y637" s="11"/>
    </row>
    <row r="638" spans="25:25" s="3" customFormat="1" x14ac:dyDescent="0.3">
      <c r="Y638" s="11"/>
    </row>
    <row r="639" spans="25:25" s="3" customFormat="1" x14ac:dyDescent="0.3">
      <c r="Y639" s="11"/>
    </row>
    <row r="640" spans="25:25" s="3" customFormat="1" x14ac:dyDescent="0.3">
      <c r="Y640" s="11"/>
    </row>
    <row r="641" spans="25:25" s="3" customFormat="1" x14ac:dyDescent="0.3">
      <c r="Y641" s="11"/>
    </row>
    <row r="642" spans="25:25" s="3" customFormat="1" x14ac:dyDescent="0.3">
      <c r="Y642" s="11"/>
    </row>
    <row r="643" spans="25:25" s="3" customFormat="1" x14ac:dyDescent="0.3">
      <c r="Y643" s="11"/>
    </row>
    <row r="644" spans="25:25" s="3" customFormat="1" x14ac:dyDescent="0.3">
      <c r="Y644" s="11"/>
    </row>
    <row r="645" spans="25:25" s="3" customFormat="1" x14ac:dyDescent="0.3">
      <c r="Y645" s="11"/>
    </row>
    <row r="646" spans="25:25" s="3" customFormat="1" x14ac:dyDescent="0.3">
      <c r="Y646" s="11"/>
    </row>
    <row r="647" spans="25:25" s="3" customFormat="1" x14ac:dyDescent="0.3">
      <c r="Y647" s="11"/>
    </row>
    <row r="648" spans="25:25" s="3" customFormat="1" x14ac:dyDescent="0.3">
      <c r="Y648" s="11"/>
    </row>
    <row r="649" spans="25:25" s="3" customFormat="1" x14ac:dyDescent="0.3">
      <c r="Y649" s="11"/>
    </row>
    <row r="650" spans="25:25" s="3" customFormat="1" x14ac:dyDescent="0.3">
      <c r="Y650" s="11"/>
    </row>
    <row r="651" spans="25:25" s="3" customFormat="1" x14ac:dyDescent="0.3">
      <c r="Y651" s="11"/>
    </row>
    <row r="652" spans="25:25" s="3" customFormat="1" x14ac:dyDescent="0.3">
      <c r="Y652" s="11"/>
    </row>
    <row r="653" spans="25:25" s="3" customFormat="1" x14ac:dyDescent="0.3">
      <c r="Y653" s="11"/>
    </row>
    <row r="654" spans="25:25" s="3" customFormat="1" x14ac:dyDescent="0.3">
      <c r="Y654" s="11"/>
    </row>
    <row r="655" spans="25:25" s="3" customFormat="1" x14ac:dyDescent="0.3">
      <c r="Y655" s="11"/>
    </row>
    <row r="656" spans="25:25" s="3" customFormat="1" x14ac:dyDescent="0.3">
      <c r="Y656" s="11"/>
    </row>
    <row r="657" spans="25:25" s="3" customFormat="1" x14ac:dyDescent="0.3">
      <c r="Y657" s="11"/>
    </row>
    <row r="658" spans="25:25" s="3" customFormat="1" x14ac:dyDescent="0.3">
      <c r="Y658" s="11"/>
    </row>
    <row r="659" spans="25:25" s="3" customFormat="1" x14ac:dyDescent="0.3">
      <c r="Y659" s="11"/>
    </row>
    <row r="660" spans="25:25" s="3" customFormat="1" x14ac:dyDescent="0.3">
      <c r="Y660" s="11"/>
    </row>
    <row r="661" spans="25:25" s="3" customFormat="1" x14ac:dyDescent="0.3">
      <c r="Y661" s="11"/>
    </row>
    <row r="662" spans="25:25" s="3" customFormat="1" x14ac:dyDescent="0.3">
      <c r="Y662" s="11"/>
    </row>
    <row r="663" spans="25:25" s="3" customFormat="1" x14ac:dyDescent="0.3">
      <c r="Y663" s="11"/>
    </row>
    <row r="664" spans="25:25" s="3" customFormat="1" x14ac:dyDescent="0.3">
      <c r="Y664" s="11"/>
    </row>
    <row r="665" spans="25:25" s="3" customFormat="1" x14ac:dyDescent="0.3">
      <c r="Y665" s="11"/>
    </row>
    <row r="666" spans="25:25" s="3" customFormat="1" x14ac:dyDescent="0.3">
      <c r="Y666" s="11"/>
    </row>
    <row r="667" spans="25:25" s="3" customFormat="1" x14ac:dyDescent="0.3">
      <c r="Y667" s="11"/>
    </row>
    <row r="668" spans="25:25" s="3" customFormat="1" x14ac:dyDescent="0.3">
      <c r="Y668" s="11"/>
    </row>
    <row r="669" spans="25:25" s="3" customFormat="1" x14ac:dyDescent="0.3">
      <c r="Y669" s="11"/>
    </row>
    <row r="670" spans="25:25" s="3" customFormat="1" x14ac:dyDescent="0.3">
      <c r="Y670" s="11"/>
    </row>
    <row r="671" spans="25:25" s="3" customFormat="1" x14ac:dyDescent="0.3">
      <c r="Y671" s="11"/>
    </row>
    <row r="672" spans="25:25" s="3" customFormat="1" x14ac:dyDescent="0.3">
      <c r="Y672" s="11"/>
    </row>
    <row r="673" spans="25:25" s="3" customFormat="1" x14ac:dyDescent="0.3">
      <c r="Y673" s="11"/>
    </row>
    <row r="674" spans="25:25" s="3" customFormat="1" x14ac:dyDescent="0.3">
      <c r="Y674" s="11"/>
    </row>
    <row r="675" spans="25:25" s="3" customFormat="1" x14ac:dyDescent="0.3">
      <c r="Y675" s="11"/>
    </row>
    <row r="676" spans="25:25" s="3" customFormat="1" x14ac:dyDescent="0.3">
      <c r="Y676" s="11"/>
    </row>
    <row r="677" spans="25:25" s="3" customFormat="1" x14ac:dyDescent="0.3">
      <c r="Y677" s="11"/>
    </row>
    <row r="678" spans="25:25" s="3" customFormat="1" x14ac:dyDescent="0.3">
      <c r="Y678" s="11"/>
    </row>
    <row r="679" spans="25:25" s="3" customFormat="1" x14ac:dyDescent="0.3">
      <c r="Y679" s="11"/>
    </row>
    <row r="680" spans="25:25" s="3" customFormat="1" x14ac:dyDescent="0.3">
      <c r="Y680" s="11"/>
    </row>
    <row r="681" spans="25:25" s="3" customFormat="1" x14ac:dyDescent="0.3">
      <c r="Y681" s="11"/>
    </row>
    <row r="682" spans="25:25" s="3" customFormat="1" x14ac:dyDescent="0.3">
      <c r="Y682" s="11"/>
    </row>
    <row r="683" spans="25:25" s="3" customFormat="1" x14ac:dyDescent="0.3">
      <c r="Y683" s="11"/>
    </row>
    <row r="684" spans="25:25" s="3" customFormat="1" x14ac:dyDescent="0.3">
      <c r="Y684" s="11"/>
    </row>
    <row r="685" spans="25:25" s="3" customFormat="1" x14ac:dyDescent="0.3">
      <c r="Y685" s="11"/>
    </row>
    <row r="686" spans="25:25" s="3" customFormat="1" x14ac:dyDescent="0.3">
      <c r="Y686" s="11"/>
    </row>
    <row r="687" spans="25:25" s="3" customFormat="1" x14ac:dyDescent="0.3">
      <c r="Y687" s="11"/>
    </row>
    <row r="688" spans="25:25" s="3" customFormat="1" x14ac:dyDescent="0.3">
      <c r="Y688" s="11"/>
    </row>
    <row r="689" spans="25:25" s="3" customFormat="1" x14ac:dyDescent="0.3">
      <c r="Y689" s="11"/>
    </row>
    <row r="690" spans="25:25" s="3" customFormat="1" x14ac:dyDescent="0.3">
      <c r="Y690" s="11"/>
    </row>
    <row r="691" spans="25:25" s="3" customFormat="1" x14ac:dyDescent="0.3">
      <c r="Y691" s="11"/>
    </row>
    <row r="692" spans="25:25" s="3" customFormat="1" x14ac:dyDescent="0.3">
      <c r="Y692" s="11"/>
    </row>
    <row r="693" spans="25:25" s="3" customFormat="1" x14ac:dyDescent="0.3">
      <c r="Y693" s="11"/>
    </row>
    <row r="694" spans="25:25" s="3" customFormat="1" x14ac:dyDescent="0.3">
      <c r="Y694" s="11"/>
    </row>
    <row r="695" spans="25:25" s="3" customFormat="1" x14ac:dyDescent="0.3">
      <c r="Y695" s="11"/>
    </row>
    <row r="696" spans="25:25" s="3" customFormat="1" x14ac:dyDescent="0.3">
      <c r="Y696" s="11"/>
    </row>
    <row r="697" spans="25:25" s="3" customFormat="1" x14ac:dyDescent="0.3">
      <c r="Y697" s="11"/>
    </row>
    <row r="698" spans="25:25" s="3" customFormat="1" x14ac:dyDescent="0.3">
      <c r="Y698" s="11"/>
    </row>
    <row r="699" spans="25:25" s="3" customFormat="1" x14ac:dyDescent="0.3">
      <c r="Y699" s="11"/>
    </row>
    <row r="700" spans="25:25" s="3" customFormat="1" x14ac:dyDescent="0.3">
      <c r="Y700" s="11"/>
    </row>
    <row r="701" spans="25:25" s="3" customFormat="1" x14ac:dyDescent="0.3">
      <c r="Y701" s="11"/>
    </row>
    <row r="702" spans="25:25" s="3" customFormat="1" x14ac:dyDescent="0.3">
      <c r="Y702" s="11"/>
    </row>
    <row r="703" spans="25:25" s="3" customFormat="1" x14ac:dyDescent="0.3">
      <c r="Y703" s="11"/>
    </row>
    <row r="704" spans="25:25" s="3" customFormat="1" x14ac:dyDescent="0.3">
      <c r="Y704" s="11"/>
    </row>
    <row r="705" spans="25:25" s="3" customFormat="1" x14ac:dyDescent="0.3">
      <c r="Y705" s="11"/>
    </row>
    <row r="706" spans="25:25" s="3" customFormat="1" x14ac:dyDescent="0.3">
      <c r="Y706" s="11"/>
    </row>
    <row r="707" spans="25:25" s="3" customFormat="1" x14ac:dyDescent="0.3">
      <c r="Y707" s="11"/>
    </row>
    <row r="708" spans="25:25" s="3" customFormat="1" x14ac:dyDescent="0.3">
      <c r="Y708" s="11"/>
    </row>
    <row r="709" spans="25:25" s="3" customFormat="1" x14ac:dyDescent="0.3">
      <c r="Y709" s="11"/>
    </row>
    <row r="710" spans="25:25" s="3" customFormat="1" x14ac:dyDescent="0.3">
      <c r="Y710" s="11"/>
    </row>
    <row r="711" spans="25:25" s="3" customFormat="1" x14ac:dyDescent="0.3">
      <c r="Y711" s="11"/>
    </row>
    <row r="712" spans="25:25" s="3" customFormat="1" x14ac:dyDescent="0.3">
      <c r="Y712" s="11"/>
    </row>
    <row r="713" spans="25:25" s="3" customFormat="1" x14ac:dyDescent="0.3">
      <c r="Y713" s="11"/>
    </row>
    <row r="714" spans="25:25" s="3" customFormat="1" x14ac:dyDescent="0.3">
      <c r="Y714" s="11"/>
    </row>
    <row r="715" spans="25:25" s="3" customFormat="1" x14ac:dyDescent="0.3">
      <c r="Y715" s="11"/>
    </row>
    <row r="716" spans="25:25" s="3" customFormat="1" x14ac:dyDescent="0.3">
      <c r="Y716" s="11"/>
    </row>
    <row r="717" spans="25:25" s="3" customFormat="1" x14ac:dyDescent="0.3">
      <c r="Y717" s="11"/>
    </row>
    <row r="718" spans="25:25" s="3" customFormat="1" x14ac:dyDescent="0.3">
      <c r="Y718" s="11"/>
    </row>
    <row r="719" spans="25:25" s="3" customFormat="1" x14ac:dyDescent="0.3">
      <c r="Y719" s="11"/>
    </row>
    <row r="720" spans="25:25" s="3" customFormat="1" x14ac:dyDescent="0.3">
      <c r="Y720" s="11"/>
    </row>
    <row r="721" spans="25:25" s="3" customFormat="1" x14ac:dyDescent="0.3">
      <c r="Y721" s="11"/>
    </row>
    <row r="722" spans="25:25" s="3" customFormat="1" x14ac:dyDescent="0.3">
      <c r="Y722" s="11"/>
    </row>
    <row r="723" spans="25:25" s="3" customFormat="1" x14ac:dyDescent="0.3">
      <c r="Y723" s="11"/>
    </row>
    <row r="724" spans="25:25" s="3" customFormat="1" x14ac:dyDescent="0.3">
      <c r="Y724" s="11"/>
    </row>
    <row r="725" spans="25:25" s="3" customFormat="1" x14ac:dyDescent="0.3">
      <c r="Y725" s="11"/>
    </row>
    <row r="726" spans="25:25" s="3" customFormat="1" x14ac:dyDescent="0.3">
      <c r="Y726" s="11"/>
    </row>
    <row r="727" spans="25:25" s="3" customFormat="1" x14ac:dyDescent="0.3">
      <c r="Y727" s="11"/>
    </row>
    <row r="728" spans="25:25" s="3" customFormat="1" x14ac:dyDescent="0.3">
      <c r="Y728" s="11"/>
    </row>
    <row r="729" spans="25:25" s="3" customFormat="1" x14ac:dyDescent="0.3">
      <c r="Y729" s="11"/>
    </row>
    <row r="730" spans="25:25" s="3" customFormat="1" x14ac:dyDescent="0.3">
      <c r="Y730" s="11"/>
    </row>
    <row r="731" spans="25:25" s="3" customFormat="1" x14ac:dyDescent="0.3">
      <c r="Y731" s="11"/>
    </row>
    <row r="732" spans="25:25" s="3" customFormat="1" x14ac:dyDescent="0.3">
      <c r="Y732" s="11"/>
    </row>
    <row r="733" spans="25:25" s="3" customFormat="1" x14ac:dyDescent="0.3">
      <c r="Y733" s="11"/>
    </row>
    <row r="734" spans="25:25" s="3" customFormat="1" x14ac:dyDescent="0.3">
      <c r="Y734" s="11"/>
    </row>
    <row r="735" spans="25:25" s="3" customFormat="1" x14ac:dyDescent="0.3">
      <c r="Y735" s="11"/>
    </row>
    <row r="736" spans="25:25" s="3" customFormat="1" x14ac:dyDescent="0.3">
      <c r="Y736" s="11"/>
    </row>
    <row r="737" spans="25:25" s="3" customFormat="1" x14ac:dyDescent="0.3">
      <c r="Y737" s="11"/>
    </row>
    <row r="738" spans="25:25" s="3" customFormat="1" x14ac:dyDescent="0.3">
      <c r="Y738" s="11"/>
    </row>
    <row r="739" spans="25:25" s="3" customFormat="1" x14ac:dyDescent="0.3">
      <c r="Y739" s="11"/>
    </row>
    <row r="740" spans="25:25" s="3" customFormat="1" x14ac:dyDescent="0.3">
      <c r="Y740" s="11"/>
    </row>
    <row r="741" spans="25:25" s="3" customFormat="1" x14ac:dyDescent="0.3">
      <c r="Y741" s="11"/>
    </row>
    <row r="742" spans="25:25" s="3" customFormat="1" x14ac:dyDescent="0.3">
      <c r="Y742" s="11"/>
    </row>
    <row r="743" spans="25:25" s="3" customFormat="1" x14ac:dyDescent="0.3">
      <c r="Y743" s="11"/>
    </row>
    <row r="744" spans="25:25" s="3" customFormat="1" x14ac:dyDescent="0.3">
      <c r="Y744" s="11"/>
    </row>
    <row r="745" spans="25:25" s="3" customFormat="1" x14ac:dyDescent="0.3">
      <c r="Y745" s="11"/>
    </row>
    <row r="746" spans="25:25" s="3" customFormat="1" x14ac:dyDescent="0.3">
      <c r="Y746" s="11"/>
    </row>
    <row r="747" spans="25:25" s="3" customFormat="1" x14ac:dyDescent="0.3">
      <c r="Y747" s="11"/>
    </row>
    <row r="748" spans="25:25" s="3" customFormat="1" x14ac:dyDescent="0.3">
      <c r="Y748" s="11"/>
    </row>
    <row r="749" spans="25:25" s="3" customFormat="1" x14ac:dyDescent="0.3">
      <c r="Y749" s="11"/>
    </row>
    <row r="750" spans="25:25" s="3" customFormat="1" x14ac:dyDescent="0.3">
      <c r="Y750" s="11"/>
    </row>
    <row r="751" spans="25:25" s="3" customFormat="1" x14ac:dyDescent="0.3">
      <c r="Y751" s="11"/>
    </row>
    <row r="752" spans="25:25" s="3" customFormat="1" x14ac:dyDescent="0.3">
      <c r="Y752" s="11"/>
    </row>
    <row r="753" spans="25:25" s="3" customFormat="1" x14ac:dyDescent="0.3">
      <c r="Y753" s="11"/>
    </row>
    <row r="754" spans="25:25" s="3" customFormat="1" x14ac:dyDescent="0.3">
      <c r="Y754" s="11"/>
    </row>
    <row r="755" spans="25:25" s="3" customFormat="1" x14ac:dyDescent="0.3">
      <c r="Y755" s="11"/>
    </row>
    <row r="756" spans="25:25" s="3" customFormat="1" x14ac:dyDescent="0.3">
      <c r="Y756" s="11"/>
    </row>
    <row r="757" spans="25:25" s="3" customFormat="1" x14ac:dyDescent="0.3">
      <c r="Y757" s="11"/>
    </row>
    <row r="758" spans="25:25" s="3" customFormat="1" x14ac:dyDescent="0.3">
      <c r="Y758" s="11"/>
    </row>
    <row r="759" spans="25:25" s="3" customFormat="1" x14ac:dyDescent="0.3">
      <c r="Y759" s="11"/>
    </row>
    <row r="760" spans="25:25" s="3" customFormat="1" x14ac:dyDescent="0.3">
      <c r="Y760" s="11"/>
    </row>
    <row r="761" spans="25:25" s="3" customFormat="1" x14ac:dyDescent="0.3">
      <c r="Y761" s="11"/>
    </row>
    <row r="762" spans="25:25" s="3" customFormat="1" x14ac:dyDescent="0.3">
      <c r="Y762" s="11"/>
    </row>
    <row r="763" spans="25:25" s="3" customFormat="1" x14ac:dyDescent="0.3">
      <c r="Y763" s="11"/>
    </row>
    <row r="764" spans="25:25" s="3" customFormat="1" x14ac:dyDescent="0.3">
      <c r="Y764" s="11"/>
    </row>
    <row r="765" spans="25:25" s="3" customFormat="1" x14ac:dyDescent="0.3">
      <c r="Y765" s="11"/>
    </row>
    <row r="766" spans="25:25" s="3" customFormat="1" x14ac:dyDescent="0.3">
      <c r="Y766" s="11"/>
    </row>
    <row r="767" spans="25:25" s="3" customFormat="1" x14ac:dyDescent="0.3">
      <c r="Y767" s="11"/>
    </row>
    <row r="768" spans="25:25" s="3" customFormat="1" x14ac:dyDescent="0.3">
      <c r="Y768" s="11"/>
    </row>
    <row r="769" spans="25:25" s="3" customFormat="1" x14ac:dyDescent="0.3">
      <c r="Y769" s="11"/>
    </row>
    <row r="770" spans="25:25" s="3" customFormat="1" x14ac:dyDescent="0.3">
      <c r="Y770" s="11"/>
    </row>
    <row r="771" spans="25:25" s="3" customFormat="1" x14ac:dyDescent="0.3">
      <c r="Y771" s="11"/>
    </row>
    <row r="772" spans="25:25" s="3" customFormat="1" x14ac:dyDescent="0.3">
      <c r="Y772" s="11"/>
    </row>
    <row r="773" spans="25:25" s="3" customFormat="1" x14ac:dyDescent="0.3">
      <c r="Y773" s="11"/>
    </row>
    <row r="774" spans="25:25" s="3" customFormat="1" x14ac:dyDescent="0.3">
      <c r="Y774" s="11"/>
    </row>
    <row r="775" spans="25:25" s="3" customFormat="1" x14ac:dyDescent="0.3">
      <c r="Y775" s="11"/>
    </row>
    <row r="776" spans="25:25" s="3" customFormat="1" x14ac:dyDescent="0.3">
      <c r="Y776" s="11"/>
    </row>
    <row r="777" spans="25:25" s="3" customFormat="1" x14ac:dyDescent="0.3">
      <c r="Y777" s="11"/>
    </row>
    <row r="778" spans="25:25" s="3" customFormat="1" x14ac:dyDescent="0.3">
      <c r="Y778" s="11"/>
    </row>
    <row r="779" spans="25:25" s="3" customFormat="1" x14ac:dyDescent="0.3">
      <c r="Y779" s="11"/>
    </row>
    <row r="780" spans="25:25" s="3" customFormat="1" x14ac:dyDescent="0.3">
      <c r="Y780" s="11"/>
    </row>
    <row r="781" spans="25:25" s="3" customFormat="1" x14ac:dyDescent="0.3">
      <c r="Y781" s="11"/>
    </row>
    <row r="782" spans="25:25" s="3" customFormat="1" x14ac:dyDescent="0.3">
      <c r="Y782" s="11"/>
    </row>
    <row r="783" spans="25:25" s="3" customFormat="1" x14ac:dyDescent="0.3">
      <c r="Y783" s="11"/>
    </row>
    <row r="784" spans="25:25" s="3" customFormat="1" x14ac:dyDescent="0.3">
      <c r="Y784" s="11"/>
    </row>
    <row r="785" spans="25:25" s="3" customFormat="1" x14ac:dyDescent="0.3">
      <c r="Y785" s="11"/>
    </row>
  </sheetData>
  <mergeCells count="17">
    <mergeCell ref="B59:C59"/>
    <mergeCell ref="B2:X2"/>
    <mergeCell ref="B3:X3"/>
    <mergeCell ref="B4:B6"/>
    <mergeCell ref="C4:C6"/>
    <mergeCell ref="D4:W4"/>
    <mergeCell ref="X4:X6"/>
    <mergeCell ref="J5:K5"/>
    <mergeCell ref="V5:W5"/>
    <mergeCell ref="L5:M5"/>
    <mergeCell ref="T5:U5"/>
    <mergeCell ref="D5:E5"/>
    <mergeCell ref="F5:G5"/>
    <mergeCell ref="H5:I5"/>
    <mergeCell ref="N5:O5"/>
    <mergeCell ref="P5:Q5"/>
    <mergeCell ref="R5:S5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U485"/>
  <sheetViews>
    <sheetView zoomScale="80" zoomScaleNormal="80" workbookViewId="0">
      <selection activeCell="B6" sqref="B6"/>
    </sheetView>
  </sheetViews>
  <sheetFormatPr defaultColWidth="9.109375" defaultRowHeight="14.4" x14ac:dyDescent="0.3"/>
  <cols>
    <col min="1" max="1" width="2.6640625" style="3" customWidth="1"/>
    <col min="2" max="2" width="7.6640625" style="2" customWidth="1"/>
    <col min="3" max="3" width="99.44140625" style="2" customWidth="1"/>
    <col min="4" max="13" width="10.109375" style="2" customWidth="1"/>
    <col min="14" max="14" width="9.109375" style="11"/>
    <col min="15" max="73" width="9.109375" style="3"/>
    <col min="74" max="16384" width="9.109375" style="2"/>
  </cols>
  <sheetData>
    <row r="1" spans="2:14" s="3" customFormat="1" ht="15" thickBot="1" x14ac:dyDescent="0.35">
      <c r="N1" s="11"/>
    </row>
    <row r="2" spans="2:14" ht="21.9" customHeight="1" thickTop="1" thickBot="1" x14ac:dyDescent="0.35">
      <c r="B2" s="201" t="s">
        <v>708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2:14" ht="21.9" customHeight="1" thickTop="1" thickBot="1" x14ac:dyDescent="0.35">
      <c r="B3" s="223" t="s">
        <v>717</v>
      </c>
      <c r="C3" s="253" t="s">
        <v>425</v>
      </c>
      <c r="D3" s="208" t="s">
        <v>233</v>
      </c>
      <c r="E3" s="209"/>
      <c r="F3" s="209"/>
      <c r="G3" s="209"/>
      <c r="H3" s="209"/>
      <c r="I3" s="209"/>
      <c r="J3" s="209"/>
      <c r="K3" s="209"/>
      <c r="L3" s="211" t="s">
        <v>187</v>
      </c>
      <c r="M3" s="212"/>
    </row>
    <row r="4" spans="2:14" ht="21.9" customHeight="1" thickTop="1" thickBot="1" x14ac:dyDescent="0.35">
      <c r="B4" s="240"/>
      <c r="C4" s="254"/>
      <c r="D4" s="219" t="s">
        <v>188</v>
      </c>
      <c r="E4" s="220"/>
      <c r="F4" s="220" t="s">
        <v>189</v>
      </c>
      <c r="G4" s="220"/>
      <c r="H4" s="220" t="s">
        <v>190</v>
      </c>
      <c r="I4" s="220"/>
      <c r="J4" s="220" t="s">
        <v>191</v>
      </c>
      <c r="K4" s="221"/>
      <c r="L4" s="256"/>
      <c r="M4" s="257"/>
    </row>
    <row r="5" spans="2:14" ht="21.9" customHeight="1" thickTop="1" thickBot="1" x14ac:dyDescent="0.35">
      <c r="B5" s="241"/>
      <c r="C5" s="255"/>
      <c r="D5" s="121" t="s">
        <v>2</v>
      </c>
      <c r="E5" s="114" t="s">
        <v>1</v>
      </c>
      <c r="F5" s="122" t="s">
        <v>2</v>
      </c>
      <c r="G5" s="114" t="s">
        <v>1</v>
      </c>
      <c r="H5" s="122" t="s">
        <v>2</v>
      </c>
      <c r="I5" s="114" t="s">
        <v>1</v>
      </c>
      <c r="J5" s="122" t="s">
        <v>2</v>
      </c>
      <c r="K5" s="80" t="s">
        <v>1</v>
      </c>
      <c r="L5" s="38" t="s">
        <v>2</v>
      </c>
      <c r="M5" s="171" t="s">
        <v>1</v>
      </c>
    </row>
    <row r="6" spans="2:14" ht="21.9" customHeight="1" thickTop="1" thickBot="1" x14ac:dyDescent="0.35">
      <c r="B6" s="167" t="s">
        <v>94</v>
      </c>
      <c r="C6" s="90" t="s">
        <v>387</v>
      </c>
      <c r="D6" s="87">
        <v>52</v>
      </c>
      <c r="E6" s="112">
        <v>6.25E-2</v>
      </c>
      <c r="F6" s="117">
        <v>108</v>
      </c>
      <c r="G6" s="112">
        <v>4.6571798188874511E-2</v>
      </c>
      <c r="H6" s="117">
        <v>5</v>
      </c>
      <c r="I6" s="112">
        <v>3.5211267605633804E-2</v>
      </c>
      <c r="J6" s="117">
        <v>0</v>
      </c>
      <c r="K6" s="58">
        <v>0</v>
      </c>
      <c r="L6" s="93">
        <v>165</v>
      </c>
      <c r="M6" s="172">
        <v>5.0045495905368526E-2</v>
      </c>
    </row>
    <row r="7" spans="2:14" ht="21.9" customHeight="1" thickTop="1" thickBot="1" x14ac:dyDescent="0.35">
      <c r="B7" s="167">
        <v>10</v>
      </c>
      <c r="C7" s="90" t="s">
        <v>426</v>
      </c>
      <c r="D7" s="87">
        <v>1</v>
      </c>
      <c r="E7" s="112">
        <v>1.201923076923077E-3</v>
      </c>
      <c r="F7" s="117">
        <v>0</v>
      </c>
      <c r="G7" s="112">
        <v>0</v>
      </c>
      <c r="H7" s="117">
        <v>0</v>
      </c>
      <c r="I7" s="112">
        <v>0</v>
      </c>
      <c r="J7" s="117">
        <v>0</v>
      </c>
      <c r="K7" s="58">
        <v>0</v>
      </c>
      <c r="L7" s="93">
        <v>1</v>
      </c>
      <c r="M7" s="172">
        <v>3.0330603579011223E-4</v>
      </c>
    </row>
    <row r="8" spans="2:14" ht="21.9" customHeight="1" thickTop="1" x14ac:dyDescent="0.3">
      <c r="B8" s="168">
        <v>11</v>
      </c>
      <c r="C8" s="82" t="s">
        <v>427</v>
      </c>
      <c r="D8" s="41">
        <v>0</v>
      </c>
      <c r="E8" s="98">
        <v>0</v>
      </c>
      <c r="F8" s="99">
        <v>0</v>
      </c>
      <c r="G8" s="98">
        <v>0</v>
      </c>
      <c r="H8" s="99">
        <v>0</v>
      </c>
      <c r="I8" s="98">
        <v>0</v>
      </c>
      <c r="J8" s="99">
        <v>0</v>
      </c>
      <c r="K8" s="21">
        <v>0</v>
      </c>
      <c r="L8" s="39">
        <v>0</v>
      </c>
      <c r="M8" s="48">
        <v>0</v>
      </c>
    </row>
    <row r="9" spans="2:14" ht="21.9" customHeight="1" x14ac:dyDescent="0.3">
      <c r="B9" s="168">
        <v>12</v>
      </c>
      <c r="C9" s="82" t="s">
        <v>428</v>
      </c>
      <c r="D9" s="41">
        <v>1</v>
      </c>
      <c r="E9" s="98">
        <v>1.201923076923077E-3</v>
      </c>
      <c r="F9" s="99">
        <v>0</v>
      </c>
      <c r="G9" s="98">
        <v>0</v>
      </c>
      <c r="H9" s="99">
        <v>1</v>
      </c>
      <c r="I9" s="98">
        <v>7.0422535211267616E-3</v>
      </c>
      <c r="J9" s="99">
        <v>0</v>
      </c>
      <c r="K9" s="21">
        <v>0</v>
      </c>
      <c r="L9" s="39">
        <v>2</v>
      </c>
      <c r="M9" s="48">
        <v>6.0661207158022447E-4</v>
      </c>
    </row>
    <row r="10" spans="2:14" ht="21.9" customHeight="1" x14ac:dyDescent="0.3">
      <c r="B10" s="168">
        <v>13</v>
      </c>
      <c r="C10" s="82" t="s">
        <v>429</v>
      </c>
      <c r="D10" s="41">
        <v>0</v>
      </c>
      <c r="E10" s="98">
        <v>0</v>
      </c>
      <c r="F10" s="99">
        <v>0</v>
      </c>
      <c r="G10" s="98">
        <v>0</v>
      </c>
      <c r="H10" s="99">
        <v>0</v>
      </c>
      <c r="I10" s="98">
        <v>0</v>
      </c>
      <c r="J10" s="99">
        <v>0</v>
      </c>
      <c r="K10" s="21">
        <v>0</v>
      </c>
      <c r="L10" s="39">
        <v>0</v>
      </c>
      <c r="M10" s="48">
        <v>0</v>
      </c>
    </row>
    <row r="11" spans="2:14" ht="21.9" customHeight="1" x14ac:dyDescent="0.3">
      <c r="B11" s="168">
        <v>14</v>
      </c>
      <c r="C11" s="82" t="s">
        <v>430</v>
      </c>
      <c r="D11" s="41">
        <v>0</v>
      </c>
      <c r="E11" s="98">
        <v>0</v>
      </c>
      <c r="F11" s="99">
        <v>0</v>
      </c>
      <c r="G11" s="98">
        <v>0</v>
      </c>
      <c r="H11" s="99">
        <v>0</v>
      </c>
      <c r="I11" s="98">
        <v>0</v>
      </c>
      <c r="J11" s="99">
        <v>0</v>
      </c>
      <c r="K11" s="21">
        <v>0</v>
      </c>
      <c r="L11" s="39">
        <v>0</v>
      </c>
      <c r="M11" s="48">
        <v>0</v>
      </c>
    </row>
    <row r="12" spans="2:14" ht="21.9" customHeight="1" thickBot="1" x14ac:dyDescent="0.35">
      <c r="B12" s="168">
        <v>19</v>
      </c>
      <c r="C12" s="82" t="s">
        <v>431</v>
      </c>
      <c r="D12" s="41">
        <v>1</v>
      </c>
      <c r="E12" s="98">
        <v>1.201923076923077E-3</v>
      </c>
      <c r="F12" s="99">
        <v>0</v>
      </c>
      <c r="G12" s="98">
        <v>0</v>
      </c>
      <c r="H12" s="99">
        <v>0</v>
      </c>
      <c r="I12" s="98">
        <v>0</v>
      </c>
      <c r="J12" s="99">
        <v>0</v>
      </c>
      <c r="K12" s="21">
        <v>0</v>
      </c>
      <c r="L12" s="39">
        <v>1</v>
      </c>
      <c r="M12" s="48">
        <v>3.0330603579011223E-4</v>
      </c>
    </row>
    <row r="13" spans="2:14" ht="21.9" customHeight="1" thickTop="1" thickBot="1" x14ac:dyDescent="0.35">
      <c r="B13" s="167">
        <v>20</v>
      </c>
      <c r="C13" s="90" t="s">
        <v>432</v>
      </c>
      <c r="D13" s="87">
        <v>0</v>
      </c>
      <c r="E13" s="112">
        <v>0</v>
      </c>
      <c r="F13" s="117">
        <v>2</v>
      </c>
      <c r="G13" s="112">
        <v>8.6244070720137994E-4</v>
      </c>
      <c r="H13" s="117">
        <v>0</v>
      </c>
      <c r="I13" s="112">
        <v>0</v>
      </c>
      <c r="J13" s="117">
        <v>0</v>
      </c>
      <c r="K13" s="58">
        <v>0</v>
      </c>
      <c r="L13" s="93">
        <v>2</v>
      </c>
      <c r="M13" s="172">
        <v>6.0661207158022447E-4</v>
      </c>
    </row>
    <row r="14" spans="2:14" ht="21.9" customHeight="1" thickTop="1" x14ac:dyDescent="0.3">
      <c r="B14" s="168">
        <v>21</v>
      </c>
      <c r="C14" s="82" t="s">
        <v>433</v>
      </c>
      <c r="D14" s="41">
        <v>0</v>
      </c>
      <c r="E14" s="98">
        <v>0</v>
      </c>
      <c r="F14" s="99">
        <v>1</v>
      </c>
      <c r="G14" s="98">
        <v>4.3122035360068997E-4</v>
      </c>
      <c r="H14" s="99">
        <v>0</v>
      </c>
      <c r="I14" s="98">
        <v>0</v>
      </c>
      <c r="J14" s="99">
        <v>0</v>
      </c>
      <c r="K14" s="21">
        <v>0</v>
      </c>
      <c r="L14" s="39">
        <v>1</v>
      </c>
      <c r="M14" s="151">
        <v>3.0330603579011223E-4</v>
      </c>
    </row>
    <row r="15" spans="2:14" ht="21.9" customHeight="1" x14ac:dyDescent="0.3">
      <c r="B15" s="168">
        <v>22</v>
      </c>
      <c r="C15" s="82" t="s">
        <v>434</v>
      </c>
      <c r="D15" s="41">
        <v>0</v>
      </c>
      <c r="E15" s="98">
        <v>0</v>
      </c>
      <c r="F15" s="99">
        <v>1</v>
      </c>
      <c r="G15" s="98">
        <v>4.3122035360068997E-4</v>
      </c>
      <c r="H15" s="99">
        <v>0</v>
      </c>
      <c r="I15" s="98">
        <v>0</v>
      </c>
      <c r="J15" s="99">
        <v>0</v>
      </c>
      <c r="K15" s="21">
        <v>0</v>
      </c>
      <c r="L15" s="39">
        <v>1</v>
      </c>
      <c r="M15" s="151">
        <v>3.0330603579011223E-4</v>
      </c>
    </row>
    <row r="16" spans="2:14" ht="21.9" customHeight="1" x14ac:dyDescent="0.3">
      <c r="B16" s="168">
        <v>23</v>
      </c>
      <c r="C16" s="82" t="s">
        <v>435</v>
      </c>
      <c r="D16" s="41">
        <v>0</v>
      </c>
      <c r="E16" s="98">
        <v>0</v>
      </c>
      <c r="F16" s="99">
        <v>0</v>
      </c>
      <c r="G16" s="98">
        <v>0</v>
      </c>
      <c r="H16" s="99">
        <v>0</v>
      </c>
      <c r="I16" s="98">
        <v>0</v>
      </c>
      <c r="J16" s="99">
        <v>0</v>
      </c>
      <c r="K16" s="21">
        <v>0</v>
      </c>
      <c r="L16" s="39">
        <v>0</v>
      </c>
      <c r="M16" s="151">
        <v>0</v>
      </c>
    </row>
    <row r="17" spans="2:13" ht="21.9" customHeight="1" x14ac:dyDescent="0.3">
      <c r="B17" s="168">
        <v>24</v>
      </c>
      <c r="C17" s="82" t="s">
        <v>436</v>
      </c>
      <c r="D17" s="41">
        <v>0</v>
      </c>
      <c r="E17" s="98">
        <v>0</v>
      </c>
      <c r="F17" s="99">
        <v>0</v>
      </c>
      <c r="G17" s="98">
        <v>0</v>
      </c>
      <c r="H17" s="99">
        <v>0</v>
      </c>
      <c r="I17" s="98">
        <v>0</v>
      </c>
      <c r="J17" s="99">
        <v>0</v>
      </c>
      <c r="K17" s="21">
        <v>0</v>
      </c>
      <c r="L17" s="39">
        <v>0</v>
      </c>
      <c r="M17" s="151">
        <v>0</v>
      </c>
    </row>
    <row r="18" spans="2:13" ht="21.9" customHeight="1" thickBot="1" x14ac:dyDescent="0.35">
      <c r="B18" s="168">
        <v>29</v>
      </c>
      <c r="C18" s="82" t="s">
        <v>437</v>
      </c>
      <c r="D18" s="41">
        <v>0</v>
      </c>
      <c r="E18" s="98">
        <v>0</v>
      </c>
      <c r="F18" s="99">
        <v>0</v>
      </c>
      <c r="G18" s="98">
        <v>0</v>
      </c>
      <c r="H18" s="99">
        <v>0</v>
      </c>
      <c r="I18" s="98">
        <v>0</v>
      </c>
      <c r="J18" s="99">
        <v>0</v>
      </c>
      <c r="K18" s="21">
        <v>0</v>
      </c>
      <c r="L18" s="39">
        <v>0</v>
      </c>
      <c r="M18" s="151">
        <v>0</v>
      </c>
    </row>
    <row r="19" spans="2:13" ht="21.9" customHeight="1" thickTop="1" thickBot="1" x14ac:dyDescent="0.35">
      <c r="B19" s="167">
        <v>30</v>
      </c>
      <c r="C19" s="90" t="s">
        <v>438</v>
      </c>
      <c r="D19" s="87">
        <v>4</v>
      </c>
      <c r="E19" s="112">
        <v>4.807692307692308E-3</v>
      </c>
      <c r="F19" s="117">
        <v>3</v>
      </c>
      <c r="G19" s="112">
        <v>1.29366106080207E-3</v>
      </c>
      <c r="H19" s="117">
        <v>0</v>
      </c>
      <c r="I19" s="112">
        <v>0</v>
      </c>
      <c r="J19" s="117">
        <v>0</v>
      </c>
      <c r="K19" s="58">
        <v>0</v>
      </c>
      <c r="L19" s="93">
        <v>7</v>
      </c>
      <c r="M19" s="172">
        <v>2.123142250530786E-3</v>
      </c>
    </row>
    <row r="20" spans="2:13" ht="21.9" customHeight="1" thickTop="1" x14ac:dyDescent="0.3">
      <c r="B20" s="168">
        <v>31</v>
      </c>
      <c r="C20" s="82" t="s">
        <v>439</v>
      </c>
      <c r="D20" s="41">
        <v>0</v>
      </c>
      <c r="E20" s="98">
        <v>0</v>
      </c>
      <c r="F20" s="99">
        <v>1</v>
      </c>
      <c r="G20" s="98">
        <v>4.3122035360068997E-4</v>
      </c>
      <c r="H20" s="99">
        <v>1</v>
      </c>
      <c r="I20" s="98">
        <v>7.0422535211267616E-3</v>
      </c>
      <c r="J20" s="99">
        <v>0</v>
      </c>
      <c r="K20" s="21">
        <v>0</v>
      </c>
      <c r="L20" s="39">
        <v>2</v>
      </c>
      <c r="M20" s="151">
        <v>6.0661207158022447E-4</v>
      </c>
    </row>
    <row r="21" spans="2:13" ht="21.9" customHeight="1" x14ac:dyDescent="0.3">
      <c r="B21" s="168">
        <v>32</v>
      </c>
      <c r="C21" s="82" t="s">
        <v>440</v>
      </c>
      <c r="D21" s="41">
        <v>0</v>
      </c>
      <c r="E21" s="98">
        <v>0</v>
      </c>
      <c r="F21" s="99">
        <v>3</v>
      </c>
      <c r="G21" s="98">
        <v>1.29366106080207E-3</v>
      </c>
      <c r="H21" s="99">
        <v>0</v>
      </c>
      <c r="I21" s="98">
        <v>0</v>
      </c>
      <c r="J21" s="99">
        <v>0</v>
      </c>
      <c r="K21" s="21">
        <v>0</v>
      </c>
      <c r="L21" s="39">
        <v>3</v>
      </c>
      <c r="M21" s="151">
        <v>9.0991810737033692E-4</v>
      </c>
    </row>
    <row r="22" spans="2:13" ht="21.9" customHeight="1" x14ac:dyDescent="0.3">
      <c r="B22" s="168">
        <v>33</v>
      </c>
      <c r="C22" s="82" t="s">
        <v>441</v>
      </c>
      <c r="D22" s="41">
        <v>3</v>
      </c>
      <c r="E22" s="98">
        <v>3.6057692307692305E-3</v>
      </c>
      <c r="F22" s="99">
        <v>6</v>
      </c>
      <c r="G22" s="98">
        <v>2.5873221216041399E-3</v>
      </c>
      <c r="H22" s="99">
        <v>2</v>
      </c>
      <c r="I22" s="98">
        <v>1.4084507042253523E-2</v>
      </c>
      <c r="J22" s="99">
        <v>1</v>
      </c>
      <c r="K22" s="21">
        <v>0.25</v>
      </c>
      <c r="L22" s="39">
        <v>12</v>
      </c>
      <c r="M22" s="151">
        <v>3.6396724294813477E-3</v>
      </c>
    </row>
    <row r="23" spans="2:13" ht="21.9" customHeight="1" x14ac:dyDescent="0.3">
      <c r="B23" s="168">
        <v>34</v>
      </c>
      <c r="C23" s="82" t="s">
        <v>442</v>
      </c>
      <c r="D23" s="41">
        <v>3</v>
      </c>
      <c r="E23" s="98">
        <v>3.6057692307692305E-3</v>
      </c>
      <c r="F23" s="99">
        <v>15</v>
      </c>
      <c r="G23" s="98">
        <v>6.4683053040103496E-3</v>
      </c>
      <c r="H23" s="99">
        <v>0</v>
      </c>
      <c r="I23" s="98">
        <v>0</v>
      </c>
      <c r="J23" s="99">
        <v>0</v>
      </c>
      <c r="K23" s="21">
        <v>0</v>
      </c>
      <c r="L23" s="39">
        <v>18</v>
      </c>
      <c r="M23" s="151">
        <v>5.4595086442220213E-3</v>
      </c>
    </row>
    <row r="24" spans="2:13" ht="21.9" customHeight="1" x14ac:dyDescent="0.3">
      <c r="B24" s="168">
        <v>35</v>
      </c>
      <c r="C24" s="82" t="s">
        <v>443</v>
      </c>
      <c r="D24" s="41">
        <v>3</v>
      </c>
      <c r="E24" s="98">
        <v>3.6057692307692305E-3</v>
      </c>
      <c r="F24" s="99">
        <v>13</v>
      </c>
      <c r="G24" s="98">
        <v>5.6058645968089689E-3</v>
      </c>
      <c r="H24" s="99">
        <v>0</v>
      </c>
      <c r="I24" s="98">
        <v>0</v>
      </c>
      <c r="J24" s="99">
        <v>0</v>
      </c>
      <c r="K24" s="21">
        <v>0</v>
      </c>
      <c r="L24" s="39">
        <v>16</v>
      </c>
      <c r="M24" s="151">
        <v>4.8528965726417957E-3</v>
      </c>
    </row>
    <row r="25" spans="2:13" ht="21.9" customHeight="1" thickBot="1" x14ac:dyDescent="0.35">
      <c r="B25" s="168">
        <v>39</v>
      </c>
      <c r="C25" s="82" t="s">
        <v>444</v>
      </c>
      <c r="D25" s="41">
        <v>0</v>
      </c>
      <c r="E25" s="98">
        <v>0</v>
      </c>
      <c r="F25" s="99">
        <v>7</v>
      </c>
      <c r="G25" s="98">
        <v>3.0185424752048303E-3</v>
      </c>
      <c r="H25" s="99">
        <v>0</v>
      </c>
      <c r="I25" s="98">
        <v>0</v>
      </c>
      <c r="J25" s="99">
        <v>0</v>
      </c>
      <c r="K25" s="21">
        <v>0</v>
      </c>
      <c r="L25" s="39">
        <v>7</v>
      </c>
      <c r="M25" s="151">
        <v>2.123142250530786E-3</v>
      </c>
    </row>
    <row r="26" spans="2:13" ht="21.9" customHeight="1" thickTop="1" thickBot="1" x14ac:dyDescent="0.35">
      <c r="B26" s="167">
        <v>40</v>
      </c>
      <c r="C26" s="90" t="s">
        <v>445</v>
      </c>
      <c r="D26" s="87">
        <v>60</v>
      </c>
      <c r="E26" s="112">
        <v>7.2115384615384609E-2</v>
      </c>
      <c r="F26" s="117">
        <v>207</v>
      </c>
      <c r="G26" s="112">
        <v>8.9262613195342816E-2</v>
      </c>
      <c r="H26" s="117">
        <v>8</v>
      </c>
      <c r="I26" s="112">
        <v>5.6338028169014093E-2</v>
      </c>
      <c r="J26" s="117">
        <v>0</v>
      </c>
      <c r="K26" s="58">
        <v>0</v>
      </c>
      <c r="L26" s="93">
        <v>275</v>
      </c>
      <c r="M26" s="172">
        <v>8.3409159842280867E-2</v>
      </c>
    </row>
    <row r="27" spans="2:13" ht="21.9" customHeight="1" thickTop="1" x14ac:dyDescent="0.3">
      <c r="B27" s="168">
        <v>41</v>
      </c>
      <c r="C27" s="82" t="s">
        <v>446</v>
      </c>
      <c r="D27" s="41">
        <v>3</v>
      </c>
      <c r="E27" s="98">
        <v>3.6057692307692305E-3</v>
      </c>
      <c r="F27" s="99">
        <v>6</v>
      </c>
      <c r="G27" s="98">
        <v>2.5873221216041399E-3</v>
      </c>
      <c r="H27" s="99">
        <v>0</v>
      </c>
      <c r="I27" s="98">
        <v>0</v>
      </c>
      <c r="J27" s="99">
        <v>0</v>
      </c>
      <c r="K27" s="21">
        <v>0</v>
      </c>
      <c r="L27" s="39">
        <v>9</v>
      </c>
      <c r="M27" s="151">
        <v>2.7297543221110106E-3</v>
      </c>
    </row>
    <row r="28" spans="2:13" ht="21.9" customHeight="1" x14ac:dyDescent="0.3">
      <c r="B28" s="168">
        <v>42</v>
      </c>
      <c r="C28" s="82" t="s">
        <v>447</v>
      </c>
      <c r="D28" s="41">
        <v>448</v>
      </c>
      <c r="E28" s="98">
        <v>0.53846153846153844</v>
      </c>
      <c r="F28" s="99">
        <v>1114</v>
      </c>
      <c r="G28" s="98">
        <v>0.48037947391116859</v>
      </c>
      <c r="H28" s="99">
        <v>69</v>
      </c>
      <c r="I28" s="98">
        <v>0.4859154929577465</v>
      </c>
      <c r="J28" s="99">
        <v>2</v>
      </c>
      <c r="K28" s="21">
        <v>0.5</v>
      </c>
      <c r="L28" s="39">
        <v>1633</v>
      </c>
      <c r="M28" s="151">
        <v>0.49529875644525329</v>
      </c>
    </row>
    <row r="29" spans="2:13" ht="36" customHeight="1" x14ac:dyDescent="0.3">
      <c r="B29" s="168">
        <v>43</v>
      </c>
      <c r="C29" s="82" t="s">
        <v>448</v>
      </c>
      <c r="D29" s="41">
        <v>0</v>
      </c>
      <c r="E29" s="98">
        <v>0</v>
      </c>
      <c r="F29" s="99">
        <v>2</v>
      </c>
      <c r="G29" s="98">
        <v>8.6244070720137994E-4</v>
      </c>
      <c r="H29" s="99">
        <v>0</v>
      </c>
      <c r="I29" s="98">
        <v>0</v>
      </c>
      <c r="J29" s="99">
        <v>0</v>
      </c>
      <c r="K29" s="21">
        <v>0</v>
      </c>
      <c r="L29" s="39">
        <v>2</v>
      </c>
      <c r="M29" s="151">
        <v>6.0661207158022447E-4</v>
      </c>
    </row>
    <row r="30" spans="2:13" ht="30" customHeight="1" x14ac:dyDescent="0.3">
      <c r="B30" s="168">
        <v>44</v>
      </c>
      <c r="C30" s="82" t="s">
        <v>449</v>
      </c>
      <c r="D30" s="41">
        <v>3</v>
      </c>
      <c r="E30" s="98">
        <v>3.6057692307692305E-3</v>
      </c>
      <c r="F30" s="99">
        <v>5</v>
      </c>
      <c r="G30" s="98">
        <v>2.1561017680034496E-3</v>
      </c>
      <c r="H30" s="99">
        <v>0</v>
      </c>
      <c r="I30" s="98">
        <v>0</v>
      </c>
      <c r="J30" s="99">
        <v>0</v>
      </c>
      <c r="K30" s="21">
        <v>0</v>
      </c>
      <c r="L30" s="39">
        <v>8</v>
      </c>
      <c r="M30" s="151">
        <v>2.4264482863208979E-3</v>
      </c>
    </row>
    <row r="31" spans="2:13" ht="21.9" customHeight="1" x14ac:dyDescent="0.3">
      <c r="B31" s="168">
        <v>45</v>
      </c>
      <c r="C31" s="82" t="s">
        <v>450</v>
      </c>
      <c r="D31" s="41">
        <v>0</v>
      </c>
      <c r="E31" s="98">
        <v>0</v>
      </c>
      <c r="F31" s="99">
        <v>1</v>
      </c>
      <c r="G31" s="98">
        <v>4.3122035360068997E-4</v>
      </c>
      <c r="H31" s="99">
        <v>0</v>
      </c>
      <c r="I31" s="98">
        <v>0</v>
      </c>
      <c r="J31" s="99">
        <v>0</v>
      </c>
      <c r="K31" s="21">
        <v>0</v>
      </c>
      <c r="L31" s="39">
        <v>1</v>
      </c>
      <c r="M31" s="151">
        <v>3.0330603579011223E-4</v>
      </c>
    </row>
    <row r="32" spans="2:13" ht="21.9" customHeight="1" thickBot="1" x14ac:dyDescent="0.35">
      <c r="B32" s="168">
        <v>49</v>
      </c>
      <c r="C32" s="82" t="s">
        <v>451</v>
      </c>
      <c r="D32" s="41">
        <v>8</v>
      </c>
      <c r="E32" s="98">
        <v>9.6153846153846159E-3</v>
      </c>
      <c r="F32" s="99">
        <v>33</v>
      </c>
      <c r="G32" s="98">
        <v>1.4230271668822769E-2</v>
      </c>
      <c r="H32" s="99">
        <v>2</v>
      </c>
      <c r="I32" s="98">
        <v>1.4084507042253523E-2</v>
      </c>
      <c r="J32" s="99">
        <v>0</v>
      </c>
      <c r="K32" s="21">
        <v>0</v>
      </c>
      <c r="L32" s="39">
        <v>43</v>
      </c>
      <c r="M32" s="151">
        <v>1.3042159538974828E-2</v>
      </c>
    </row>
    <row r="33" spans="2:13" ht="21.9" customHeight="1" thickTop="1" thickBot="1" x14ac:dyDescent="0.35">
      <c r="B33" s="167">
        <v>50</v>
      </c>
      <c r="C33" s="90" t="s">
        <v>452</v>
      </c>
      <c r="D33" s="87">
        <v>18</v>
      </c>
      <c r="E33" s="112">
        <v>2.1634615384615384E-2</v>
      </c>
      <c r="F33" s="117">
        <v>34</v>
      </c>
      <c r="G33" s="112">
        <v>1.4661492022423459E-2</v>
      </c>
      <c r="H33" s="117">
        <v>2</v>
      </c>
      <c r="I33" s="112">
        <v>1.4084507042253523E-2</v>
      </c>
      <c r="J33" s="117">
        <v>0</v>
      </c>
      <c r="K33" s="58">
        <v>0</v>
      </c>
      <c r="L33" s="93">
        <v>54</v>
      </c>
      <c r="M33" s="172">
        <v>1.637852593266606E-2</v>
      </c>
    </row>
    <row r="34" spans="2:13" ht="21.9" customHeight="1" thickTop="1" x14ac:dyDescent="0.3">
      <c r="B34" s="168">
        <v>51</v>
      </c>
      <c r="C34" s="82" t="s">
        <v>453</v>
      </c>
      <c r="D34" s="41">
        <v>10</v>
      </c>
      <c r="E34" s="98">
        <v>1.2019230769230772E-2</v>
      </c>
      <c r="F34" s="99">
        <v>15</v>
      </c>
      <c r="G34" s="98">
        <v>6.4683053040103496E-3</v>
      </c>
      <c r="H34" s="99">
        <v>0</v>
      </c>
      <c r="I34" s="98">
        <v>0</v>
      </c>
      <c r="J34" s="99">
        <v>0</v>
      </c>
      <c r="K34" s="21">
        <v>0</v>
      </c>
      <c r="L34" s="39">
        <v>25</v>
      </c>
      <c r="M34" s="151">
        <v>7.5826508947528064E-3</v>
      </c>
    </row>
    <row r="35" spans="2:13" ht="21.9" customHeight="1" x14ac:dyDescent="0.3">
      <c r="B35" s="168">
        <v>52</v>
      </c>
      <c r="C35" s="82" t="s">
        <v>454</v>
      </c>
      <c r="D35" s="41">
        <v>36</v>
      </c>
      <c r="E35" s="98">
        <v>4.3269230769230768E-2</v>
      </c>
      <c r="F35" s="99">
        <v>99</v>
      </c>
      <c r="G35" s="98">
        <v>4.2690815006468305E-2</v>
      </c>
      <c r="H35" s="99">
        <v>6</v>
      </c>
      <c r="I35" s="98">
        <v>4.2253521126760563E-2</v>
      </c>
      <c r="J35" s="99">
        <v>0</v>
      </c>
      <c r="K35" s="21">
        <v>0</v>
      </c>
      <c r="L35" s="39">
        <v>141</v>
      </c>
      <c r="M35" s="151">
        <v>4.2766151046405826E-2</v>
      </c>
    </row>
    <row r="36" spans="2:13" ht="21.9" customHeight="1" thickBot="1" x14ac:dyDescent="0.35">
      <c r="B36" s="168">
        <v>59</v>
      </c>
      <c r="C36" s="82" t="s">
        <v>455</v>
      </c>
      <c r="D36" s="41">
        <v>3</v>
      </c>
      <c r="E36" s="98">
        <v>3.6057692307692305E-3</v>
      </c>
      <c r="F36" s="99">
        <v>12</v>
      </c>
      <c r="G36" s="98">
        <v>5.1746442432082798E-3</v>
      </c>
      <c r="H36" s="99">
        <v>1</v>
      </c>
      <c r="I36" s="98">
        <v>7.0422535211267616E-3</v>
      </c>
      <c r="J36" s="99">
        <v>0</v>
      </c>
      <c r="K36" s="21">
        <v>0</v>
      </c>
      <c r="L36" s="39">
        <v>16</v>
      </c>
      <c r="M36" s="151">
        <v>4.8528965726417957E-3</v>
      </c>
    </row>
    <row r="37" spans="2:13" ht="21.9" customHeight="1" thickTop="1" thickBot="1" x14ac:dyDescent="0.35">
      <c r="B37" s="167">
        <v>60</v>
      </c>
      <c r="C37" s="90" t="s">
        <v>456</v>
      </c>
      <c r="D37" s="87">
        <v>2</v>
      </c>
      <c r="E37" s="112">
        <v>2.403846153846154E-3</v>
      </c>
      <c r="F37" s="117">
        <v>6</v>
      </c>
      <c r="G37" s="112">
        <v>2.5873221216041399E-3</v>
      </c>
      <c r="H37" s="117">
        <v>0</v>
      </c>
      <c r="I37" s="112">
        <v>0</v>
      </c>
      <c r="J37" s="117">
        <v>0</v>
      </c>
      <c r="K37" s="58">
        <v>0</v>
      </c>
      <c r="L37" s="93">
        <v>8</v>
      </c>
      <c r="M37" s="172">
        <v>2.4264482863208979E-3</v>
      </c>
    </row>
    <row r="38" spans="2:13" ht="21.9" customHeight="1" thickTop="1" x14ac:dyDescent="0.3">
      <c r="B38" s="168">
        <v>61</v>
      </c>
      <c r="C38" s="82" t="s">
        <v>457</v>
      </c>
      <c r="D38" s="41">
        <v>0</v>
      </c>
      <c r="E38" s="98">
        <v>0</v>
      </c>
      <c r="F38" s="99">
        <v>1</v>
      </c>
      <c r="G38" s="98">
        <v>4.3122035360068997E-4</v>
      </c>
      <c r="H38" s="99">
        <v>0</v>
      </c>
      <c r="I38" s="98">
        <v>0</v>
      </c>
      <c r="J38" s="99">
        <v>0</v>
      </c>
      <c r="K38" s="21">
        <v>0</v>
      </c>
      <c r="L38" s="39">
        <v>1</v>
      </c>
      <c r="M38" s="151">
        <v>3.0330603579011223E-4</v>
      </c>
    </row>
    <row r="39" spans="2:13" ht="21.9" customHeight="1" x14ac:dyDescent="0.3">
      <c r="B39" s="168">
        <v>62</v>
      </c>
      <c r="C39" s="82" t="s">
        <v>458</v>
      </c>
      <c r="D39" s="41">
        <v>0</v>
      </c>
      <c r="E39" s="98">
        <v>0</v>
      </c>
      <c r="F39" s="99">
        <v>0</v>
      </c>
      <c r="G39" s="98">
        <v>0</v>
      </c>
      <c r="H39" s="99">
        <v>1</v>
      </c>
      <c r="I39" s="98">
        <v>7.0422535211267616E-3</v>
      </c>
      <c r="J39" s="99">
        <v>0</v>
      </c>
      <c r="K39" s="21">
        <v>0</v>
      </c>
      <c r="L39" s="39">
        <v>1</v>
      </c>
      <c r="M39" s="151">
        <v>3.0330603579011223E-4</v>
      </c>
    </row>
    <row r="40" spans="2:13" ht="21.9" customHeight="1" x14ac:dyDescent="0.3">
      <c r="B40" s="168">
        <v>63</v>
      </c>
      <c r="C40" s="82" t="s">
        <v>459</v>
      </c>
      <c r="D40" s="41">
        <v>77</v>
      </c>
      <c r="E40" s="98">
        <v>9.2548076923076927E-2</v>
      </c>
      <c r="F40" s="99">
        <v>281</v>
      </c>
      <c r="G40" s="98">
        <v>0.12117291936179388</v>
      </c>
      <c r="H40" s="99">
        <v>20</v>
      </c>
      <c r="I40" s="98">
        <v>0.14084507042253522</v>
      </c>
      <c r="J40" s="99">
        <v>0</v>
      </c>
      <c r="K40" s="21">
        <v>0</v>
      </c>
      <c r="L40" s="39">
        <v>378</v>
      </c>
      <c r="M40" s="151">
        <v>0.11464968152866244</v>
      </c>
    </row>
    <row r="41" spans="2:13" ht="21.9" customHeight="1" x14ac:dyDescent="0.3">
      <c r="B41" s="168">
        <v>64</v>
      </c>
      <c r="C41" s="82" t="s">
        <v>460</v>
      </c>
      <c r="D41" s="41">
        <v>11</v>
      </c>
      <c r="E41" s="98">
        <v>1.3221153846153846E-2</v>
      </c>
      <c r="F41" s="99">
        <v>21</v>
      </c>
      <c r="G41" s="98">
        <v>9.0556274256144882E-3</v>
      </c>
      <c r="H41" s="99">
        <v>0</v>
      </c>
      <c r="I41" s="98">
        <v>0</v>
      </c>
      <c r="J41" s="99">
        <v>0</v>
      </c>
      <c r="K41" s="21">
        <v>0</v>
      </c>
      <c r="L41" s="39">
        <v>32</v>
      </c>
      <c r="M41" s="151">
        <v>9.7057931452835915E-3</v>
      </c>
    </row>
    <row r="42" spans="2:13" ht="21.9" customHeight="1" thickBot="1" x14ac:dyDescent="0.35">
      <c r="B42" s="168">
        <v>69</v>
      </c>
      <c r="C42" s="82" t="s">
        <v>461</v>
      </c>
      <c r="D42" s="41">
        <v>0</v>
      </c>
      <c r="E42" s="98">
        <v>0</v>
      </c>
      <c r="F42" s="99">
        <v>8</v>
      </c>
      <c r="G42" s="98">
        <v>3.4497628288055198E-3</v>
      </c>
      <c r="H42" s="99">
        <v>0</v>
      </c>
      <c r="I42" s="98">
        <v>0</v>
      </c>
      <c r="J42" s="99">
        <v>0</v>
      </c>
      <c r="K42" s="21">
        <v>0</v>
      </c>
      <c r="L42" s="39">
        <v>8</v>
      </c>
      <c r="M42" s="151">
        <v>2.4264482863208979E-3</v>
      </c>
    </row>
    <row r="43" spans="2:13" ht="21.9" customHeight="1" thickTop="1" thickBot="1" x14ac:dyDescent="0.35">
      <c r="B43" s="167">
        <v>70</v>
      </c>
      <c r="C43" s="90" t="s">
        <v>462</v>
      </c>
      <c r="D43" s="87">
        <v>6</v>
      </c>
      <c r="E43" s="112">
        <v>7.2115384615384611E-3</v>
      </c>
      <c r="F43" s="117">
        <v>11</v>
      </c>
      <c r="G43" s="112">
        <v>4.7434238896075891E-3</v>
      </c>
      <c r="H43" s="117">
        <v>4</v>
      </c>
      <c r="I43" s="112">
        <v>2.8169014084507046E-2</v>
      </c>
      <c r="J43" s="117">
        <v>0</v>
      </c>
      <c r="K43" s="58">
        <v>0</v>
      </c>
      <c r="L43" s="93">
        <v>21</v>
      </c>
      <c r="M43" s="172">
        <v>6.3694267515923579E-3</v>
      </c>
    </row>
    <row r="44" spans="2:13" ht="21.9" customHeight="1" thickTop="1" x14ac:dyDescent="0.3">
      <c r="B44" s="168">
        <v>71</v>
      </c>
      <c r="C44" s="82" t="s">
        <v>463</v>
      </c>
      <c r="D44" s="41">
        <v>0</v>
      </c>
      <c r="E44" s="98">
        <v>0</v>
      </c>
      <c r="F44" s="99">
        <v>1</v>
      </c>
      <c r="G44" s="98">
        <v>4.3122035360068997E-4</v>
      </c>
      <c r="H44" s="99">
        <v>0</v>
      </c>
      <c r="I44" s="98">
        <v>0</v>
      </c>
      <c r="J44" s="99">
        <v>0</v>
      </c>
      <c r="K44" s="21">
        <v>0</v>
      </c>
      <c r="L44" s="39">
        <v>1</v>
      </c>
      <c r="M44" s="151">
        <v>3.0330603579011223E-4</v>
      </c>
    </row>
    <row r="45" spans="2:13" ht="21.9" customHeight="1" x14ac:dyDescent="0.3">
      <c r="B45" s="168">
        <v>72</v>
      </c>
      <c r="C45" s="82" t="s">
        <v>464</v>
      </c>
      <c r="D45" s="41">
        <v>0</v>
      </c>
      <c r="E45" s="98">
        <v>0</v>
      </c>
      <c r="F45" s="99">
        <v>0</v>
      </c>
      <c r="G45" s="98">
        <v>0</v>
      </c>
      <c r="H45" s="99">
        <v>0</v>
      </c>
      <c r="I45" s="98">
        <v>0</v>
      </c>
      <c r="J45" s="99">
        <v>0</v>
      </c>
      <c r="K45" s="21">
        <v>0</v>
      </c>
      <c r="L45" s="39">
        <v>0</v>
      </c>
      <c r="M45" s="151">
        <v>0</v>
      </c>
    </row>
    <row r="46" spans="2:13" ht="21.9" customHeight="1" x14ac:dyDescent="0.3">
      <c r="B46" s="168">
        <v>73</v>
      </c>
      <c r="C46" s="82" t="s">
        <v>465</v>
      </c>
      <c r="D46" s="41">
        <v>0</v>
      </c>
      <c r="E46" s="98">
        <v>0</v>
      </c>
      <c r="F46" s="99">
        <v>0</v>
      </c>
      <c r="G46" s="98">
        <v>0</v>
      </c>
      <c r="H46" s="99">
        <v>0</v>
      </c>
      <c r="I46" s="98">
        <v>0</v>
      </c>
      <c r="J46" s="99">
        <v>0</v>
      </c>
      <c r="K46" s="21">
        <v>0</v>
      </c>
      <c r="L46" s="39">
        <v>0</v>
      </c>
      <c r="M46" s="151">
        <v>0</v>
      </c>
    </row>
    <row r="47" spans="2:13" ht="21.9" customHeight="1" x14ac:dyDescent="0.3">
      <c r="B47" s="168">
        <v>74</v>
      </c>
      <c r="C47" s="82" t="s">
        <v>466</v>
      </c>
      <c r="D47" s="41">
        <v>0</v>
      </c>
      <c r="E47" s="98">
        <v>0</v>
      </c>
      <c r="F47" s="99">
        <v>1</v>
      </c>
      <c r="G47" s="98">
        <v>4.3122035360068997E-4</v>
      </c>
      <c r="H47" s="99">
        <v>0</v>
      </c>
      <c r="I47" s="98">
        <v>0</v>
      </c>
      <c r="J47" s="99">
        <v>0</v>
      </c>
      <c r="K47" s="21">
        <v>0</v>
      </c>
      <c r="L47" s="39">
        <v>1</v>
      </c>
      <c r="M47" s="151">
        <v>3.0330603579011223E-4</v>
      </c>
    </row>
    <row r="48" spans="2:13" ht="21.9" customHeight="1" x14ac:dyDescent="0.3">
      <c r="B48" s="168">
        <v>75</v>
      </c>
      <c r="C48" s="82" t="s">
        <v>467</v>
      </c>
      <c r="D48" s="41">
        <v>4</v>
      </c>
      <c r="E48" s="98">
        <v>4.807692307692308E-3</v>
      </c>
      <c r="F48" s="99">
        <v>3</v>
      </c>
      <c r="G48" s="98">
        <v>1.29366106080207E-3</v>
      </c>
      <c r="H48" s="99">
        <v>1</v>
      </c>
      <c r="I48" s="98">
        <v>7.0422535211267616E-3</v>
      </c>
      <c r="J48" s="99">
        <v>0</v>
      </c>
      <c r="K48" s="21">
        <v>0</v>
      </c>
      <c r="L48" s="39">
        <v>8</v>
      </c>
      <c r="M48" s="151">
        <v>2.4264482863208979E-3</v>
      </c>
    </row>
    <row r="49" spans="2:14" ht="21.9" customHeight="1" thickBot="1" x14ac:dyDescent="0.35">
      <c r="B49" s="168">
        <v>79</v>
      </c>
      <c r="C49" s="82" t="s">
        <v>468</v>
      </c>
      <c r="D49" s="41">
        <v>7</v>
      </c>
      <c r="E49" s="98">
        <v>8.4134615384615381E-3</v>
      </c>
      <c r="F49" s="99">
        <v>16</v>
      </c>
      <c r="G49" s="98">
        <v>6.8995256576110395E-3</v>
      </c>
      <c r="H49" s="99">
        <v>1</v>
      </c>
      <c r="I49" s="98">
        <v>7.0422535211267616E-3</v>
      </c>
      <c r="J49" s="99">
        <v>0</v>
      </c>
      <c r="K49" s="21">
        <v>0</v>
      </c>
      <c r="L49" s="39">
        <v>24</v>
      </c>
      <c r="M49" s="151">
        <v>7.2793448589626953E-3</v>
      </c>
    </row>
    <row r="50" spans="2:14" ht="21.9" customHeight="1" thickTop="1" thickBot="1" x14ac:dyDescent="0.35">
      <c r="B50" s="167">
        <v>80</v>
      </c>
      <c r="C50" s="90" t="s">
        <v>469</v>
      </c>
      <c r="D50" s="87">
        <v>5</v>
      </c>
      <c r="E50" s="112">
        <v>6.0096153846153858E-3</v>
      </c>
      <c r="F50" s="117">
        <v>13</v>
      </c>
      <c r="G50" s="112">
        <v>5.6058645968089689E-3</v>
      </c>
      <c r="H50" s="117">
        <v>1</v>
      </c>
      <c r="I50" s="112">
        <v>7.0422535211267616E-3</v>
      </c>
      <c r="J50" s="117">
        <v>0</v>
      </c>
      <c r="K50" s="58">
        <v>0</v>
      </c>
      <c r="L50" s="93">
        <v>19</v>
      </c>
      <c r="M50" s="172">
        <v>5.7628146800121323E-3</v>
      </c>
    </row>
    <row r="51" spans="2:14" ht="21.9" customHeight="1" thickTop="1" x14ac:dyDescent="0.3">
      <c r="B51" s="168">
        <v>81</v>
      </c>
      <c r="C51" s="82" t="s">
        <v>470</v>
      </c>
      <c r="D51" s="41">
        <v>10</v>
      </c>
      <c r="E51" s="98">
        <v>1.2019230769230772E-2</v>
      </c>
      <c r="F51" s="99">
        <v>58</v>
      </c>
      <c r="G51" s="98">
        <v>2.5010780508840022E-2</v>
      </c>
      <c r="H51" s="99">
        <v>4</v>
      </c>
      <c r="I51" s="98">
        <v>2.8169014084507046E-2</v>
      </c>
      <c r="J51" s="99">
        <v>0</v>
      </c>
      <c r="K51" s="21">
        <v>0</v>
      </c>
      <c r="L51" s="39">
        <v>72</v>
      </c>
      <c r="M51" s="151">
        <v>2.1838034576888085E-2</v>
      </c>
    </row>
    <row r="52" spans="2:14" ht="21.9" customHeight="1" x14ac:dyDescent="0.3">
      <c r="B52" s="168">
        <v>82</v>
      </c>
      <c r="C52" s="82" t="s">
        <v>471</v>
      </c>
      <c r="D52" s="41">
        <v>0</v>
      </c>
      <c r="E52" s="98">
        <v>0</v>
      </c>
      <c r="F52" s="99">
        <v>0</v>
      </c>
      <c r="G52" s="98">
        <v>0</v>
      </c>
      <c r="H52" s="99">
        <v>0</v>
      </c>
      <c r="I52" s="98">
        <v>0</v>
      </c>
      <c r="J52" s="99">
        <v>0</v>
      </c>
      <c r="K52" s="21">
        <v>0</v>
      </c>
      <c r="L52" s="39">
        <v>0</v>
      </c>
      <c r="M52" s="151">
        <v>0</v>
      </c>
    </row>
    <row r="53" spans="2:14" ht="33" customHeight="1" x14ac:dyDescent="0.3">
      <c r="B53" s="168">
        <v>83</v>
      </c>
      <c r="C53" s="82" t="s">
        <v>472</v>
      </c>
      <c r="D53" s="41">
        <v>1</v>
      </c>
      <c r="E53" s="98">
        <v>1.201923076923077E-3</v>
      </c>
      <c r="F53" s="99">
        <v>4</v>
      </c>
      <c r="G53" s="98">
        <v>1.7248814144027599E-3</v>
      </c>
      <c r="H53" s="99">
        <v>1</v>
      </c>
      <c r="I53" s="98">
        <v>7.0422535211267616E-3</v>
      </c>
      <c r="J53" s="99">
        <v>0</v>
      </c>
      <c r="K53" s="21">
        <v>0</v>
      </c>
      <c r="L53" s="39">
        <v>6</v>
      </c>
      <c r="M53" s="151">
        <v>1.8198362147406738E-3</v>
      </c>
    </row>
    <row r="54" spans="2:14" ht="21.9" customHeight="1" x14ac:dyDescent="0.3">
      <c r="B54" s="168">
        <v>84</v>
      </c>
      <c r="C54" s="82" t="s">
        <v>473</v>
      </c>
      <c r="D54" s="41">
        <v>0</v>
      </c>
      <c r="E54" s="98">
        <v>0</v>
      </c>
      <c r="F54" s="99">
        <v>5</v>
      </c>
      <c r="G54" s="98">
        <v>2.1561017680034496E-3</v>
      </c>
      <c r="H54" s="99">
        <v>0</v>
      </c>
      <c r="I54" s="98">
        <v>0</v>
      </c>
      <c r="J54" s="99">
        <v>0</v>
      </c>
      <c r="K54" s="21">
        <v>0</v>
      </c>
      <c r="L54" s="39">
        <v>5</v>
      </c>
      <c r="M54" s="151">
        <v>1.5165301789505611E-3</v>
      </c>
    </row>
    <row r="55" spans="2:14" ht="31.5" customHeight="1" x14ac:dyDescent="0.3">
      <c r="B55" s="168">
        <v>85</v>
      </c>
      <c r="C55" s="82" t="s">
        <v>474</v>
      </c>
      <c r="D55" s="41">
        <v>5</v>
      </c>
      <c r="E55" s="98">
        <v>6.0096153846153858E-3</v>
      </c>
      <c r="F55" s="99">
        <v>22</v>
      </c>
      <c r="G55" s="98">
        <v>9.4868477792151781E-3</v>
      </c>
      <c r="H55" s="99">
        <v>0</v>
      </c>
      <c r="I55" s="98">
        <v>0</v>
      </c>
      <c r="J55" s="99">
        <v>0</v>
      </c>
      <c r="K55" s="21">
        <v>0</v>
      </c>
      <c r="L55" s="39">
        <v>27</v>
      </c>
      <c r="M55" s="151">
        <v>8.1892629663330302E-3</v>
      </c>
    </row>
    <row r="56" spans="2:14" ht="21.9" customHeight="1" thickBot="1" x14ac:dyDescent="0.35">
      <c r="B56" s="168">
        <v>89</v>
      </c>
      <c r="C56" s="82" t="s">
        <v>475</v>
      </c>
      <c r="D56" s="41">
        <v>1</v>
      </c>
      <c r="E56" s="98">
        <v>1.201923076923077E-3</v>
      </c>
      <c r="F56" s="99">
        <v>4</v>
      </c>
      <c r="G56" s="98">
        <v>1.7248814144027599E-3</v>
      </c>
      <c r="H56" s="99">
        <v>0</v>
      </c>
      <c r="I56" s="98">
        <v>0</v>
      </c>
      <c r="J56" s="99">
        <v>0</v>
      </c>
      <c r="K56" s="21">
        <v>0</v>
      </c>
      <c r="L56" s="39">
        <v>5</v>
      </c>
      <c r="M56" s="151">
        <v>1.5165301789505611E-3</v>
      </c>
    </row>
    <row r="57" spans="2:14" ht="21.9" customHeight="1" thickTop="1" thickBot="1" x14ac:dyDescent="0.35">
      <c r="B57" s="167">
        <v>99</v>
      </c>
      <c r="C57" s="90" t="s">
        <v>476</v>
      </c>
      <c r="D57" s="87">
        <v>46</v>
      </c>
      <c r="E57" s="112">
        <v>5.5288461538461536E-2</v>
      </c>
      <c r="F57" s="117">
        <v>176</v>
      </c>
      <c r="G57" s="112">
        <v>7.5894782233721425E-2</v>
      </c>
      <c r="H57" s="117">
        <v>12</v>
      </c>
      <c r="I57" s="112">
        <v>8.4507042253521125E-2</v>
      </c>
      <c r="J57" s="117">
        <v>1</v>
      </c>
      <c r="K57" s="58">
        <v>0.25</v>
      </c>
      <c r="L57" s="93">
        <v>235</v>
      </c>
      <c r="M57" s="172">
        <v>7.1276918410676376E-2</v>
      </c>
    </row>
    <row r="58" spans="2:14" ht="21.9" customHeight="1" thickTop="1" thickBot="1" x14ac:dyDescent="0.35">
      <c r="B58" s="251" t="s">
        <v>187</v>
      </c>
      <c r="C58" s="252"/>
      <c r="D58" s="40">
        <v>832</v>
      </c>
      <c r="E58" s="100">
        <v>1</v>
      </c>
      <c r="F58" s="101">
        <v>2319</v>
      </c>
      <c r="G58" s="100">
        <v>0.99999999999999978</v>
      </c>
      <c r="H58" s="101">
        <v>142</v>
      </c>
      <c r="I58" s="100">
        <v>0.99999999999999989</v>
      </c>
      <c r="J58" s="101">
        <v>4</v>
      </c>
      <c r="K58" s="29">
        <v>1</v>
      </c>
      <c r="L58" s="40">
        <v>3297</v>
      </c>
      <c r="M58" s="152">
        <v>0.99999999999999989</v>
      </c>
    </row>
    <row r="59" spans="2:14" s="3" customFormat="1" ht="15" thickTop="1" x14ac:dyDescent="0.3">
      <c r="B59" s="46"/>
      <c r="C59" s="46"/>
      <c r="D59" s="46"/>
      <c r="E59" s="54"/>
      <c r="F59" s="46"/>
      <c r="G59" s="54"/>
      <c r="H59" s="46"/>
      <c r="I59" s="54"/>
      <c r="J59" s="46"/>
      <c r="K59" s="54"/>
      <c r="L59" s="53"/>
      <c r="M59" s="54"/>
      <c r="N59" s="11"/>
    </row>
    <row r="60" spans="2:14" s="3" customFormat="1" ht="15" thickBot="1" x14ac:dyDescent="0.35">
      <c r="B60" s="46"/>
      <c r="C60" s="62"/>
      <c r="D60" s="63"/>
      <c r="E60" s="64"/>
      <c r="F60" s="63"/>
      <c r="G60" s="64"/>
      <c r="H60" s="63"/>
      <c r="I60" s="64"/>
      <c r="J60" s="63"/>
      <c r="K60" s="64"/>
      <c r="L60" s="63"/>
      <c r="M60" s="64"/>
      <c r="N60" s="11"/>
    </row>
    <row r="61" spans="2:14" s="3" customFormat="1" ht="15" thickTop="1" x14ac:dyDescent="0.3">
      <c r="C61" s="43" t="s">
        <v>195</v>
      </c>
      <c r="D61" s="63"/>
      <c r="E61" s="64"/>
      <c r="F61" s="63"/>
      <c r="G61" s="64"/>
      <c r="H61" s="63"/>
      <c r="I61" s="64"/>
      <c r="J61" s="63"/>
      <c r="K61" s="64"/>
      <c r="L61" s="63"/>
      <c r="M61" s="64"/>
      <c r="N61" s="11"/>
    </row>
    <row r="62" spans="2:14" s="3" customFormat="1" ht="15" thickBot="1" x14ac:dyDescent="0.35">
      <c r="C62" s="44" t="s">
        <v>196</v>
      </c>
      <c r="D62" s="63"/>
      <c r="E62" s="64"/>
      <c r="F62" s="63"/>
      <c r="G62" s="64"/>
      <c r="H62" s="63"/>
      <c r="I62" s="64"/>
      <c r="J62" s="63"/>
      <c r="K62" s="64"/>
      <c r="L62" s="63"/>
      <c r="M62" s="64"/>
      <c r="N62" s="11"/>
    </row>
    <row r="63" spans="2:14" s="3" customFormat="1" ht="15" thickTop="1" x14ac:dyDescent="0.3">
      <c r="C63" s="62"/>
      <c r="D63" s="63"/>
      <c r="E63" s="64"/>
      <c r="F63" s="63"/>
      <c r="G63" s="64"/>
      <c r="H63" s="63"/>
      <c r="I63" s="64"/>
      <c r="J63" s="63"/>
      <c r="K63" s="64"/>
      <c r="L63" s="63"/>
      <c r="M63" s="64"/>
      <c r="N63" s="11"/>
    </row>
    <row r="64" spans="2:14" s="3" customFormat="1" x14ac:dyDescent="0.3">
      <c r="C64" s="62"/>
      <c r="D64" s="63"/>
      <c r="E64" s="64"/>
      <c r="F64" s="63"/>
      <c r="G64" s="64"/>
      <c r="H64" s="63"/>
      <c r="I64" s="64"/>
      <c r="J64" s="63"/>
      <c r="K64" s="64"/>
      <c r="L64" s="63"/>
      <c r="M64" s="64"/>
      <c r="N64" s="11"/>
    </row>
    <row r="65" spans="3:14" s="3" customFormat="1" x14ac:dyDescent="0.3">
      <c r="C65" s="62"/>
      <c r="D65" s="63"/>
      <c r="E65" s="64"/>
      <c r="F65" s="63"/>
      <c r="G65" s="64"/>
      <c r="H65" s="63"/>
      <c r="I65" s="64"/>
      <c r="J65" s="63"/>
      <c r="K65" s="64"/>
      <c r="L65" s="63"/>
      <c r="M65" s="64"/>
      <c r="N65" s="11"/>
    </row>
    <row r="66" spans="3:14" s="3" customFormat="1" x14ac:dyDescent="0.3">
      <c r="C66" s="62"/>
      <c r="D66" s="63"/>
      <c r="E66" s="64"/>
      <c r="F66" s="63"/>
      <c r="G66" s="64"/>
      <c r="H66" s="63"/>
      <c r="I66" s="64"/>
      <c r="J66" s="63"/>
      <c r="K66" s="64"/>
      <c r="L66" s="63"/>
      <c r="M66" s="64"/>
      <c r="N66" s="11"/>
    </row>
    <row r="67" spans="3:14" s="3" customFormat="1" x14ac:dyDescent="0.3">
      <c r="C67" s="62"/>
      <c r="D67" s="63"/>
      <c r="E67" s="64"/>
      <c r="F67" s="63"/>
      <c r="G67" s="64"/>
      <c r="H67" s="63"/>
      <c r="I67" s="64"/>
      <c r="J67" s="63"/>
      <c r="K67" s="64"/>
      <c r="L67" s="63"/>
      <c r="M67" s="64"/>
      <c r="N67" s="11"/>
    </row>
    <row r="68" spans="3:14" s="3" customFormat="1" x14ac:dyDescent="0.3">
      <c r="C68" s="62"/>
      <c r="D68" s="63"/>
      <c r="E68" s="64"/>
      <c r="F68" s="63"/>
      <c r="G68" s="64"/>
      <c r="H68" s="63"/>
      <c r="I68" s="64"/>
      <c r="J68" s="63"/>
      <c r="K68" s="64"/>
      <c r="L68" s="63"/>
      <c r="M68" s="64"/>
      <c r="N68" s="11"/>
    </row>
    <row r="69" spans="3:14" s="3" customFormat="1" x14ac:dyDescent="0.3">
      <c r="C69" s="62"/>
      <c r="D69" s="63"/>
      <c r="E69" s="64"/>
      <c r="F69" s="63"/>
      <c r="G69" s="64"/>
      <c r="H69" s="63"/>
      <c r="I69" s="64"/>
      <c r="J69" s="63"/>
      <c r="K69" s="64"/>
      <c r="L69" s="63"/>
      <c r="M69" s="64"/>
      <c r="N69" s="11"/>
    </row>
    <row r="70" spans="3:14" s="3" customFormat="1" x14ac:dyDescent="0.3">
      <c r="C70" s="62"/>
      <c r="D70" s="63"/>
      <c r="E70" s="64"/>
      <c r="F70" s="63"/>
      <c r="G70" s="64"/>
      <c r="H70" s="63"/>
      <c r="I70" s="64"/>
      <c r="J70" s="63"/>
      <c r="K70" s="64"/>
      <c r="L70" s="63"/>
      <c r="M70" s="64"/>
      <c r="N70" s="11"/>
    </row>
    <row r="71" spans="3:14" s="3" customFormat="1" x14ac:dyDescent="0.3">
      <c r="C71" s="62"/>
      <c r="D71" s="63"/>
      <c r="E71" s="64"/>
      <c r="F71" s="63"/>
      <c r="G71" s="64"/>
      <c r="H71" s="63"/>
      <c r="I71" s="64"/>
      <c r="J71" s="63"/>
      <c r="K71" s="64"/>
      <c r="L71" s="63"/>
      <c r="M71" s="64"/>
      <c r="N71" s="11"/>
    </row>
    <row r="72" spans="3:14" s="3" customFormat="1" x14ac:dyDescent="0.3">
      <c r="C72" s="62"/>
      <c r="D72" s="63"/>
      <c r="E72" s="64"/>
      <c r="F72" s="63"/>
      <c r="G72" s="64"/>
      <c r="H72" s="63"/>
      <c r="I72" s="64"/>
      <c r="J72" s="63"/>
      <c r="K72" s="64"/>
      <c r="L72" s="63"/>
      <c r="M72" s="64"/>
      <c r="N72" s="11"/>
    </row>
    <row r="73" spans="3:14" s="3" customFormat="1" x14ac:dyDescent="0.3">
      <c r="C73" s="62"/>
      <c r="D73" s="63"/>
      <c r="E73" s="64"/>
      <c r="F73" s="63"/>
      <c r="G73" s="64"/>
      <c r="H73" s="63"/>
      <c r="I73" s="64"/>
      <c r="J73" s="63"/>
      <c r="K73" s="64"/>
      <c r="L73" s="63"/>
      <c r="M73" s="64"/>
      <c r="N73" s="11"/>
    </row>
    <row r="74" spans="3:14" s="3" customFormat="1" x14ac:dyDescent="0.3">
      <c r="C74" s="62"/>
      <c r="D74" s="63"/>
      <c r="E74" s="64"/>
      <c r="F74" s="63"/>
      <c r="G74" s="64"/>
      <c r="H74" s="63"/>
      <c r="I74" s="64"/>
      <c r="J74" s="63"/>
      <c r="K74" s="64"/>
      <c r="L74" s="63"/>
      <c r="M74" s="64"/>
      <c r="N74" s="11"/>
    </row>
    <row r="75" spans="3:14" s="3" customFormat="1" x14ac:dyDescent="0.3">
      <c r="C75" s="62"/>
      <c r="D75" s="63"/>
      <c r="E75" s="64"/>
      <c r="F75" s="63"/>
      <c r="G75" s="64"/>
      <c r="H75" s="63"/>
      <c r="I75" s="64"/>
      <c r="J75" s="63"/>
      <c r="K75" s="64"/>
      <c r="L75" s="63"/>
      <c r="M75" s="64"/>
      <c r="N75" s="11"/>
    </row>
    <row r="76" spans="3:14" s="3" customFormat="1" x14ac:dyDescent="0.3">
      <c r="C76" s="62"/>
      <c r="D76" s="63"/>
      <c r="E76" s="64"/>
      <c r="F76" s="63"/>
      <c r="G76" s="64"/>
      <c r="H76" s="63"/>
      <c r="I76" s="64"/>
      <c r="J76" s="63"/>
      <c r="K76" s="64"/>
      <c r="L76" s="63"/>
      <c r="M76" s="64"/>
      <c r="N76" s="11"/>
    </row>
    <row r="77" spans="3:14" s="3" customFormat="1" x14ac:dyDescent="0.3">
      <c r="C77" s="62"/>
      <c r="D77" s="63"/>
      <c r="E77" s="64"/>
      <c r="F77" s="63"/>
      <c r="G77" s="64"/>
      <c r="H77" s="63"/>
      <c r="I77" s="64"/>
      <c r="J77" s="63"/>
      <c r="K77" s="64"/>
      <c r="L77" s="63"/>
      <c r="M77" s="64"/>
      <c r="N77" s="11"/>
    </row>
    <row r="78" spans="3:14" s="3" customFormat="1" x14ac:dyDescent="0.3">
      <c r="C78" s="62"/>
      <c r="D78" s="63"/>
      <c r="E78" s="64"/>
      <c r="F78" s="63"/>
      <c r="G78" s="64"/>
      <c r="H78" s="63"/>
      <c r="I78" s="64"/>
      <c r="J78" s="63"/>
      <c r="K78" s="64"/>
      <c r="L78" s="63"/>
      <c r="M78" s="64"/>
      <c r="N78" s="11"/>
    </row>
    <row r="79" spans="3:14" s="3" customFormat="1" x14ac:dyDescent="0.3">
      <c r="C79" s="62"/>
      <c r="D79" s="63"/>
      <c r="E79" s="64"/>
      <c r="F79" s="63"/>
      <c r="G79" s="64"/>
      <c r="H79" s="63"/>
      <c r="I79" s="64"/>
      <c r="J79" s="63"/>
      <c r="K79" s="64"/>
      <c r="L79" s="63"/>
      <c r="M79" s="64"/>
      <c r="N79" s="11"/>
    </row>
    <row r="80" spans="3:14" s="3" customFormat="1" x14ac:dyDescent="0.3">
      <c r="C80" s="62"/>
      <c r="D80" s="63"/>
      <c r="E80" s="64"/>
      <c r="F80" s="63"/>
      <c r="G80" s="64"/>
      <c r="H80" s="63"/>
      <c r="I80" s="64"/>
      <c r="J80" s="63"/>
      <c r="K80" s="64"/>
      <c r="L80" s="63"/>
      <c r="M80" s="64"/>
      <c r="N80" s="11"/>
    </row>
    <row r="81" spans="3:14" s="3" customFormat="1" x14ac:dyDescent="0.3">
      <c r="C81" s="62"/>
      <c r="D81" s="63"/>
      <c r="E81" s="64"/>
      <c r="F81" s="63"/>
      <c r="G81" s="64"/>
      <c r="H81" s="63"/>
      <c r="I81" s="64"/>
      <c r="J81" s="63"/>
      <c r="K81" s="64"/>
      <c r="L81" s="63"/>
      <c r="M81" s="64"/>
      <c r="N81" s="11"/>
    </row>
    <row r="82" spans="3:14" s="3" customFormat="1" x14ac:dyDescent="0.3">
      <c r="C82" s="62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11"/>
    </row>
    <row r="83" spans="3:14" s="3" customFormat="1" x14ac:dyDescent="0.3">
      <c r="C83" s="62"/>
      <c r="D83" s="63"/>
      <c r="E83" s="64"/>
      <c r="F83" s="63"/>
      <c r="G83" s="64"/>
      <c r="H83" s="63"/>
      <c r="I83" s="64"/>
      <c r="J83" s="63"/>
      <c r="K83" s="64"/>
      <c r="L83" s="63"/>
      <c r="M83" s="64"/>
      <c r="N83" s="11"/>
    </row>
    <row r="84" spans="3:14" s="3" customFormat="1" x14ac:dyDescent="0.3">
      <c r="C84" s="62"/>
      <c r="D84" s="63"/>
      <c r="E84" s="64"/>
      <c r="F84" s="63"/>
      <c r="G84" s="64"/>
      <c r="H84" s="63"/>
      <c r="I84" s="64"/>
      <c r="J84" s="63"/>
      <c r="K84" s="64"/>
      <c r="L84" s="63"/>
      <c r="M84" s="64"/>
      <c r="N84" s="11"/>
    </row>
    <row r="85" spans="3:14" s="3" customFormat="1" x14ac:dyDescent="0.3">
      <c r="C85" s="62"/>
      <c r="D85" s="63"/>
      <c r="E85" s="64"/>
      <c r="F85" s="63"/>
      <c r="G85" s="64"/>
      <c r="H85" s="63"/>
      <c r="I85" s="64"/>
      <c r="J85" s="63"/>
      <c r="K85" s="64"/>
      <c r="L85" s="63"/>
      <c r="M85" s="64"/>
      <c r="N85" s="11"/>
    </row>
    <row r="86" spans="3:14" s="3" customFormat="1" x14ac:dyDescent="0.3">
      <c r="C86" s="62"/>
      <c r="D86" s="63"/>
      <c r="E86" s="64"/>
      <c r="F86" s="63"/>
      <c r="G86" s="64"/>
      <c r="H86" s="63"/>
      <c r="I86" s="64"/>
      <c r="J86" s="63"/>
      <c r="K86" s="64"/>
      <c r="L86" s="63"/>
      <c r="M86" s="64"/>
      <c r="N86" s="11"/>
    </row>
    <row r="87" spans="3:14" s="3" customFormat="1" x14ac:dyDescent="0.3">
      <c r="C87" s="62"/>
      <c r="D87" s="63"/>
      <c r="E87" s="64"/>
      <c r="F87" s="63"/>
      <c r="G87" s="64"/>
      <c r="H87" s="63"/>
      <c r="I87" s="64"/>
      <c r="J87" s="63"/>
      <c r="K87" s="64"/>
      <c r="L87" s="63"/>
      <c r="M87" s="64"/>
      <c r="N87" s="11"/>
    </row>
    <row r="88" spans="3:14" s="3" customFormat="1" x14ac:dyDescent="0.3">
      <c r="C88" s="62"/>
      <c r="D88" s="63"/>
      <c r="E88" s="64"/>
      <c r="F88" s="63"/>
      <c r="G88" s="64"/>
      <c r="H88" s="63"/>
      <c r="I88" s="64"/>
      <c r="J88" s="63"/>
      <c r="K88" s="64"/>
      <c r="L88" s="63"/>
      <c r="M88" s="64"/>
      <c r="N88" s="11"/>
    </row>
    <row r="89" spans="3:14" s="3" customFormat="1" x14ac:dyDescent="0.3">
      <c r="C89" s="62"/>
      <c r="D89" s="63"/>
      <c r="E89" s="64"/>
      <c r="F89" s="63"/>
      <c r="G89" s="64"/>
      <c r="H89" s="63"/>
      <c r="I89" s="64"/>
      <c r="J89" s="63"/>
      <c r="K89" s="64"/>
      <c r="L89" s="63"/>
      <c r="M89" s="64"/>
      <c r="N89" s="11"/>
    </row>
    <row r="90" spans="3:14" s="3" customFormat="1" x14ac:dyDescent="0.3">
      <c r="C90" s="62"/>
      <c r="D90" s="63"/>
      <c r="E90" s="64"/>
      <c r="F90" s="63"/>
      <c r="G90" s="64"/>
      <c r="H90" s="63"/>
      <c r="I90" s="64"/>
      <c r="J90" s="63"/>
      <c r="K90" s="64"/>
      <c r="L90" s="63"/>
      <c r="M90" s="64"/>
      <c r="N90" s="11"/>
    </row>
    <row r="91" spans="3:14" s="3" customFormat="1" x14ac:dyDescent="0.3">
      <c r="C91" s="62"/>
      <c r="D91" s="63"/>
      <c r="E91" s="64"/>
      <c r="F91" s="63"/>
      <c r="G91" s="64"/>
      <c r="H91" s="63"/>
      <c r="I91" s="64"/>
      <c r="J91" s="63"/>
      <c r="K91" s="64"/>
      <c r="L91" s="63"/>
      <c r="M91" s="64"/>
      <c r="N91" s="11"/>
    </row>
    <row r="92" spans="3:14" s="3" customFormat="1" x14ac:dyDescent="0.3">
      <c r="C92" s="62"/>
      <c r="D92" s="63"/>
      <c r="E92" s="64"/>
      <c r="F92" s="63"/>
      <c r="G92" s="64"/>
      <c r="H92" s="63"/>
      <c r="I92" s="64"/>
      <c r="J92" s="63"/>
      <c r="K92" s="64"/>
      <c r="L92" s="63"/>
      <c r="M92" s="64"/>
      <c r="N92" s="11"/>
    </row>
    <row r="93" spans="3:14" s="3" customFormat="1" x14ac:dyDescent="0.3">
      <c r="C93" s="62"/>
      <c r="D93" s="63"/>
      <c r="E93" s="64"/>
      <c r="F93" s="63"/>
      <c r="G93" s="64"/>
      <c r="H93" s="63"/>
      <c r="I93" s="64"/>
      <c r="J93" s="63"/>
      <c r="K93" s="64"/>
      <c r="L93" s="63"/>
      <c r="M93" s="64"/>
      <c r="N93" s="11"/>
    </row>
    <row r="94" spans="3:14" s="3" customFormat="1" x14ac:dyDescent="0.3">
      <c r="C94" s="62"/>
      <c r="D94" s="63"/>
      <c r="E94" s="64"/>
      <c r="F94" s="63"/>
      <c r="G94" s="64"/>
      <c r="H94" s="63"/>
      <c r="I94" s="64"/>
      <c r="J94" s="63"/>
      <c r="K94" s="64"/>
      <c r="L94" s="63"/>
      <c r="M94" s="64"/>
      <c r="N94" s="11"/>
    </row>
    <row r="95" spans="3:14" s="3" customFormat="1" x14ac:dyDescent="0.3">
      <c r="C95" s="62"/>
      <c r="D95" s="63"/>
      <c r="E95" s="64"/>
      <c r="F95" s="63"/>
      <c r="G95" s="64"/>
      <c r="H95" s="63"/>
      <c r="I95" s="64"/>
      <c r="J95" s="63"/>
      <c r="K95" s="64"/>
      <c r="L95" s="63"/>
      <c r="M95" s="64"/>
      <c r="N95" s="11"/>
    </row>
    <row r="96" spans="3:14" s="3" customFormat="1" x14ac:dyDescent="0.3">
      <c r="C96" s="62"/>
      <c r="D96" s="63"/>
      <c r="E96" s="64"/>
      <c r="F96" s="63"/>
      <c r="G96" s="64"/>
      <c r="H96" s="63"/>
      <c r="I96" s="64"/>
      <c r="J96" s="63"/>
      <c r="K96" s="64"/>
      <c r="L96" s="63"/>
      <c r="M96" s="64"/>
      <c r="N96" s="11"/>
    </row>
    <row r="97" spans="3:14" s="3" customFormat="1" x14ac:dyDescent="0.3">
      <c r="C97" s="62"/>
      <c r="D97" s="63"/>
      <c r="E97" s="64"/>
      <c r="F97" s="63"/>
      <c r="G97" s="64"/>
      <c r="H97" s="63"/>
      <c r="I97" s="64"/>
      <c r="J97" s="63"/>
      <c r="K97" s="64"/>
      <c r="L97" s="63"/>
      <c r="M97" s="64"/>
      <c r="N97" s="11"/>
    </row>
    <row r="98" spans="3:14" s="3" customFormat="1" x14ac:dyDescent="0.3">
      <c r="C98" s="62"/>
      <c r="D98" s="63"/>
      <c r="E98" s="64"/>
      <c r="F98" s="63"/>
      <c r="G98" s="64"/>
      <c r="H98" s="63"/>
      <c r="I98" s="64"/>
      <c r="J98" s="63"/>
      <c r="K98" s="64"/>
      <c r="L98" s="63"/>
      <c r="M98" s="64"/>
      <c r="N98" s="11"/>
    </row>
    <row r="99" spans="3:14" s="3" customFormat="1" x14ac:dyDescent="0.3">
      <c r="C99" s="62"/>
      <c r="D99" s="63"/>
      <c r="E99" s="64"/>
      <c r="F99" s="63"/>
      <c r="G99" s="64"/>
      <c r="H99" s="63"/>
      <c r="I99" s="64"/>
      <c r="J99" s="63"/>
      <c r="K99" s="64"/>
      <c r="L99" s="63"/>
      <c r="M99" s="64"/>
      <c r="N99" s="11"/>
    </row>
    <row r="100" spans="3:14" s="3" customFormat="1" x14ac:dyDescent="0.3">
      <c r="D100" s="63"/>
      <c r="E100" s="92"/>
      <c r="F100" s="63"/>
      <c r="G100" s="92"/>
      <c r="H100" s="63"/>
      <c r="I100" s="92"/>
      <c r="J100" s="63"/>
      <c r="K100" s="92"/>
      <c r="L100" s="63"/>
      <c r="M100" s="64"/>
      <c r="N100" s="11"/>
    </row>
    <row r="101" spans="3:14" s="3" customFormat="1" x14ac:dyDescent="0.3">
      <c r="N101" s="11"/>
    </row>
    <row r="102" spans="3:14" s="3" customFormat="1" x14ac:dyDescent="0.3">
      <c r="N102" s="11"/>
    </row>
    <row r="103" spans="3:14" s="3" customFormat="1" x14ac:dyDescent="0.3">
      <c r="N103" s="11"/>
    </row>
    <row r="104" spans="3:14" s="3" customFormat="1" x14ac:dyDescent="0.3">
      <c r="N104" s="11"/>
    </row>
    <row r="105" spans="3:14" s="3" customFormat="1" x14ac:dyDescent="0.3">
      <c r="N105" s="11"/>
    </row>
    <row r="106" spans="3:14" s="3" customFormat="1" x14ac:dyDescent="0.3">
      <c r="N106" s="11"/>
    </row>
    <row r="107" spans="3:14" s="3" customFormat="1" x14ac:dyDescent="0.3">
      <c r="N107" s="11"/>
    </row>
    <row r="108" spans="3:14" s="3" customFormat="1" x14ac:dyDescent="0.3">
      <c r="N108" s="11"/>
    </row>
    <row r="109" spans="3:14" s="3" customFormat="1" x14ac:dyDescent="0.3">
      <c r="N109" s="11"/>
    </row>
    <row r="110" spans="3:14" s="3" customFormat="1" x14ac:dyDescent="0.3">
      <c r="N110" s="11"/>
    </row>
    <row r="111" spans="3:14" s="3" customFormat="1" x14ac:dyDescent="0.3">
      <c r="N111" s="11"/>
    </row>
    <row r="112" spans="3:14" s="3" customFormat="1" x14ac:dyDescent="0.3">
      <c r="N112" s="11"/>
    </row>
    <row r="113" spans="14:14" s="3" customFormat="1" x14ac:dyDescent="0.3">
      <c r="N113" s="11"/>
    </row>
    <row r="114" spans="14:14" s="3" customFormat="1" x14ac:dyDescent="0.3">
      <c r="N114" s="11"/>
    </row>
    <row r="115" spans="14:14" s="3" customFormat="1" x14ac:dyDescent="0.3">
      <c r="N115" s="11"/>
    </row>
    <row r="116" spans="14:14" s="3" customFormat="1" x14ac:dyDescent="0.3">
      <c r="N116" s="11"/>
    </row>
    <row r="117" spans="14:14" s="3" customFormat="1" x14ac:dyDescent="0.3">
      <c r="N117" s="11"/>
    </row>
    <row r="118" spans="14:14" s="3" customFormat="1" x14ac:dyDescent="0.3">
      <c r="N118" s="11"/>
    </row>
    <row r="119" spans="14:14" s="3" customFormat="1" x14ac:dyDescent="0.3">
      <c r="N119" s="11"/>
    </row>
    <row r="120" spans="14:14" s="3" customFormat="1" x14ac:dyDescent="0.3">
      <c r="N120" s="11"/>
    </row>
    <row r="121" spans="14:14" s="3" customFormat="1" x14ac:dyDescent="0.3">
      <c r="N121" s="11"/>
    </row>
    <row r="122" spans="14:14" s="3" customFormat="1" x14ac:dyDescent="0.3">
      <c r="N122" s="11"/>
    </row>
    <row r="123" spans="14:14" s="3" customFormat="1" x14ac:dyDescent="0.3">
      <c r="N123" s="11"/>
    </row>
    <row r="124" spans="14:14" s="3" customFormat="1" x14ac:dyDescent="0.3">
      <c r="N124" s="11"/>
    </row>
    <row r="125" spans="14:14" s="3" customFormat="1" x14ac:dyDescent="0.3">
      <c r="N125" s="11"/>
    </row>
    <row r="126" spans="14:14" s="3" customFormat="1" x14ac:dyDescent="0.3">
      <c r="N126" s="11"/>
    </row>
    <row r="127" spans="14:14" s="3" customFormat="1" x14ac:dyDescent="0.3">
      <c r="N127" s="11"/>
    </row>
    <row r="128" spans="14:14" s="3" customFormat="1" x14ac:dyDescent="0.3">
      <c r="N128" s="11"/>
    </row>
    <row r="129" spans="14:14" s="3" customFormat="1" x14ac:dyDescent="0.3">
      <c r="N129" s="11"/>
    </row>
    <row r="130" spans="14:14" s="3" customFormat="1" x14ac:dyDescent="0.3">
      <c r="N130" s="11"/>
    </row>
    <row r="131" spans="14:14" s="3" customFormat="1" x14ac:dyDescent="0.3">
      <c r="N131" s="11"/>
    </row>
    <row r="132" spans="14:14" s="3" customFormat="1" x14ac:dyDescent="0.3">
      <c r="N132" s="11"/>
    </row>
    <row r="133" spans="14:14" s="3" customFormat="1" x14ac:dyDescent="0.3">
      <c r="N133" s="11"/>
    </row>
    <row r="134" spans="14:14" s="3" customFormat="1" x14ac:dyDescent="0.3">
      <c r="N134" s="11"/>
    </row>
    <row r="135" spans="14:14" s="3" customFormat="1" x14ac:dyDescent="0.3">
      <c r="N135" s="11"/>
    </row>
    <row r="136" spans="14:14" s="3" customFormat="1" x14ac:dyDescent="0.3">
      <c r="N136" s="11"/>
    </row>
    <row r="137" spans="14:14" s="3" customFormat="1" x14ac:dyDescent="0.3">
      <c r="N137" s="11"/>
    </row>
    <row r="138" spans="14:14" s="3" customFormat="1" x14ac:dyDescent="0.3">
      <c r="N138" s="11"/>
    </row>
    <row r="139" spans="14:14" s="3" customFormat="1" x14ac:dyDescent="0.3">
      <c r="N139" s="11"/>
    </row>
    <row r="140" spans="14:14" s="3" customFormat="1" x14ac:dyDescent="0.3">
      <c r="N140" s="11"/>
    </row>
    <row r="141" spans="14:14" s="3" customFormat="1" x14ac:dyDescent="0.3">
      <c r="N141" s="11"/>
    </row>
    <row r="142" spans="14:14" s="3" customFormat="1" x14ac:dyDescent="0.3">
      <c r="N142" s="11"/>
    </row>
    <row r="143" spans="14:14" s="3" customFormat="1" x14ac:dyDescent="0.3">
      <c r="N143" s="11"/>
    </row>
    <row r="144" spans="14:14" s="3" customFormat="1" x14ac:dyDescent="0.3">
      <c r="N144" s="11"/>
    </row>
    <row r="145" spans="14:14" s="3" customFormat="1" x14ac:dyDescent="0.3">
      <c r="N145" s="11"/>
    </row>
    <row r="146" spans="14:14" s="3" customFormat="1" x14ac:dyDescent="0.3">
      <c r="N146" s="11"/>
    </row>
    <row r="147" spans="14:14" s="3" customFormat="1" x14ac:dyDescent="0.3">
      <c r="N147" s="11"/>
    </row>
    <row r="148" spans="14:14" s="3" customFormat="1" x14ac:dyDescent="0.3">
      <c r="N148" s="11"/>
    </row>
    <row r="149" spans="14:14" s="3" customFormat="1" x14ac:dyDescent="0.3">
      <c r="N149" s="11"/>
    </row>
    <row r="150" spans="14:14" s="3" customFormat="1" x14ac:dyDescent="0.3">
      <c r="N150" s="11"/>
    </row>
    <row r="151" spans="14:14" s="3" customFormat="1" x14ac:dyDescent="0.3">
      <c r="N151" s="11"/>
    </row>
    <row r="152" spans="14:14" s="3" customFormat="1" x14ac:dyDescent="0.3">
      <c r="N152" s="11"/>
    </row>
    <row r="153" spans="14:14" s="3" customFormat="1" x14ac:dyDescent="0.3">
      <c r="N153" s="11"/>
    </row>
    <row r="154" spans="14:14" s="3" customFormat="1" x14ac:dyDescent="0.3">
      <c r="N154" s="11"/>
    </row>
    <row r="155" spans="14:14" s="3" customFormat="1" x14ac:dyDescent="0.3">
      <c r="N155" s="11"/>
    </row>
    <row r="156" spans="14:14" s="3" customFormat="1" x14ac:dyDescent="0.3">
      <c r="N156" s="11"/>
    </row>
    <row r="157" spans="14:14" s="3" customFormat="1" x14ac:dyDescent="0.3">
      <c r="N157" s="11"/>
    </row>
    <row r="158" spans="14:14" s="3" customFormat="1" x14ac:dyDescent="0.3">
      <c r="N158" s="11"/>
    </row>
    <row r="159" spans="14:14" s="3" customFormat="1" x14ac:dyDescent="0.3">
      <c r="N159" s="11"/>
    </row>
    <row r="160" spans="14:14" s="3" customFormat="1" x14ac:dyDescent="0.3">
      <c r="N160" s="11"/>
    </row>
    <row r="161" spans="14:14" s="3" customFormat="1" x14ac:dyDescent="0.3">
      <c r="N161" s="11"/>
    </row>
    <row r="162" spans="14:14" s="3" customFormat="1" x14ac:dyDescent="0.3">
      <c r="N162" s="11"/>
    </row>
    <row r="163" spans="14:14" s="3" customFormat="1" x14ac:dyDescent="0.3">
      <c r="N163" s="11"/>
    </row>
    <row r="164" spans="14:14" s="3" customFormat="1" x14ac:dyDescent="0.3">
      <c r="N164" s="11"/>
    </row>
    <row r="165" spans="14:14" s="3" customFormat="1" x14ac:dyDescent="0.3">
      <c r="N165" s="11"/>
    </row>
    <row r="166" spans="14:14" s="3" customFormat="1" x14ac:dyDescent="0.3">
      <c r="N166" s="11"/>
    </row>
    <row r="167" spans="14:14" s="3" customFormat="1" x14ac:dyDescent="0.3">
      <c r="N167" s="11"/>
    </row>
    <row r="168" spans="14:14" s="3" customFormat="1" x14ac:dyDescent="0.3">
      <c r="N168" s="11"/>
    </row>
    <row r="169" spans="14:14" s="3" customFormat="1" x14ac:dyDescent="0.3">
      <c r="N169" s="11"/>
    </row>
    <row r="170" spans="14:14" s="3" customFormat="1" x14ac:dyDescent="0.3">
      <c r="N170" s="11"/>
    </row>
    <row r="171" spans="14:14" s="3" customFormat="1" x14ac:dyDescent="0.3">
      <c r="N171" s="11"/>
    </row>
    <row r="172" spans="14:14" s="3" customFormat="1" x14ac:dyDescent="0.3">
      <c r="N172" s="11"/>
    </row>
    <row r="173" spans="14:14" s="3" customFormat="1" x14ac:dyDescent="0.3">
      <c r="N173" s="11"/>
    </row>
    <row r="174" spans="14:14" s="3" customFormat="1" x14ac:dyDescent="0.3">
      <c r="N174" s="11"/>
    </row>
    <row r="175" spans="14:14" s="3" customFormat="1" x14ac:dyDescent="0.3">
      <c r="N175" s="11"/>
    </row>
    <row r="176" spans="14:14" s="3" customFormat="1" x14ac:dyDescent="0.3">
      <c r="N176" s="11"/>
    </row>
    <row r="177" spans="14:14" s="3" customFormat="1" x14ac:dyDescent="0.3">
      <c r="N177" s="11"/>
    </row>
    <row r="178" spans="14:14" s="3" customFormat="1" x14ac:dyDescent="0.3">
      <c r="N178" s="11"/>
    </row>
    <row r="179" spans="14:14" s="3" customFormat="1" x14ac:dyDescent="0.3">
      <c r="N179" s="11"/>
    </row>
    <row r="180" spans="14:14" s="3" customFormat="1" x14ac:dyDescent="0.3">
      <c r="N180" s="11"/>
    </row>
    <row r="181" spans="14:14" s="3" customFormat="1" x14ac:dyDescent="0.3">
      <c r="N181" s="11"/>
    </row>
    <row r="182" spans="14:14" s="3" customFormat="1" x14ac:dyDescent="0.3">
      <c r="N182" s="11"/>
    </row>
    <row r="183" spans="14:14" s="3" customFormat="1" x14ac:dyDescent="0.3">
      <c r="N183" s="11"/>
    </row>
    <row r="184" spans="14:14" s="3" customFormat="1" x14ac:dyDescent="0.3">
      <c r="N184" s="11"/>
    </row>
    <row r="185" spans="14:14" s="3" customFormat="1" x14ac:dyDescent="0.3">
      <c r="N185" s="11"/>
    </row>
    <row r="186" spans="14:14" s="3" customFormat="1" x14ac:dyDescent="0.3">
      <c r="N186" s="11"/>
    </row>
    <row r="187" spans="14:14" s="3" customFormat="1" x14ac:dyDescent="0.3">
      <c r="N187" s="11"/>
    </row>
    <row r="188" spans="14:14" s="3" customFormat="1" x14ac:dyDescent="0.3">
      <c r="N188" s="11"/>
    </row>
    <row r="189" spans="14:14" s="3" customFormat="1" x14ac:dyDescent="0.3">
      <c r="N189" s="11"/>
    </row>
    <row r="190" spans="14:14" s="3" customFormat="1" x14ac:dyDescent="0.3">
      <c r="N190" s="11"/>
    </row>
    <row r="191" spans="14:14" s="3" customFormat="1" x14ac:dyDescent="0.3">
      <c r="N191" s="11"/>
    </row>
    <row r="192" spans="14:14" s="3" customFormat="1" x14ac:dyDescent="0.3">
      <c r="N192" s="11"/>
    </row>
    <row r="193" spans="14:14" s="3" customFormat="1" x14ac:dyDescent="0.3">
      <c r="N193" s="11"/>
    </row>
    <row r="194" spans="14:14" s="3" customFormat="1" x14ac:dyDescent="0.3">
      <c r="N194" s="11"/>
    </row>
    <row r="195" spans="14:14" s="3" customFormat="1" x14ac:dyDescent="0.3">
      <c r="N195" s="11"/>
    </row>
    <row r="196" spans="14:14" s="3" customFormat="1" x14ac:dyDescent="0.3">
      <c r="N196" s="11"/>
    </row>
    <row r="197" spans="14:14" s="3" customFormat="1" x14ac:dyDescent="0.3">
      <c r="N197" s="11"/>
    </row>
    <row r="198" spans="14:14" s="3" customFormat="1" x14ac:dyDescent="0.3">
      <c r="N198" s="11"/>
    </row>
    <row r="199" spans="14:14" s="3" customFormat="1" x14ac:dyDescent="0.3">
      <c r="N199" s="11"/>
    </row>
    <row r="200" spans="14:14" s="3" customFormat="1" x14ac:dyDescent="0.3">
      <c r="N200" s="11"/>
    </row>
    <row r="201" spans="14:14" s="3" customFormat="1" x14ac:dyDescent="0.3">
      <c r="N201" s="11"/>
    </row>
    <row r="202" spans="14:14" s="3" customFormat="1" x14ac:dyDescent="0.3">
      <c r="N202" s="11"/>
    </row>
    <row r="203" spans="14:14" s="3" customFormat="1" x14ac:dyDescent="0.3">
      <c r="N203" s="11"/>
    </row>
    <row r="204" spans="14:14" s="3" customFormat="1" x14ac:dyDescent="0.3">
      <c r="N204" s="11"/>
    </row>
    <row r="205" spans="14:14" s="3" customFormat="1" x14ac:dyDescent="0.3">
      <c r="N205" s="11"/>
    </row>
    <row r="206" spans="14:14" s="3" customFormat="1" x14ac:dyDescent="0.3">
      <c r="N206" s="11"/>
    </row>
    <row r="207" spans="14:14" s="3" customFormat="1" x14ac:dyDescent="0.3">
      <c r="N207" s="11"/>
    </row>
    <row r="208" spans="14:14" s="3" customFormat="1" x14ac:dyDescent="0.3">
      <c r="N208" s="11"/>
    </row>
    <row r="209" spans="14:14" s="3" customFormat="1" x14ac:dyDescent="0.3">
      <c r="N209" s="11"/>
    </row>
    <row r="210" spans="14:14" s="3" customFormat="1" x14ac:dyDescent="0.3">
      <c r="N210" s="11"/>
    </row>
    <row r="211" spans="14:14" s="3" customFormat="1" x14ac:dyDescent="0.3">
      <c r="N211" s="11"/>
    </row>
    <row r="212" spans="14:14" s="3" customFormat="1" x14ac:dyDescent="0.3">
      <c r="N212" s="11"/>
    </row>
    <row r="213" spans="14:14" s="3" customFormat="1" x14ac:dyDescent="0.3">
      <c r="N213" s="11"/>
    </row>
    <row r="214" spans="14:14" s="3" customFormat="1" x14ac:dyDescent="0.3">
      <c r="N214" s="11"/>
    </row>
    <row r="215" spans="14:14" s="3" customFormat="1" x14ac:dyDescent="0.3">
      <c r="N215" s="11"/>
    </row>
    <row r="216" spans="14:14" s="3" customFormat="1" x14ac:dyDescent="0.3">
      <c r="N216" s="11"/>
    </row>
    <row r="217" spans="14:14" s="3" customFormat="1" x14ac:dyDescent="0.3">
      <c r="N217" s="11"/>
    </row>
    <row r="218" spans="14:14" s="3" customFormat="1" x14ac:dyDescent="0.3">
      <c r="N218" s="11"/>
    </row>
    <row r="219" spans="14:14" s="3" customFormat="1" x14ac:dyDescent="0.3">
      <c r="N219" s="11"/>
    </row>
    <row r="220" spans="14:14" s="3" customFormat="1" x14ac:dyDescent="0.3">
      <c r="N220" s="11"/>
    </row>
    <row r="221" spans="14:14" s="3" customFormat="1" x14ac:dyDescent="0.3">
      <c r="N221" s="11"/>
    </row>
    <row r="222" spans="14:14" s="3" customFormat="1" x14ac:dyDescent="0.3">
      <c r="N222" s="11"/>
    </row>
    <row r="223" spans="14:14" s="3" customFormat="1" x14ac:dyDescent="0.3">
      <c r="N223" s="11"/>
    </row>
    <row r="224" spans="14:14" s="3" customFormat="1" x14ac:dyDescent="0.3">
      <c r="N224" s="11"/>
    </row>
    <row r="225" spans="14:14" s="3" customFormat="1" x14ac:dyDescent="0.3">
      <c r="N225" s="11"/>
    </row>
    <row r="226" spans="14:14" s="3" customFormat="1" x14ac:dyDescent="0.3">
      <c r="N226" s="11"/>
    </row>
    <row r="227" spans="14:14" s="3" customFormat="1" x14ac:dyDescent="0.3">
      <c r="N227" s="11"/>
    </row>
    <row r="228" spans="14:14" s="3" customFormat="1" x14ac:dyDescent="0.3">
      <c r="N228" s="11"/>
    </row>
    <row r="229" spans="14:14" s="3" customFormat="1" x14ac:dyDescent="0.3">
      <c r="N229" s="11"/>
    </row>
    <row r="230" spans="14:14" s="3" customFormat="1" x14ac:dyDescent="0.3">
      <c r="N230" s="11"/>
    </row>
    <row r="231" spans="14:14" s="3" customFormat="1" x14ac:dyDescent="0.3">
      <c r="N231" s="11"/>
    </row>
    <row r="232" spans="14:14" s="3" customFormat="1" x14ac:dyDescent="0.3">
      <c r="N232" s="11"/>
    </row>
    <row r="233" spans="14:14" s="3" customFormat="1" x14ac:dyDescent="0.3">
      <c r="N233" s="11"/>
    </row>
    <row r="234" spans="14:14" s="3" customFormat="1" x14ac:dyDescent="0.3">
      <c r="N234" s="11"/>
    </row>
    <row r="235" spans="14:14" s="3" customFormat="1" x14ac:dyDescent="0.3">
      <c r="N235" s="11"/>
    </row>
    <row r="236" spans="14:14" s="3" customFormat="1" x14ac:dyDescent="0.3">
      <c r="N236" s="11"/>
    </row>
    <row r="237" spans="14:14" s="3" customFormat="1" x14ac:dyDescent="0.3">
      <c r="N237" s="11"/>
    </row>
    <row r="238" spans="14:14" s="3" customFormat="1" x14ac:dyDescent="0.3">
      <c r="N238" s="11"/>
    </row>
    <row r="239" spans="14:14" s="3" customFormat="1" x14ac:dyDescent="0.3">
      <c r="N239" s="11"/>
    </row>
    <row r="240" spans="14:14" s="3" customFormat="1" x14ac:dyDescent="0.3">
      <c r="N240" s="11"/>
    </row>
    <row r="241" spans="14:14" s="3" customFormat="1" x14ac:dyDescent="0.3">
      <c r="N241" s="11"/>
    </row>
    <row r="242" spans="14:14" s="3" customFormat="1" x14ac:dyDescent="0.3">
      <c r="N242" s="11"/>
    </row>
    <row r="243" spans="14:14" s="3" customFormat="1" x14ac:dyDescent="0.3">
      <c r="N243" s="11"/>
    </row>
    <row r="244" spans="14:14" s="3" customFormat="1" x14ac:dyDescent="0.3">
      <c r="N244" s="11"/>
    </row>
    <row r="245" spans="14:14" s="3" customFormat="1" x14ac:dyDescent="0.3">
      <c r="N245" s="11"/>
    </row>
    <row r="246" spans="14:14" s="3" customFormat="1" x14ac:dyDescent="0.3">
      <c r="N246" s="11"/>
    </row>
    <row r="247" spans="14:14" s="3" customFormat="1" x14ac:dyDescent="0.3">
      <c r="N247" s="11"/>
    </row>
    <row r="248" spans="14:14" s="3" customFormat="1" x14ac:dyDescent="0.3">
      <c r="N248" s="11"/>
    </row>
    <row r="249" spans="14:14" s="3" customFormat="1" x14ac:dyDescent="0.3">
      <c r="N249" s="11"/>
    </row>
    <row r="250" spans="14:14" s="3" customFormat="1" x14ac:dyDescent="0.3">
      <c r="N250" s="11"/>
    </row>
    <row r="251" spans="14:14" s="3" customFormat="1" x14ac:dyDescent="0.3">
      <c r="N251" s="11"/>
    </row>
    <row r="252" spans="14:14" s="3" customFormat="1" x14ac:dyDescent="0.3">
      <c r="N252" s="11"/>
    </row>
    <row r="253" spans="14:14" s="3" customFormat="1" x14ac:dyDescent="0.3">
      <c r="N253" s="11"/>
    </row>
    <row r="254" spans="14:14" s="3" customFormat="1" x14ac:dyDescent="0.3">
      <c r="N254" s="11"/>
    </row>
    <row r="255" spans="14:14" s="3" customFormat="1" x14ac:dyDescent="0.3">
      <c r="N255" s="11"/>
    </row>
    <row r="256" spans="14:14" s="3" customFormat="1" x14ac:dyDescent="0.3">
      <c r="N256" s="11"/>
    </row>
    <row r="257" spans="14:14" s="3" customFormat="1" x14ac:dyDescent="0.3">
      <c r="N257" s="11"/>
    </row>
    <row r="258" spans="14:14" s="3" customFormat="1" x14ac:dyDescent="0.3">
      <c r="N258" s="11"/>
    </row>
    <row r="259" spans="14:14" s="3" customFormat="1" x14ac:dyDescent="0.3">
      <c r="N259" s="11"/>
    </row>
    <row r="260" spans="14:14" s="3" customFormat="1" x14ac:dyDescent="0.3">
      <c r="N260" s="11"/>
    </row>
    <row r="261" spans="14:14" s="3" customFormat="1" x14ac:dyDescent="0.3">
      <c r="N261" s="11"/>
    </row>
    <row r="262" spans="14:14" s="3" customFormat="1" x14ac:dyDescent="0.3">
      <c r="N262" s="11"/>
    </row>
    <row r="263" spans="14:14" s="3" customFormat="1" x14ac:dyDescent="0.3">
      <c r="N263" s="11"/>
    </row>
    <row r="264" spans="14:14" s="3" customFormat="1" x14ac:dyDescent="0.3">
      <c r="N264" s="11"/>
    </row>
    <row r="265" spans="14:14" s="3" customFormat="1" x14ac:dyDescent="0.3">
      <c r="N265" s="11"/>
    </row>
    <row r="266" spans="14:14" s="3" customFormat="1" x14ac:dyDescent="0.3">
      <c r="N266" s="11"/>
    </row>
    <row r="267" spans="14:14" s="3" customFormat="1" x14ac:dyDescent="0.3">
      <c r="N267" s="11"/>
    </row>
    <row r="268" spans="14:14" s="3" customFormat="1" x14ac:dyDescent="0.3">
      <c r="N268" s="11"/>
    </row>
    <row r="269" spans="14:14" s="3" customFormat="1" x14ac:dyDescent="0.3">
      <c r="N269" s="11"/>
    </row>
    <row r="270" spans="14:14" s="3" customFormat="1" x14ac:dyDescent="0.3">
      <c r="N270" s="11"/>
    </row>
    <row r="271" spans="14:14" s="3" customFormat="1" x14ac:dyDescent="0.3">
      <c r="N271" s="11"/>
    </row>
    <row r="272" spans="14:14" s="3" customFormat="1" x14ac:dyDescent="0.3">
      <c r="N272" s="11"/>
    </row>
    <row r="273" spans="14:14" s="3" customFormat="1" x14ac:dyDescent="0.3">
      <c r="N273" s="11"/>
    </row>
    <row r="274" spans="14:14" s="3" customFormat="1" x14ac:dyDescent="0.3">
      <c r="N274" s="11"/>
    </row>
    <row r="275" spans="14:14" s="3" customFormat="1" x14ac:dyDescent="0.3">
      <c r="N275" s="11"/>
    </row>
    <row r="276" spans="14:14" s="3" customFormat="1" x14ac:dyDescent="0.3">
      <c r="N276" s="11"/>
    </row>
    <row r="277" spans="14:14" s="3" customFormat="1" x14ac:dyDescent="0.3">
      <c r="N277" s="11"/>
    </row>
    <row r="278" spans="14:14" s="3" customFormat="1" x14ac:dyDescent="0.3">
      <c r="N278" s="11"/>
    </row>
    <row r="279" spans="14:14" s="3" customFormat="1" x14ac:dyDescent="0.3">
      <c r="N279" s="11"/>
    </row>
    <row r="280" spans="14:14" s="3" customFormat="1" x14ac:dyDescent="0.3">
      <c r="N280" s="11"/>
    </row>
    <row r="281" spans="14:14" s="3" customFormat="1" x14ac:dyDescent="0.3">
      <c r="N281" s="11"/>
    </row>
    <row r="282" spans="14:14" s="3" customFormat="1" x14ac:dyDescent="0.3">
      <c r="N282" s="11"/>
    </row>
    <row r="283" spans="14:14" s="3" customFormat="1" x14ac:dyDescent="0.3">
      <c r="N283" s="11"/>
    </row>
    <row r="284" spans="14:14" s="3" customFormat="1" x14ac:dyDescent="0.3">
      <c r="N284" s="11"/>
    </row>
    <row r="285" spans="14:14" s="3" customFormat="1" x14ac:dyDescent="0.3">
      <c r="N285" s="11"/>
    </row>
    <row r="286" spans="14:14" s="3" customFormat="1" x14ac:dyDescent="0.3">
      <c r="N286" s="11"/>
    </row>
    <row r="287" spans="14:14" s="3" customFormat="1" x14ac:dyDescent="0.3">
      <c r="N287" s="11"/>
    </row>
    <row r="288" spans="14:14" s="3" customFormat="1" x14ac:dyDescent="0.3">
      <c r="N288" s="11"/>
    </row>
    <row r="289" spans="14:14" s="3" customFormat="1" x14ac:dyDescent="0.3">
      <c r="N289" s="11"/>
    </row>
    <row r="290" spans="14:14" s="3" customFormat="1" x14ac:dyDescent="0.3">
      <c r="N290" s="11"/>
    </row>
    <row r="291" spans="14:14" s="3" customFormat="1" x14ac:dyDescent="0.3">
      <c r="N291" s="11"/>
    </row>
    <row r="292" spans="14:14" s="3" customFormat="1" x14ac:dyDescent="0.3">
      <c r="N292" s="11"/>
    </row>
    <row r="293" spans="14:14" s="3" customFormat="1" x14ac:dyDescent="0.3">
      <c r="N293" s="11"/>
    </row>
    <row r="294" spans="14:14" s="3" customFormat="1" x14ac:dyDescent="0.3">
      <c r="N294" s="11"/>
    </row>
    <row r="295" spans="14:14" s="3" customFormat="1" x14ac:dyDescent="0.3">
      <c r="N295" s="11"/>
    </row>
    <row r="296" spans="14:14" s="3" customFormat="1" x14ac:dyDescent="0.3">
      <c r="N296" s="11"/>
    </row>
    <row r="297" spans="14:14" s="3" customFormat="1" x14ac:dyDescent="0.3">
      <c r="N297" s="11"/>
    </row>
    <row r="298" spans="14:14" s="3" customFormat="1" x14ac:dyDescent="0.3">
      <c r="N298" s="11"/>
    </row>
    <row r="299" spans="14:14" s="3" customFormat="1" x14ac:dyDescent="0.3">
      <c r="N299" s="11"/>
    </row>
    <row r="300" spans="14:14" s="3" customFormat="1" x14ac:dyDescent="0.3">
      <c r="N300" s="11"/>
    </row>
    <row r="301" spans="14:14" s="3" customFormat="1" x14ac:dyDescent="0.3">
      <c r="N301" s="11"/>
    </row>
    <row r="302" spans="14:14" s="3" customFormat="1" x14ac:dyDescent="0.3">
      <c r="N302" s="11"/>
    </row>
    <row r="303" spans="14:14" s="3" customFormat="1" x14ac:dyDescent="0.3">
      <c r="N303" s="11"/>
    </row>
    <row r="304" spans="14:14" s="3" customFormat="1" x14ac:dyDescent="0.3">
      <c r="N304" s="11"/>
    </row>
    <row r="305" spans="14:14" s="3" customFormat="1" x14ac:dyDescent="0.3">
      <c r="N305" s="11"/>
    </row>
    <row r="306" spans="14:14" s="3" customFormat="1" x14ac:dyDescent="0.3">
      <c r="N306" s="11"/>
    </row>
    <row r="307" spans="14:14" s="3" customFormat="1" x14ac:dyDescent="0.3">
      <c r="N307" s="11"/>
    </row>
    <row r="308" spans="14:14" s="3" customFormat="1" x14ac:dyDescent="0.3">
      <c r="N308" s="11"/>
    </row>
    <row r="309" spans="14:14" s="3" customFormat="1" x14ac:dyDescent="0.3">
      <c r="N309" s="11"/>
    </row>
    <row r="310" spans="14:14" s="3" customFormat="1" x14ac:dyDescent="0.3">
      <c r="N310" s="11"/>
    </row>
    <row r="311" spans="14:14" s="3" customFormat="1" x14ac:dyDescent="0.3">
      <c r="N311" s="11"/>
    </row>
    <row r="312" spans="14:14" s="3" customFormat="1" x14ac:dyDescent="0.3">
      <c r="N312" s="11"/>
    </row>
    <row r="313" spans="14:14" s="3" customFormat="1" x14ac:dyDescent="0.3">
      <c r="N313" s="11"/>
    </row>
    <row r="314" spans="14:14" s="3" customFormat="1" x14ac:dyDescent="0.3">
      <c r="N314" s="11"/>
    </row>
    <row r="315" spans="14:14" s="3" customFormat="1" x14ac:dyDescent="0.3">
      <c r="N315" s="11"/>
    </row>
    <row r="316" spans="14:14" s="3" customFormat="1" x14ac:dyDescent="0.3">
      <c r="N316" s="11"/>
    </row>
    <row r="317" spans="14:14" s="3" customFormat="1" x14ac:dyDescent="0.3">
      <c r="N317" s="11"/>
    </row>
    <row r="318" spans="14:14" s="3" customFormat="1" x14ac:dyDescent="0.3">
      <c r="N318" s="11"/>
    </row>
    <row r="319" spans="14:14" s="3" customFormat="1" x14ac:dyDescent="0.3">
      <c r="N319" s="11"/>
    </row>
    <row r="320" spans="14:14" s="3" customFormat="1" x14ac:dyDescent="0.3">
      <c r="N320" s="11"/>
    </row>
    <row r="321" spans="14:14" s="3" customFormat="1" x14ac:dyDescent="0.3">
      <c r="N321" s="11"/>
    </row>
    <row r="322" spans="14:14" s="3" customFormat="1" x14ac:dyDescent="0.3">
      <c r="N322" s="11"/>
    </row>
    <row r="323" spans="14:14" s="3" customFormat="1" x14ac:dyDescent="0.3">
      <c r="N323" s="11"/>
    </row>
    <row r="324" spans="14:14" s="3" customFormat="1" x14ac:dyDescent="0.3">
      <c r="N324" s="11"/>
    </row>
    <row r="325" spans="14:14" s="3" customFormat="1" x14ac:dyDescent="0.3">
      <c r="N325" s="11"/>
    </row>
    <row r="326" spans="14:14" s="3" customFormat="1" x14ac:dyDescent="0.3">
      <c r="N326" s="11"/>
    </row>
    <row r="327" spans="14:14" s="3" customFormat="1" x14ac:dyDescent="0.3">
      <c r="N327" s="11"/>
    </row>
    <row r="328" spans="14:14" s="3" customFormat="1" x14ac:dyDescent="0.3">
      <c r="N328" s="11"/>
    </row>
    <row r="329" spans="14:14" s="3" customFormat="1" x14ac:dyDescent="0.3">
      <c r="N329" s="11"/>
    </row>
    <row r="330" spans="14:14" s="3" customFormat="1" x14ac:dyDescent="0.3">
      <c r="N330" s="11"/>
    </row>
    <row r="331" spans="14:14" s="3" customFormat="1" x14ac:dyDescent="0.3">
      <c r="N331" s="11"/>
    </row>
    <row r="332" spans="14:14" s="3" customFormat="1" x14ac:dyDescent="0.3">
      <c r="N332" s="11"/>
    </row>
    <row r="333" spans="14:14" s="3" customFormat="1" x14ac:dyDescent="0.3">
      <c r="N333" s="11"/>
    </row>
    <row r="334" spans="14:14" s="3" customFormat="1" x14ac:dyDescent="0.3">
      <c r="N334" s="11"/>
    </row>
    <row r="335" spans="14:14" s="3" customFormat="1" x14ac:dyDescent="0.3">
      <c r="N335" s="11"/>
    </row>
    <row r="336" spans="14:14" s="3" customFormat="1" x14ac:dyDescent="0.3">
      <c r="N336" s="11"/>
    </row>
    <row r="337" spans="14:14" s="3" customFormat="1" x14ac:dyDescent="0.3">
      <c r="N337" s="11"/>
    </row>
    <row r="338" spans="14:14" s="3" customFormat="1" x14ac:dyDescent="0.3">
      <c r="N338" s="11"/>
    </row>
    <row r="339" spans="14:14" s="3" customFormat="1" x14ac:dyDescent="0.3">
      <c r="N339" s="11"/>
    </row>
    <row r="340" spans="14:14" s="3" customFormat="1" x14ac:dyDescent="0.3">
      <c r="N340" s="11"/>
    </row>
    <row r="341" spans="14:14" s="3" customFormat="1" x14ac:dyDescent="0.3">
      <c r="N341" s="11"/>
    </row>
    <row r="342" spans="14:14" s="3" customFormat="1" x14ac:dyDescent="0.3">
      <c r="N342" s="11"/>
    </row>
    <row r="343" spans="14:14" s="3" customFormat="1" x14ac:dyDescent="0.3">
      <c r="N343" s="11"/>
    </row>
    <row r="344" spans="14:14" s="3" customFormat="1" x14ac:dyDescent="0.3">
      <c r="N344" s="11"/>
    </row>
    <row r="345" spans="14:14" s="3" customFormat="1" x14ac:dyDescent="0.3">
      <c r="N345" s="11"/>
    </row>
    <row r="346" spans="14:14" s="3" customFormat="1" x14ac:dyDescent="0.3">
      <c r="N346" s="11"/>
    </row>
    <row r="347" spans="14:14" s="3" customFormat="1" x14ac:dyDescent="0.3">
      <c r="N347" s="11"/>
    </row>
    <row r="348" spans="14:14" s="3" customFormat="1" x14ac:dyDescent="0.3">
      <c r="N348" s="11"/>
    </row>
    <row r="349" spans="14:14" s="3" customFormat="1" x14ac:dyDescent="0.3">
      <c r="N349" s="11"/>
    </row>
    <row r="350" spans="14:14" s="3" customFormat="1" x14ac:dyDescent="0.3">
      <c r="N350" s="11"/>
    </row>
    <row r="351" spans="14:14" s="3" customFormat="1" x14ac:dyDescent="0.3">
      <c r="N351" s="11"/>
    </row>
    <row r="352" spans="14:14" s="3" customFormat="1" x14ac:dyDescent="0.3">
      <c r="N352" s="11"/>
    </row>
    <row r="353" spans="14:14" s="3" customFormat="1" x14ac:dyDescent="0.3">
      <c r="N353" s="11"/>
    </row>
    <row r="354" spans="14:14" s="3" customFormat="1" x14ac:dyDescent="0.3">
      <c r="N354" s="11"/>
    </row>
    <row r="355" spans="14:14" s="3" customFormat="1" x14ac:dyDescent="0.3">
      <c r="N355" s="11"/>
    </row>
    <row r="356" spans="14:14" s="3" customFormat="1" x14ac:dyDescent="0.3">
      <c r="N356" s="11"/>
    </row>
    <row r="357" spans="14:14" s="3" customFormat="1" x14ac:dyDescent="0.3">
      <c r="N357" s="11"/>
    </row>
    <row r="358" spans="14:14" s="3" customFormat="1" x14ac:dyDescent="0.3">
      <c r="N358" s="11"/>
    </row>
    <row r="359" spans="14:14" s="3" customFormat="1" x14ac:dyDescent="0.3">
      <c r="N359" s="11"/>
    </row>
    <row r="360" spans="14:14" s="3" customFormat="1" x14ac:dyDescent="0.3">
      <c r="N360" s="11"/>
    </row>
    <row r="361" spans="14:14" s="3" customFormat="1" x14ac:dyDescent="0.3">
      <c r="N361" s="11"/>
    </row>
    <row r="362" spans="14:14" s="3" customFormat="1" x14ac:dyDescent="0.3">
      <c r="N362" s="11"/>
    </row>
    <row r="363" spans="14:14" s="3" customFormat="1" x14ac:dyDescent="0.3">
      <c r="N363" s="11"/>
    </row>
    <row r="364" spans="14:14" s="3" customFormat="1" x14ac:dyDescent="0.3">
      <c r="N364" s="11"/>
    </row>
    <row r="365" spans="14:14" s="3" customFormat="1" x14ac:dyDescent="0.3">
      <c r="N365" s="11"/>
    </row>
    <row r="366" spans="14:14" s="3" customFormat="1" x14ac:dyDescent="0.3">
      <c r="N366" s="11"/>
    </row>
    <row r="367" spans="14:14" s="3" customFormat="1" x14ac:dyDescent="0.3">
      <c r="N367" s="11"/>
    </row>
    <row r="368" spans="14:14" s="3" customFormat="1" x14ac:dyDescent="0.3">
      <c r="N368" s="11"/>
    </row>
    <row r="369" spans="14:14" s="3" customFormat="1" x14ac:dyDescent="0.3">
      <c r="N369" s="11"/>
    </row>
    <row r="370" spans="14:14" s="3" customFormat="1" x14ac:dyDescent="0.3">
      <c r="N370" s="11"/>
    </row>
    <row r="371" spans="14:14" s="3" customFormat="1" x14ac:dyDescent="0.3">
      <c r="N371" s="11"/>
    </row>
    <row r="372" spans="14:14" s="3" customFormat="1" x14ac:dyDescent="0.3">
      <c r="N372" s="11"/>
    </row>
    <row r="373" spans="14:14" s="3" customFormat="1" x14ac:dyDescent="0.3">
      <c r="N373" s="11"/>
    </row>
    <row r="374" spans="14:14" s="3" customFormat="1" x14ac:dyDescent="0.3">
      <c r="N374" s="11"/>
    </row>
    <row r="375" spans="14:14" s="3" customFormat="1" x14ac:dyDescent="0.3">
      <c r="N375" s="11"/>
    </row>
    <row r="376" spans="14:14" s="3" customFormat="1" x14ac:dyDescent="0.3">
      <c r="N376" s="11"/>
    </row>
    <row r="377" spans="14:14" s="3" customFormat="1" x14ac:dyDescent="0.3">
      <c r="N377" s="11"/>
    </row>
    <row r="378" spans="14:14" s="3" customFormat="1" x14ac:dyDescent="0.3">
      <c r="N378" s="11"/>
    </row>
    <row r="379" spans="14:14" s="3" customFormat="1" x14ac:dyDescent="0.3">
      <c r="N379" s="11"/>
    </row>
    <row r="380" spans="14:14" s="3" customFormat="1" x14ac:dyDescent="0.3">
      <c r="N380" s="11"/>
    </row>
    <row r="381" spans="14:14" s="3" customFormat="1" x14ac:dyDescent="0.3">
      <c r="N381" s="11"/>
    </row>
    <row r="382" spans="14:14" s="3" customFormat="1" x14ac:dyDescent="0.3">
      <c r="N382" s="11"/>
    </row>
    <row r="383" spans="14:14" s="3" customFormat="1" x14ac:dyDescent="0.3">
      <c r="N383" s="11"/>
    </row>
    <row r="384" spans="14:14" s="3" customFormat="1" x14ac:dyDescent="0.3">
      <c r="N384" s="11"/>
    </row>
    <row r="385" spans="14:14" s="3" customFormat="1" x14ac:dyDescent="0.3">
      <c r="N385" s="11"/>
    </row>
    <row r="386" spans="14:14" s="3" customFormat="1" x14ac:dyDescent="0.3">
      <c r="N386" s="11"/>
    </row>
    <row r="387" spans="14:14" s="3" customFormat="1" x14ac:dyDescent="0.3">
      <c r="N387" s="11"/>
    </row>
    <row r="388" spans="14:14" s="3" customFormat="1" x14ac:dyDescent="0.3">
      <c r="N388" s="11"/>
    </row>
    <row r="389" spans="14:14" s="3" customFormat="1" x14ac:dyDescent="0.3">
      <c r="N389" s="11"/>
    </row>
    <row r="390" spans="14:14" s="3" customFormat="1" x14ac:dyDescent="0.3">
      <c r="N390" s="11"/>
    </row>
    <row r="391" spans="14:14" s="3" customFormat="1" x14ac:dyDescent="0.3">
      <c r="N391" s="11"/>
    </row>
    <row r="392" spans="14:14" s="3" customFormat="1" x14ac:dyDescent="0.3">
      <c r="N392" s="11"/>
    </row>
    <row r="393" spans="14:14" s="3" customFormat="1" x14ac:dyDescent="0.3">
      <c r="N393" s="11"/>
    </row>
    <row r="394" spans="14:14" s="3" customFormat="1" x14ac:dyDescent="0.3">
      <c r="N394" s="11"/>
    </row>
    <row r="395" spans="14:14" s="3" customFormat="1" x14ac:dyDescent="0.3">
      <c r="N395" s="11"/>
    </row>
    <row r="396" spans="14:14" s="3" customFormat="1" x14ac:dyDescent="0.3">
      <c r="N396" s="11"/>
    </row>
    <row r="397" spans="14:14" s="3" customFormat="1" x14ac:dyDescent="0.3">
      <c r="N397" s="11"/>
    </row>
    <row r="398" spans="14:14" s="3" customFormat="1" x14ac:dyDescent="0.3">
      <c r="N398" s="11"/>
    </row>
    <row r="399" spans="14:14" s="3" customFormat="1" x14ac:dyDescent="0.3">
      <c r="N399" s="11"/>
    </row>
    <row r="400" spans="14:14" s="3" customFormat="1" x14ac:dyDescent="0.3">
      <c r="N400" s="11"/>
    </row>
    <row r="401" spans="14:14" s="3" customFormat="1" x14ac:dyDescent="0.3">
      <c r="N401" s="11"/>
    </row>
    <row r="402" spans="14:14" s="3" customFormat="1" x14ac:dyDescent="0.3">
      <c r="N402" s="11"/>
    </row>
    <row r="403" spans="14:14" s="3" customFormat="1" x14ac:dyDescent="0.3">
      <c r="N403" s="11"/>
    </row>
    <row r="404" spans="14:14" s="3" customFormat="1" x14ac:dyDescent="0.3">
      <c r="N404" s="11"/>
    </row>
    <row r="405" spans="14:14" s="3" customFormat="1" x14ac:dyDescent="0.3">
      <c r="N405" s="11"/>
    </row>
    <row r="406" spans="14:14" s="3" customFormat="1" x14ac:dyDescent="0.3">
      <c r="N406" s="11"/>
    </row>
    <row r="407" spans="14:14" s="3" customFormat="1" x14ac:dyDescent="0.3">
      <c r="N407" s="11"/>
    </row>
    <row r="408" spans="14:14" s="3" customFormat="1" x14ac:dyDescent="0.3">
      <c r="N408" s="11"/>
    </row>
    <row r="409" spans="14:14" s="3" customFormat="1" x14ac:dyDescent="0.3">
      <c r="N409" s="11"/>
    </row>
    <row r="410" spans="14:14" s="3" customFormat="1" x14ac:dyDescent="0.3">
      <c r="N410" s="11"/>
    </row>
    <row r="411" spans="14:14" s="3" customFormat="1" x14ac:dyDescent="0.3">
      <c r="N411" s="11"/>
    </row>
    <row r="412" spans="14:14" s="3" customFormat="1" x14ac:dyDescent="0.3">
      <c r="N412" s="11"/>
    </row>
    <row r="413" spans="14:14" s="3" customFormat="1" x14ac:dyDescent="0.3">
      <c r="N413" s="11"/>
    </row>
    <row r="414" spans="14:14" s="3" customFormat="1" x14ac:dyDescent="0.3">
      <c r="N414" s="11"/>
    </row>
    <row r="415" spans="14:14" s="3" customFormat="1" x14ac:dyDescent="0.3">
      <c r="N415" s="11"/>
    </row>
    <row r="416" spans="14:14" s="3" customFormat="1" x14ac:dyDescent="0.3">
      <c r="N416" s="11"/>
    </row>
    <row r="417" spans="14:14" s="3" customFormat="1" x14ac:dyDescent="0.3">
      <c r="N417" s="11"/>
    </row>
    <row r="418" spans="14:14" s="3" customFormat="1" x14ac:dyDescent="0.3">
      <c r="N418" s="11"/>
    </row>
    <row r="419" spans="14:14" s="3" customFormat="1" x14ac:dyDescent="0.3">
      <c r="N419" s="11"/>
    </row>
    <row r="420" spans="14:14" s="3" customFormat="1" x14ac:dyDescent="0.3">
      <c r="N420" s="11"/>
    </row>
    <row r="421" spans="14:14" s="3" customFormat="1" x14ac:dyDescent="0.3">
      <c r="N421" s="11"/>
    </row>
    <row r="422" spans="14:14" s="3" customFormat="1" x14ac:dyDescent="0.3">
      <c r="N422" s="11"/>
    </row>
    <row r="423" spans="14:14" s="3" customFormat="1" x14ac:dyDescent="0.3">
      <c r="N423" s="11"/>
    </row>
    <row r="424" spans="14:14" s="3" customFormat="1" x14ac:dyDescent="0.3">
      <c r="N424" s="11"/>
    </row>
    <row r="425" spans="14:14" s="3" customFormat="1" x14ac:dyDescent="0.3">
      <c r="N425" s="11"/>
    </row>
    <row r="426" spans="14:14" s="3" customFormat="1" x14ac:dyDescent="0.3">
      <c r="N426" s="11"/>
    </row>
    <row r="427" spans="14:14" s="3" customFormat="1" x14ac:dyDescent="0.3">
      <c r="N427" s="11"/>
    </row>
    <row r="428" spans="14:14" s="3" customFormat="1" x14ac:dyDescent="0.3">
      <c r="N428" s="11"/>
    </row>
    <row r="429" spans="14:14" s="3" customFormat="1" x14ac:dyDescent="0.3">
      <c r="N429" s="11"/>
    </row>
    <row r="430" spans="14:14" s="3" customFormat="1" x14ac:dyDescent="0.3">
      <c r="N430" s="11"/>
    </row>
    <row r="431" spans="14:14" s="3" customFormat="1" x14ac:dyDescent="0.3">
      <c r="N431" s="11"/>
    </row>
    <row r="432" spans="14:14" s="3" customFormat="1" x14ac:dyDescent="0.3">
      <c r="N432" s="11"/>
    </row>
    <row r="433" spans="14:14" s="3" customFormat="1" x14ac:dyDescent="0.3">
      <c r="N433" s="11"/>
    </row>
    <row r="434" spans="14:14" s="3" customFormat="1" x14ac:dyDescent="0.3">
      <c r="N434" s="11"/>
    </row>
    <row r="435" spans="14:14" s="3" customFormat="1" x14ac:dyDescent="0.3">
      <c r="N435" s="11"/>
    </row>
    <row r="436" spans="14:14" s="3" customFormat="1" x14ac:dyDescent="0.3">
      <c r="N436" s="11"/>
    </row>
    <row r="437" spans="14:14" s="3" customFormat="1" x14ac:dyDescent="0.3">
      <c r="N437" s="11"/>
    </row>
    <row r="438" spans="14:14" s="3" customFormat="1" x14ac:dyDescent="0.3">
      <c r="N438" s="11"/>
    </row>
    <row r="439" spans="14:14" s="3" customFormat="1" x14ac:dyDescent="0.3">
      <c r="N439" s="11"/>
    </row>
    <row r="440" spans="14:14" s="3" customFormat="1" x14ac:dyDescent="0.3">
      <c r="N440" s="11"/>
    </row>
    <row r="441" spans="14:14" s="3" customFormat="1" x14ac:dyDescent="0.3">
      <c r="N441" s="11"/>
    </row>
    <row r="442" spans="14:14" s="3" customFormat="1" x14ac:dyDescent="0.3">
      <c r="N442" s="11"/>
    </row>
    <row r="443" spans="14:14" s="3" customFormat="1" x14ac:dyDescent="0.3">
      <c r="N443" s="11"/>
    </row>
    <row r="444" spans="14:14" s="3" customFormat="1" x14ac:dyDescent="0.3">
      <c r="N444" s="11"/>
    </row>
    <row r="445" spans="14:14" s="3" customFormat="1" x14ac:dyDescent="0.3">
      <c r="N445" s="11"/>
    </row>
    <row r="446" spans="14:14" s="3" customFormat="1" x14ac:dyDescent="0.3">
      <c r="N446" s="11"/>
    </row>
    <row r="447" spans="14:14" s="3" customFormat="1" x14ac:dyDescent="0.3">
      <c r="N447" s="11"/>
    </row>
    <row r="448" spans="14:14" s="3" customFormat="1" x14ac:dyDescent="0.3">
      <c r="N448" s="11"/>
    </row>
    <row r="449" spans="14:14" s="3" customFormat="1" x14ac:dyDescent="0.3">
      <c r="N449" s="11"/>
    </row>
    <row r="450" spans="14:14" s="3" customFormat="1" x14ac:dyDescent="0.3">
      <c r="N450" s="11"/>
    </row>
    <row r="451" spans="14:14" s="3" customFormat="1" x14ac:dyDescent="0.3">
      <c r="N451" s="11"/>
    </row>
    <row r="452" spans="14:14" s="3" customFormat="1" x14ac:dyDescent="0.3">
      <c r="N452" s="11"/>
    </row>
    <row r="453" spans="14:14" s="3" customFormat="1" x14ac:dyDescent="0.3">
      <c r="N453" s="11"/>
    </row>
    <row r="454" spans="14:14" s="3" customFormat="1" x14ac:dyDescent="0.3">
      <c r="N454" s="11"/>
    </row>
    <row r="455" spans="14:14" s="3" customFormat="1" x14ac:dyDescent="0.3">
      <c r="N455" s="11"/>
    </row>
    <row r="456" spans="14:14" s="3" customFormat="1" x14ac:dyDescent="0.3">
      <c r="N456" s="11"/>
    </row>
    <row r="457" spans="14:14" s="3" customFormat="1" x14ac:dyDescent="0.3">
      <c r="N457" s="11"/>
    </row>
    <row r="458" spans="14:14" s="3" customFormat="1" x14ac:dyDescent="0.3">
      <c r="N458" s="11"/>
    </row>
    <row r="459" spans="14:14" s="3" customFormat="1" x14ac:dyDescent="0.3">
      <c r="N459" s="11"/>
    </row>
    <row r="460" spans="14:14" s="3" customFormat="1" x14ac:dyDescent="0.3">
      <c r="N460" s="11"/>
    </row>
    <row r="461" spans="14:14" s="3" customFormat="1" x14ac:dyDescent="0.3">
      <c r="N461" s="11"/>
    </row>
    <row r="462" spans="14:14" s="3" customFormat="1" x14ac:dyDescent="0.3">
      <c r="N462" s="11"/>
    </row>
    <row r="463" spans="14:14" s="3" customFormat="1" x14ac:dyDescent="0.3">
      <c r="N463" s="11"/>
    </row>
    <row r="464" spans="14:14" s="3" customFormat="1" x14ac:dyDescent="0.3">
      <c r="N464" s="11"/>
    </row>
    <row r="465" spans="14:14" s="3" customFormat="1" x14ac:dyDescent="0.3">
      <c r="N465" s="11"/>
    </row>
    <row r="466" spans="14:14" s="3" customFormat="1" x14ac:dyDescent="0.3">
      <c r="N466" s="11"/>
    </row>
    <row r="467" spans="14:14" s="3" customFormat="1" x14ac:dyDescent="0.3">
      <c r="N467" s="11"/>
    </row>
    <row r="468" spans="14:14" s="3" customFormat="1" x14ac:dyDescent="0.3">
      <c r="N468" s="11"/>
    </row>
    <row r="469" spans="14:14" s="3" customFormat="1" x14ac:dyDescent="0.3">
      <c r="N469" s="11"/>
    </row>
    <row r="470" spans="14:14" s="3" customFormat="1" x14ac:dyDescent="0.3">
      <c r="N470" s="11"/>
    </row>
    <row r="471" spans="14:14" s="3" customFormat="1" x14ac:dyDescent="0.3">
      <c r="N471" s="11"/>
    </row>
    <row r="472" spans="14:14" s="3" customFormat="1" x14ac:dyDescent="0.3">
      <c r="N472" s="11"/>
    </row>
    <row r="473" spans="14:14" s="3" customFormat="1" x14ac:dyDescent="0.3">
      <c r="N473" s="11"/>
    </row>
    <row r="474" spans="14:14" s="3" customFormat="1" x14ac:dyDescent="0.3">
      <c r="N474" s="11"/>
    </row>
    <row r="475" spans="14:14" s="3" customFormat="1" x14ac:dyDescent="0.3">
      <c r="N475" s="11"/>
    </row>
    <row r="476" spans="14:14" s="3" customFormat="1" x14ac:dyDescent="0.3">
      <c r="N476" s="11"/>
    </row>
    <row r="477" spans="14:14" s="3" customFormat="1" x14ac:dyDescent="0.3">
      <c r="N477" s="11"/>
    </row>
    <row r="478" spans="14:14" s="3" customFormat="1" x14ac:dyDescent="0.3">
      <c r="N478" s="11"/>
    </row>
    <row r="479" spans="14:14" s="3" customFormat="1" x14ac:dyDescent="0.3">
      <c r="N479" s="11"/>
    </row>
    <row r="480" spans="14:14" s="3" customFormat="1" x14ac:dyDescent="0.3">
      <c r="N480" s="11"/>
    </row>
    <row r="481" spans="14:14" s="3" customFormat="1" x14ac:dyDescent="0.3">
      <c r="N481" s="11"/>
    </row>
    <row r="482" spans="14:14" s="3" customFormat="1" x14ac:dyDescent="0.3">
      <c r="N482" s="11"/>
    </row>
    <row r="483" spans="14:14" s="3" customFormat="1" x14ac:dyDescent="0.3">
      <c r="N483" s="11"/>
    </row>
    <row r="484" spans="14:14" s="3" customFormat="1" x14ac:dyDescent="0.3">
      <c r="N484" s="11"/>
    </row>
    <row r="485" spans="14:14" s="3" customFormat="1" x14ac:dyDescent="0.3">
      <c r="N485" s="11"/>
    </row>
  </sheetData>
  <mergeCells count="10">
    <mergeCell ref="B58:C5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K530"/>
  <sheetViews>
    <sheetView topLeftCell="G1" zoomScale="80" zoomScaleNormal="80" workbookViewId="0">
      <selection activeCell="U7" sqref="U7:W29"/>
    </sheetView>
  </sheetViews>
  <sheetFormatPr defaultColWidth="9.109375" defaultRowHeight="14.4" x14ac:dyDescent="0.3"/>
  <cols>
    <col min="1" max="1" width="2.6640625" style="3" customWidth="1"/>
    <col min="2" max="2" width="7.6640625" style="1" customWidth="1"/>
    <col min="3" max="3" width="100.33203125" style="1" customWidth="1"/>
    <col min="4" max="6" width="15.5546875" style="1" hidden="1" customWidth="1"/>
    <col min="7" max="23" width="13.6640625" style="1" customWidth="1"/>
    <col min="24" max="89" width="9.109375" style="3"/>
    <col min="90" max="16384" width="9.109375" style="1"/>
  </cols>
  <sheetData>
    <row r="1" spans="2:28" s="3" customFormat="1" ht="15" thickBot="1" x14ac:dyDescent="0.35"/>
    <row r="2" spans="2:28" ht="21.9" customHeight="1" thickTop="1" thickBot="1" x14ac:dyDescent="0.35">
      <c r="B2" s="198" t="s">
        <v>644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8" ht="21.9" customHeight="1" thickTop="1" thickBot="1" x14ac:dyDescent="0.35">
      <c r="B3" s="201" t="s">
        <v>709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</row>
    <row r="4" spans="2:28" ht="21.9" customHeight="1" thickTop="1" thickBot="1" x14ac:dyDescent="0.35">
      <c r="B4" s="223" t="s">
        <v>424</v>
      </c>
      <c r="C4" s="253" t="s">
        <v>477</v>
      </c>
      <c r="D4" s="208" t="s">
        <v>184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195" t="s">
        <v>685</v>
      </c>
    </row>
    <row r="5" spans="2:28" ht="21.9" customHeight="1" thickTop="1" x14ac:dyDescent="0.3">
      <c r="B5" s="240"/>
      <c r="C5" s="254"/>
      <c r="D5" s="193">
        <v>2012</v>
      </c>
      <c r="E5" s="193"/>
      <c r="F5" s="18">
        <v>2013</v>
      </c>
      <c r="G5" s="219">
        <v>2014</v>
      </c>
      <c r="H5" s="220"/>
      <c r="I5" s="220">
        <v>2015</v>
      </c>
      <c r="J5" s="220"/>
      <c r="K5" s="220">
        <v>2016</v>
      </c>
      <c r="L5" s="220"/>
      <c r="M5" s="220">
        <v>2017</v>
      </c>
      <c r="N5" s="220"/>
      <c r="O5" s="220">
        <v>2018</v>
      </c>
      <c r="P5" s="220"/>
      <c r="Q5" s="220">
        <v>2019</v>
      </c>
      <c r="R5" s="217"/>
      <c r="S5" s="220">
        <v>2020</v>
      </c>
      <c r="T5" s="217"/>
      <c r="U5" s="220">
        <v>2021</v>
      </c>
      <c r="V5" s="217"/>
      <c r="W5" s="224"/>
    </row>
    <row r="6" spans="2:28" ht="21.9" customHeight="1" thickBot="1" x14ac:dyDescent="0.35">
      <c r="B6" s="241"/>
      <c r="C6" s="254"/>
      <c r="D6" s="25" t="s">
        <v>2</v>
      </c>
      <c r="E6" s="80" t="s">
        <v>1</v>
      </c>
      <c r="F6" s="25" t="s">
        <v>2</v>
      </c>
      <c r="G6" s="104" t="s">
        <v>2</v>
      </c>
      <c r="H6" s="114" t="s">
        <v>1</v>
      </c>
      <c r="I6" s="122" t="s">
        <v>2</v>
      </c>
      <c r="J6" s="104">
        <v>0</v>
      </c>
      <c r="K6" s="122" t="s">
        <v>2</v>
      </c>
      <c r="L6" s="114" t="s">
        <v>1</v>
      </c>
      <c r="M6" s="122" t="s">
        <v>2</v>
      </c>
      <c r="N6" s="80" t="s">
        <v>1</v>
      </c>
      <c r="O6" s="122" t="s">
        <v>2</v>
      </c>
      <c r="P6" s="80" t="s">
        <v>1</v>
      </c>
      <c r="Q6" s="122" t="s">
        <v>2</v>
      </c>
      <c r="R6" s="80" t="s">
        <v>1</v>
      </c>
      <c r="S6" s="122" t="s">
        <v>2</v>
      </c>
      <c r="T6" s="80" t="s">
        <v>1</v>
      </c>
      <c r="U6" s="122" t="s">
        <v>2</v>
      </c>
      <c r="V6" s="80" t="s">
        <v>1</v>
      </c>
      <c r="W6" s="225"/>
    </row>
    <row r="7" spans="2:28" ht="21.9" customHeight="1" thickTop="1" x14ac:dyDescent="0.3">
      <c r="B7" s="168" t="s">
        <v>95</v>
      </c>
      <c r="C7" s="173" t="s">
        <v>478</v>
      </c>
      <c r="D7" s="32">
        <v>126</v>
      </c>
      <c r="E7" s="20">
        <v>1.7064846416382253E-3</v>
      </c>
      <c r="F7" s="32">
        <v>136</v>
      </c>
      <c r="G7" s="49">
        <v>130</v>
      </c>
      <c r="H7" s="98">
        <v>3.5802809143486644E-2</v>
      </c>
      <c r="I7" s="99">
        <v>167</v>
      </c>
      <c r="J7" s="98">
        <v>4.5171760887205842E-2</v>
      </c>
      <c r="K7" s="99">
        <v>136</v>
      </c>
      <c r="L7" s="98">
        <v>3.4421665401164266E-2</v>
      </c>
      <c r="M7" s="99">
        <v>188</v>
      </c>
      <c r="N7" s="20">
        <v>4.7334329845540611E-2</v>
      </c>
      <c r="O7" s="99">
        <v>182</v>
      </c>
      <c r="P7" s="20">
        <v>4.5183714001986099E-2</v>
      </c>
      <c r="Q7" s="99">
        <v>211</v>
      </c>
      <c r="R7" s="20">
        <v>5.0011851149561505E-2</v>
      </c>
      <c r="S7" s="99">
        <v>145</v>
      </c>
      <c r="T7" s="20">
        <v>4.8887390424814568E-2</v>
      </c>
      <c r="U7" s="99">
        <v>160</v>
      </c>
      <c r="V7" s="20">
        <v>4.8528965726417954E-2</v>
      </c>
      <c r="W7" s="48">
        <v>0.10344827586206896</v>
      </c>
      <c r="X7" s="11"/>
      <c r="Z7" s="62"/>
      <c r="AA7" s="63"/>
      <c r="AB7" s="64"/>
    </row>
    <row r="8" spans="2:28" ht="21.9" customHeight="1" x14ac:dyDescent="0.3">
      <c r="B8" s="168" t="s">
        <v>96</v>
      </c>
      <c r="C8" s="94" t="s">
        <v>479</v>
      </c>
      <c r="D8" s="32">
        <v>80</v>
      </c>
      <c r="E8" s="20">
        <v>5.2047781569965867E-2</v>
      </c>
      <c r="F8" s="32">
        <v>80</v>
      </c>
      <c r="G8" s="49">
        <v>114</v>
      </c>
      <c r="H8" s="98">
        <v>3.1396309556595982E-2</v>
      </c>
      <c r="I8" s="99">
        <v>135</v>
      </c>
      <c r="J8" s="98">
        <v>3.651609413037598E-2</v>
      </c>
      <c r="K8" s="99">
        <v>112</v>
      </c>
      <c r="L8" s="98">
        <v>2.8347253859782335E-2</v>
      </c>
      <c r="M8" s="99">
        <v>153</v>
      </c>
      <c r="N8" s="20">
        <v>3.811659192825112E-2</v>
      </c>
      <c r="O8" s="99">
        <v>132</v>
      </c>
      <c r="P8" s="20">
        <v>3.2770605759682221E-2</v>
      </c>
      <c r="Q8" s="99">
        <v>162</v>
      </c>
      <c r="R8" s="20">
        <v>3.8397724579284191E-2</v>
      </c>
      <c r="S8" s="99">
        <v>121</v>
      </c>
      <c r="T8" s="20">
        <v>4.0795684423465949E-2</v>
      </c>
      <c r="U8" s="99">
        <v>178</v>
      </c>
      <c r="V8" s="20">
        <v>5.3988474370639979E-2</v>
      </c>
      <c r="W8" s="48">
        <v>0.47107438016528924</v>
      </c>
      <c r="X8" s="11"/>
      <c r="Z8" s="62"/>
      <c r="AA8" s="63"/>
      <c r="AB8" s="64"/>
    </row>
    <row r="9" spans="2:28" ht="21.9" customHeight="1" x14ac:dyDescent="0.3">
      <c r="B9" s="168" t="s">
        <v>97</v>
      </c>
      <c r="C9" s="94" t="s">
        <v>480</v>
      </c>
      <c r="D9" s="32">
        <v>18</v>
      </c>
      <c r="E9" s="20">
        <v>3.4129692832764506E-2</v>
      </c>
      <c r="F9" s="32">
        <v>17</v>
      </c>
      <c r="G9" s="49">
        <v>7</v>
      </c>
      <c r="H9" s="98">
        <v>1.9278435692646654E-3</v>
      </c>
      <c r="I9" s="99">
        <v>9</v>
      </c>
      <c r="J9" s="98">
        <v>2.4344062753583993E-3</v>
      </c>
      <c r="K9" s="99">
        <v>4</v>
      </c>
      <c r="L9" s="98">
        <v>1.0124019235636548E-3</v>
      </c>
      <c r="M9" s="99">
        <v>5</v>
      </c>
      <c r="N9" s="20">
        <v>1.2456402590931739E-3</v>
      </c>
      <c r="O9" s="99">
        <v>15</v>
      </c>
      <c r="P9" s="20">
        <v>3.7239324726911619E-3</v>
      </c>
      <c r="Q9" s="99">
        <v>12</v>
      </c>
      <c r="R9" s="20">
        <v>2.8442758947617918E-3</v>
      </c>
      <c r="S9" s="99">
        <v>14</v>
      </c>
      <c r="T9" s="20">
        <v>4.720161834120027E-3</v>
      </c>
      <c r="U9" s="99">
        <v>12</v>
      </c>
      <c r="V9" s="20">
        <v>3.6396724294813468E-3</v>
      </c>
      <c r="W9" s="48">
        <v>-0.14285714285714285</v>
      </c>
      <c r="X9" s="11"/>
      <c r="Z9" s="62"/>
      <c r="AA9" s="63"/>
      <c r="AB9" s="64"/>
    </row>
    <row r="10" spans="2:28" ht="21.9" customHeight="1" x14ac:dyDescent="0.3">
      <c r="B10" s="168" t="s">
        <v>98</v>
      </c>
      <c r="C10" s="94" t="s">
        <v>481</v>
      </c>
      <c r="D10" s="32">
        <v>5</v>
      </c>
      <c r="E10" s="20">
        <v>7.6791808873720134E-3</v>
      </c>
      <c r="F10" s="32">
        <v>4</v>
      </c>
      <c r="G10" s="49">
        <v>1</v>
      </c>
      <c r="H10" s="98">
        <v>2.754062241806665E-4</v>
      </c>
      <c r="I10" s="99">
        <v>3</v>
      </c>
      <c r="J10" s="98">
        <v>8.1146875845279967E-4</v>
      </c>
      <c r="K10" s="99">
        <v>1</v>
      </c>
      <c r="L10" s="98">
        <v>2.531004808909137E-4</v>
      </c>
      <c r="M10" s="99">
        <v>3</v>
      </c>
      <c r="N10" s="20">
        <v>7.4738415545590436E-4</v>
      </c>
      <c r="O10" s="99">
        <v>3</v>
      </c>
      <c r="P10" s="20">
        <v>7.4478649453823241E-4</v>
      </c>
      <c r="Q10" s="99">
        <v>4</v>
      </c>
      <c r="R10" s="20">
        <v>9.4809196492059728E-4</v>
      </c>
      <c r="S10" s="99">
        <v>2</v>
      </c>
      <c r="T10" s="20">
        <v>6.7430883344571813E-4</v>
      </c>
      <c r="U10" s="99">
        <v>3</v>
      </c>
      <c r="V10" s="20">
        <v>9.099181073703367E-4</v>
      </c>
      <c r="W10" s="48">
        <v>0.5</v>
      </c>
      <c r="X10" s="11"/>
      <c r="Z10" s="62"/>
      <c r="AA10" s="63"/>
      <c r="AB10" s="64"/>
    </row>
    <row r="11" spans="2:28" ht="21.9" customHeight="1" x14ac:dyDescent="0.3">
      <c r="B11" s="168" t="s">
        <v>99</v>
      </c>
      <c r="C11" s="94" t="s">
        <v>482</v>
      </c>
      <c r="D11" s="32">
        <v>1</v>
      </c>
      <c r="E11" s="20">
        <v>2.1331058020477816E-3</v>
      </c>
      <c r="F11" s="19">
        <v>2</v>
      </c>
      <c r="G11" s="49">
        <v>0</v>
      </c>
      <c r="H11" s="98">
        <v>0</v>
      </c>
      <c r="I11" s="99">
        <v>0</v>
      </c>
      <c r="J11" s="98">
        <v>0</v>
      </c>
      <c r="K11" s="99">
        <v>3</v>
      </c>
      <c r="L11" s="98">
        <v>7.5930144267274111E-4</v>
      </c>
      <c r="M11" s="99">
        <v>0</v>
      </c>
      <c r="N11" s="20">
        <v>0</v>
      </c>
      <c r="O11" s="99">
        <v>0</v>
      </c>
      <c r="P11" s="20">
        <v>0</v>
      </c>
      <c r="Q11" s="99">
        <v>2</v>
      </c>
      <c r="R11" s="20">
        <v>4.7404598246029864E-4</v>
      </c>
      <c r="S11" s="99">
        <v>2</v>
      </c>
      <c r="T11" s="20">
        <v>6.7430883344571813E-4</v>
      </c>
      <c r="U11" s="99">
        <v>3</v>
      </c>
      <c r="V11" s="20">
        <v>9.099181073703367E-4</v>
      </c>
      <c r="W11" s="48">
        <v>0.5</v>
      </c>
      <c r="X11" s="11"/>
      <c r="AA11" s="63"/>
      <c r="AB11" s="64"/>
    </row>
    <row r="12" spans="2:28" ht="21.9" customHeight="1" x14ac:dyDescent="0.3">
      <c r="B12" s="168" t="s">
        <v>100</v>
      </c>
      <c r="C12" s="94" t="s">
        <v>483</v>
      </c>
      <c r="D12" s="32">
        <v>0</v>
      </c>
      <c r="E12" s="20">
        <v>4.2662116040955632E-4</v>
      </c>
      <c r="F12" s="32">
        <v>0</v>
      </c>
      <c r="G12" s="49">
        <v>1</v>
      </c>
      <c r="H12" s="98">
        <v>2.754062241806665E-4</v>
      </c>
      <c r="I12" s="99">
        <v>0</v>
      </c>
      <c r="J12" s="98">
        <v>0</v>
      </c>
      <c r="K12" s="99">
        <v>1</v>
      </c>
      <c r="L12" s="98">
        <v>2.531004808909137E-4</v>
      </c>
      <c r="M12" s="99">
        <v>3</v>
      </c>
      <c r="N12" s="20">
        <v>7.4738415545590436E-4</v>
      </c>
      <c r="O12" s="99">
        <v>0</v>
      </c>
      <c r="P12" s="20">
        <v>0</v>
      </c>
      <c r="Q12" s="99">
        <v>2</v>
      </c>
      <c r="R12" s="20">
        <v>4.7404598246029864E-4</v>
      </c>
      <c r="S12" s="99">
        <v>2</v>
      </c>
      <c r="T12" s="20">
        <v>6.7430883344571813E-4</v>
      </c>
      <c r="U12" s="99">
        <v>0</v>
      </c>
      <c r="V12" s="20">
        <v>0</v>
      </c>
      <c r="W12" s="48">
        <v>-1</v>
      </c>
      <c r="X12" s="11"/>
      <c r="Z12" s="62"/>
      <c r="AA12" s="63"/>
      <c r="AB12" s="64"/>
    </row>
    <row r="13" spans="2:28" ht="21.9" customHeight="1" x14ac:dyDescent="0.3">
      <c r="B13" s="168" t="s">
        <v>101</v>
      </c>
      <c r="C13" s="94" t="s">
        <v>484</v>
      </c>
      <c r="D13" s="32">
        <v>4</v>
      </c>
      <c r="E13" s="20">
        <v>1.7064846416382253E-3</v>
      </c>
      <c r="F13" s="32">
        <v>11</v>
      </c>
      <c r="G13" s="49">
        <v>0</v>
      </c>
      <c r="H13" s="98">
        <v>0</v>
      </c>
      <c r="I13" s="99">
        <v>1</v>
      </c>
      <c r="J13" s="98">
        <v>2.7048958615093319E-4</v>
      </c>
      <c r="K13" s="99">
        <v>2</v>
      </c>
      <c r="L13" s="98">
        <v>5.0620096178182741E-4</v>
      </c>
      <c r="M13" s="99">
        <v>0</v>
      </c>
      <c r="N13" s="20">
        <v>0</v>
      </c>
      <c r="O13" s="99">
        <v>0</v>
      </c>
      <c r="P13" s="20">
        <v>0</v>
      </c>
      <c r="Q13" s="99">
        <v>0</v>
      </c>
      <c r="R13" s="20">
        <v>0</v>
      </c>
      <c r="S13" s="99">
        <v>0</v>
      </c>
      <c r="T13" s="20">
        <v>0</v>
      </c>
      <c r="U13" s="99">
        <v>0</v>
      </c>
      <c r="V13" s="20">
        <v>0</v>
      </c>
      <c r="W13" s="48">
        <v>0</v>
      </c>
      <c r="X13" s="11"/>
      <c r="AA13" s="63"/>
      <c r="AB13" s="64"/>
    </row>
    <row r="14" spans="2:28" ht="21.9" customHeight="1" x14ac:dyDescent="0.3">
      <c r="B14" s="168" t="s">
        <v>102</v>
      </c>
      <c r="C14" s="94" t="s">
        <v>485</v>
      </c>
      <c r="D14" s="32">
        <v>1</v>
      </c>
      <c r="E14" s="20">
        <v>4.2662116040955632E-4</v>
      </c>
      <c r="F14" s="32">
        <v>7</v>
      </c>
      <c r="G14" s="49">
        <v>0</v>
      </c>
      <c r="H14" s="98">
        <v>0</v>
      </c>
      <c r="I14" s="99">
        <v>0</v>
      </c>
      <c r="J14" s="98">
        <v>0</v>
      </c>
      <c r="K14" s="99">
        <v>1</v>
      </c>
      <c r="L14" s="98">
        <v>2.531004808909137E-4</v>
      </c>
      <c r="M14" s="99">
        <v>0</v>
      </c>
      <c r="N14" s="20">
        <v>0</v>
      </c>
      <c r="O14" s="99">
        <v>0</v>
      </c>
      <c r="P14" s="20">
        <v>0</v>
      </c>
      <c r="Q14" s="99">
        <v>0</v>
      </c>
      <c r="R14" s="20">
        <v>0</v>
      </c>
      <c r="S14" s="99">
        <v>0</v>
      </c>
      <c r="T14" s="20">
        <v>0</v>
      </c>
      <c r="U14" s="99">
        <v>0</v>
      </c>
      <c r="V14" s="20">
        <v>0</v>
      </c>
      <c r="W14" s="48">
        <v>0</v>
      </c>
      <c r="X14" s="11"/>
      <c r="AA14" s="63"/>
      <c r="AB14" s="64"/>
    </row>
    <row r="15" spans="2:28" ht="21.9" customHeight="1" x14ac:dyDescent="0.3">
      <c r="B15" s="168" t="s">
        <v>103</v>
      </c>
      <c r="C15" s="94" t="s">
        <v>486</v>
      </c>
      <c r="D15" s="32">
        <v>2</v>
      </c>
      <c r="E15" s="20">
        <v>8.5324232081911264E-4</v>
      </c>
      <c r="F15" s="32">
        <v>1</v>
      </c>
      <c r="G15" s="49">
        <v>0</v>
      </c>
      <c r="H15" s="98">
        <v>0</v>
      </c>
      <c r="I15" s="99">
        <v>0</v>
      </c>
      <c r="J15" s="98">
        <v>0</v>
      </c>
      <c r="K15" s="99">
        <v>0</v>
      </c>
      <c r="L15" s="98">
        <v>0</v>
      </c>
      <c r="M15" s="99">
        <v>2</v>
      </c>
      <c r="N15" s="20">
        <v>4.9825610363726943E-4</v>
      </c>
      <c r="O15" s="99">
        <v>0</v>
      </c>
      <c r="P15" s="20">
        <v>0</v>
      </c>
      <c r="Q15" s="99">
        <v>0</v>
      </c>
      <c r="R15" s="20">
        <v>0</v>
      </c>
      <c r="S15" s="99">
        <v>0</v>
      </c>
      <c r="T15" s="20">
        <v>0</v>
      </c>
      <c r="U15" s="99">
        <v>1</v>
      </c>
      <c r="V15" s="20">
        <v>3.0330603579011223E-4</v>
      </c>
      <c r="W15" s="48">
        <v>1</v>
      </c>
      <c r="X15" s="11"/>
      <c r="Z15" s="62"/>
      <c r="AA15" s="63"/>
      <c r="AB15" s="64"/>
    </row>
    <row r="16" spans="2:28" ht="21.9" customHeight="1" x14ac:dyDescent="0.3">
      <c r="B16" s="168" t="s">
        <v>104</v>
      </c>
      <c r="C16" s="94" t="s">
        <v>487</v>
      </c>
      <c r="D16" s="32">
        <v>7</v>
      </c>
      <c r="E16" s="20">
        <v>2.9863481228668944E-3</v>
      </c>
      <c r="F16" s="32">
        <v>3</v>
      </c>
      <c r="G16" s="49">
        <v>1</v>
      </c>
      <c r="H16" s="98">
        <v>2.754062241806665E-4</v>
      </c>
      <c r="I16" s="99">
        <v>2</v>
      </c>
      <c r="J16" s="98">
        <v>5.4097917230186638E-4</v>
      </c>
      <c r="K16" s="99">
        <v>0</v>
      </c>
      <c r="L16" s="98">
        <v>0</v>
      </c>
      <c r="M16" s="99">
        <v>0</v>
      </c>
      <c r="N16" s="20">
        <v>0</v>
      </c>
      <c r="O16" s="99">
        <v>0</v>
      </c>
      <c r="P16" s="20">
        <v>0</v>
      </c>
      <c r="Q16" s="99">
        <v>1</v>
      </c>
      <c r="R16" s="20">
        <v>2.3702299123014932E-4</v>
      </c>
      <c r="S16" s="99">
        <v>0</v>
      </c>
      <c r="T16" s="20">
        <v>0</v>
      </c>
      <c r="U16" s="99">
        <v>1</v>
      </c>
      <c r="V16" s="20">
        <v>3.0330603579011223E-4</v>
      </c>
      <c r="W16" s="48">
        <v>1</v>
      </c>
      <c r="X16" s="11"/>
      <c r="AA16" s="63"/>
      <c r="AB16" s="64"/>
    </row>
    <row r="17" spans="2:28" ht="21.9" customHeight="1" x14ac:dyDescent="0.3">
      <c r="B17" s="168" t="s">
        <v>105</v>
      </c>
      <c r="C17" s="94" t="s">
        <v>488</v>
      </c>
      <c r="D17" s="32">
        <v>1</v>
      </c>
      <c r="E17" s="20">
        <v>4.2662116040955632E-4</v>
      </c>
      <c r="F17" s="32">
        <v>1</v>
      </c>
      <c r="G17" s="49">
        <v>2</v>
      </c>
      <c r="H17" s="98">
        <v>5.50812448361333E-4</v>
      </c>
      <c r="I17" s="99">
        <v>0</v>
      </c>
      <c r="J17" s="98">
        <v>0</v>
      </c>
      <c r="K17" s="99">
        <v>0</v>
      </c>
      <c r="L17" s="98">
        <v>0</v>
      </c>
      <c r="M17" s="99">
        <v>0</v>
      </c>
      <c r="N17" s="20">
        <v>0</v>
      </c>
      <c r="O17" s="99">
        <v>2</v>
      </c>
      <c r="P17" s="20">
        <v>4.965243296921549E-4</v>
      </c>
      <c r="Q17" s="99">
        <v>0</v>
      </c>
      <c r="R17" s="20">
        <v>0</v>
      </c>
      <c r="S17" s="99">
        <v>3</v>
      </c>
      <c r="T17" s="20">
        <v>1.0114632501685772E-3</v>
      </c>
      <c r="U17" s="99">
        <v>0</v>
      </c>
      <c r="V17" s="20">
        <v>0</v>
      </c>
      <c r="W17" s="48">
        <v>-1</v>
      </c>
      <c r="X17" s="11"/>
      <c r="AA17" s="63"/>
      <c r="AB17" s="64"/>
    </row>
    <row r="18" spans="2:28" ht="21.9" customHeight="1" x14ac:dyDescent="0.3">
      <c r="B18" s="168" t="s">
        <v>106</v>
      </c>
      <c r="C18" s="94" t="s">
        <v>489</v>
      </c>
      <c r="D18" s="32">
        <v>9</v>
      </c>
      <c r="E18" s="20">
        <v>3.8395904436860067E-3</v>
      </c>
      <c r="F18" s="32">
        <v>18</v>
      </c>
      <c r="G18" s="49">
        <v>5</v>
      </c>
      <c r="H18" s="98">
        <v>1.3770311209033324E-3</v>
      </c>
      <c r="I18" s="99">
        <v>7</v>
      </c>
      <c r="J18" s="98">
        <v>1.8934271030565323E-3</v>
      </c>
      <c r="K18" s="99">
        <v>6</v>
      </c>
      <c r="L18" s="98">
        <v>1.5186028853454822E-3</v>
      </c>
      <c r="M18" s="99">
        <v>2</v>
      </c>
      <c r="N18" s="20">
        <v>4.9825610363726943E-4</v>
      </c>
      <c r="O18" s="99">
        <v>2</v>
      </c>
      <c r="P18" s="20">
        <v>4.965243296921549E-4</v>
      </c>
      <c r="Q18" s="99">
        <v>5</v>
      </c>
      <c r="R18" s="20">
        <v>1.1851149561507466E-3</v>
      </c>
      <c r="S18" s="99">
        <v>7</v>
      </c>
      <c r="T18" s="20">
        <v>2.3600809170600135E-3</v>
      </c>
      <c r="U18" s="99">
        <v>2</v>
      </c>
      <c r="V18" s="20">
        <v>6.0661207158022447E-4</v>
      </c>
      <c r="W18" s="48">
        <v>-0.7142857142857143</v>
      </c>
      <c r="X18" s="11"/>
      <c r="Z18" s="62"/>
      <c r="AA18" s="63"/>
      <c r="AB18" s="64"/>
    </row>
    <row r="19" spans="2:28" ht="21.9" customHeight="1" x14ac:dyDescent="0.3">
      <c r="B19" s="168" t="s">
        <v>107</v>
      </c>
      <c r="C19" s="94" t="s">
        <v>490</v>
      </c>
      <c r="D19" s="32">
        <v>1789</v>
      </c>
      <c r="E19" s="20">
        <v>0.76322525597269619</v>
      </c>
      <c r="F19" s="32">
        <v>1812</v>
      </c>
      <c r="G19" s="49">
        <v>3037</v>
      </c>
      <c r="H19" s="98">
        <v>0.836408702836684</v>
      </c>
      <c r="I19" s="99">
        <v>3047</v>
      </c>
      <c r="J19" s="98">
        <v>0.82418176900189333</v>
      </c>
      <c r="K19" s="99">
        <v>3279</v>
      </c>
      <c r="L19" s="98">
        <v>0.82991647684130598</v>
      </c>
      <c r="M19" s="99">
        <v>3320</v>
      </c>
      <c r="N19" s="20">
        <v>0.82810164424514199</v>
      </c>
      <c r="O19" s="99">
        <v>3273</v>
      </c>
      <c r="P19" s="20">
        <v>0.81256206554121146</v>
      </c>
      <c r="Q19" s="99">
        <v>3439</v>
      </c>
      <c r="R19" s="20">
        <v>0.81512206684048349</v>
      </c>
      <c r="S19" s="99">
        <v>2384</v>
      </c>
      <c r="T19" s="20">
        <v>0.80377612946729604</v>
      </c>
      <c r="U19" s="99">
        <v>2529</v>
      </c>
      <c r="V19" s="20">
        <v>0.76706096451319383</v>
      </c>
      <c r="W19" s="48">
        <v>6.0822147651006714E-2</v>
      </c>
      <c r="X19" s="11"/>
      <c r="Z19" s="62"/>
      <c r="AA19" s="63"/>
      <c r="AB19" s="64"/>
    </row>
    <row r="20" spans="2:28" ht="21.9" customHeight="1" x14ac:dyDescent="0.3">
      <c r="B20" s="168" t="s">
        <v>108</v>
      </c>
      <c r="C20" s="94" t="s">
        <v>491</v>
      </c>
      <c r="D20" s="32">
        <v>76</v>
      </c>
      <c r="E20" s="20">
        <v>3.2423208191126277E-2</v>
      </c>
      <c r="F20" s="32">
        <v>55</v>
      </c>
      <c r="G20" s="49">
        <v>99</v>
      </c>
      <c r="H20" s="98">
        <v>2.7265216193885982E-2</v>
      </c>
      <c r="I20" s="99">
        <v>107</v>
      </c>
      <c r="J20" s="98">
        <v>2.8942385718149846E-2</v>
      </c>
      <c r="K20" s="99">
        <v>131</v>
      </c>
      <c r="L20" s="98">
        <v>3.3156162996709697E-2</v>
      </c>
      <c r="M20" s="99">
        <v>112</v>
      </c>
      <c r="N20" s="20">
        <v>2.7902341803687097E-2</v>
      </c>
      <c r="O20" s="99">
        <v>147</v>
      </c>
      <c r="P20" s="20">
        <v>3.6494538232373384E-2</v>
      </c>
      <c r="Q20" s="99">
        <v>123</v>
      </c>
      <c r="R20" s="20">
        <v>2.9153827921308367E-2</v>
      </c>
      <c r="S20" s="99">
        <v>85</v>
      </c>
      <c r="T20" s="20">
        <v>2.8658125421443022E-2</v>
      </c>
      <c r="U20" s="99">
        <v>88</v>
      </c>
      <c r="V20" s="20">
        <v>2.6690931149529876E-2</v>
      </c>
      <c r="W20" s="48">
        <v>3.5294117647058823E-2</v>
      </c>
      <c r="X20" s="11"/>
      <c r="Z20" s="62"/>
      <c r="AA20" s="63"/>
      <c r="AB20" s="64"/>
    </row>
    <row r="21" spans="2:28" ht="21.9" customHeight="1" x14ac:dyDescent="0.3">
      <c r="B21" s="168" t="s">
        <v>109</v>
      </c>
      <c r="C21" s="94" t="s">
        <v>492</v>
      </c>
      <c r="D21" s="32">
        <v>38</v>
      </c>
      <c r="E21" s="20">
        <v>1.6211604095563138E-2</v>
      </c>
      <c r="F21" s="32">
        <v>40</v>
      </c>
      <c r="G21" s="49">
        <v>9</v>
      </c>
      <c r="H21" s="98">
        <v>2.4786560176259984E-3</v>
      </c>
      <c r="I21" s="99">
        <v>12</v>
      </c>
      <c r="J21" s="98">
        <v>3.2458750338111987E-3</v>
      </c>
      <c r="K21" s="99">
        <v>12</v>
      </c>
      <c r="L21" s="98">
        <v>3.0372057706909645E-3</v>
      </c>
      <c r="M21" s="99">
        <v>8</v>
      </c>
      <c r="N21" s="20">
        <v>1.9930244145490777E-3</v>
      </c>
      <c r="O21" s="99">
        <v>10</v>
      </c>
      <c r="P21" s="20">
        <v>2.4826216484607746E-3</v>
      </c>
      <c r="Q21" s="99">
        <v>13</v>
      </c>
      <c r="R21" s="20">
        <v>3.0812988859919414E-3</v>
      </c>
      <c r="S21" s="99">
        <v>12</v>
      </c>
      <c r="T21" s="20">
        <v>4.045853000674309E-3</v>
      </c>
      <c r="U21" s="99">
        <v>6</v>
      </c>
      <c r="V21" s="20">
        <v>1.8198362147406734E-3</v>
      </c>
      <c r="W21" s="48">
        <v>-0.5</v>
      </c>
      <c r="X21" s="11"/>
      <c r="Z21" s="62"/>
      <c r="AA21" s="63"/>
      <c r="AB21" s="64"/>
    </row>
    <row r="22" spans="2:28" ht="21.9" customHeight="1" x14ac:dyDescent="0.3">
      <c r="B22" s="168" t="s">
        <v>110</v>
      </c>
      <c r="C22" s="94" t="s">
        <v>493</v>
      </c>
      <c r="D22" s="32">
        <v>2</v>
      </c>
      <c r="E22" s="20">
        <v>8.5324232081911264E-4</v>
      </c>
      <c r="F22" s="32">
        <v>1</v>
      </c>
      <c r="G22" s="49">
        <v>1</v>
      </c>
      <c r="H22" s="98">
        <v>2.754062241806665E-4</v>
      </c>
      <c r="I22" s="99">
        <v>0</v>
      </c>
      <c r="J22" s="98">
        <v>0</v>
      </c>
      <c r="K22" s="99">
        <v>0</v>
      </c>
      <c r="L22" s="98">
        <v>0</v>
      </c>
      <c r="M22" s="99">
        <v>0</v>
      </c>
      <c r="N22" s="20">
        <v>0</v>
      </c>
      <c r="O22" s="99">
        <v>0</v>
      </c>
      <c r="P22" s="20">
        <v>0</v>
      </c>
      <c r="Q22" s="99">
        <v>2</v>
      </c>
      <c r="R22" s="20">
        <v>4.7404598246029864E-4</v>
      </c>
      <c r="S22" s="99">
        <v>1</v>
      </c>
      <c r="T22" s="20">
        <v>3.3715441672285906E-4</v>
      </c>
      <c r="U22" s="99">
        <v>2</v>
      </c>
      <c r="V22" s="20">
        <v>6.0661207158022447E-4</v>
      </c>
      <c r="W22" s="48">
        <v>1</v>
      </c>
      <c r="X22" s="11"/>
      <c r="AA22" s="63"/>
      <c r="AB22" s="64"/>
    </row>
    <row r="23" spans="2:28" ht="21.9" customHeight="1" x14ac:dyDescent="0.3">
      <c r="B23" s="168" t="s">
        <v>111</v>
      </c>
      <c r="C23" s="94" t="s">
        <v>494</v>
      </c>
      <c r="D23" s="32">
        <v>4</v>
      </c>
      <c r="E23" s="20">
        <v>1.7064846416382253E-3</v>
      </c>
      <c r="F23" s="32">
        <v>0</v>
      </c>
      <c r="G23" s="49">
        <v>2</v>
      </c>
      <c r="H23" s="98">
        <v>5.50812448361333E-4</v>
      </c>
      <c r="I23" s="99">
        <v>2</v>
      </c>
      <c r="J23" s="98">
        <v>5.4097917230186638E-4</v>
      </c>
      <c r="K23" s="99">
        <v>4</v>
      </c>
      <c r="L23" s="98">
        <v>1.0124019235636548E-3</v>
      </c>
      <c r="M23" s="99">
        <v>2</v>
      </c>
      <c r="N23" s="20">
        <v>4.9825610363726943E-4</v>
      </c>
      <c r="O23" s="99">
        <v>3</v>
      </c>
      <c r="P23" s="20">
        <v>7.4478649453823241E-4</v>
      </c>
      <c r="Q23" s="99">
        <v>2</v>
      </c>
      <c r="R23" s="20">
        <v>4.7404598246029864E-4</v>
      </c>
      <c r="S23" s="99">
        <v>1</v>
      </c>
      <c r="T23" s="20">
        <v>3.3715441672285906E-4</v>
      </c>
      <c r="U23" s="99">
        <v>2</v>
      </c>
      <c r="V23" s="20">
        <v>6.0661207158022447E-4</v>
      </c>
      <c r="W23" s="48">
        <v>1</v>
      </c>
      <c r="X23" s="11"/>
      <c r="Z23" s="62"/>
      <c r="AA23" s="63"/>
      <c r="AB23" s="64"/>
    </row>
    <row r="24" spans="2:28" ht="21.9" customHeight="1" x14ac:dyDescent="0.3">
      <c r="B24" s="168" t="s">
        <v>112</v>
      </c>
      <c r="C24" s="94" t="s">
        <v>495</v>
      </c>
      <c r="D24" s="32">
        <v>3</v>
      </c>
      <c r="E24" s="20">
        <v>1.2798634812286689E-3</v>
      </c>
      <c r="F24" s="32">
        <v>5</v>
      </c>
      <c r="G24" s="49">
        <v>3</v>
      </c>
      <c r="H24" s="98">
        <v>8.262186725419994E-4</v>
      </c>
      <c r="I24" s="99">
        <v>3</v>
      </c>
      <c r="J24" s="98">
        <v>8.1146875845279967E-4</v>
      </c>
      <c r="K24" s="99">
        <v>5</v>
      </c>
      <c r="L24" s="98">
        <v>1.2655024044545685E-3</v>
      </c>
      <c r="M24" s="99">
        <v>0</v>
      </c>
      <c r="N24" s="20">
        <v>0</v>
      </c>
      <c r="O24" s="99">
        <v>10</v>
      </c>
      <c r="P24" s="20">
        <v>2.4826216484607746E-3</v>
      </c>
      <c r="Q24" s="99">
        <v>4</v>
      </c>
      <c r="R24" s="20">
        <v>9.4809196492059728E-4</v>
      </c>
      <c r="S24" s="99">
        <v>3</v>
      </c>
      <c r="T24" s="20">
        <v>1.0114632501685772E-3</v>
      </c>
      <c r="U24" s="99">
        <v>4</v>
      </c>
      <c r="V24" s="20">
        <v>1.2132241431604489E-3</v>
      </c>
      <c r="W24" s="48">
        <v>0.33333333333333331</v>
      </c>
      <c r="X24" s="11"/>
      <c r="AA24" s="63"/>
      <c r="AB24" s="64"/>
    </row>
    <row r="25" spans="2:28" ht="21.9" customHeight="1" x14ac:dyDescent="0.3">
      <c r="B25" s="168" t="s">
        <v>113</v>
      </c>
      <c r="C25" s="94" t="s">
        <v>496</v>
      </c>
      <c r="D25" s="32">
        <v>82</v>
      </c>
      <c r="E25" s="20">
        <v>3.4982935153583618E-2</v>
      </c>
      <c r="F25" s="32">
        <v>77</v>
      </c>
      <c r="G25" s="49">
        <v>75</v>
      </c>
      <c r="H25" s="98">
        <v>2.0655466813549985E-2</v>
      </c>
      <c r="I25" s="99">
        <v>83</v>
      </c>
      <c r="J25" s="98">
        <v>2.2450635650527455E-2</v>
      </c>
      <c r="K25" s="99">
        <v>103</v>
      </c>
      <c r="L25" s="98">
        <v>2.6069349531764114E-2</v>
      </c>
      <c r="M25" s="99">
        <v>81</v>
      </c>
      <c r="N25" s="20">
        <v>2.0179372197309416E-2</v>
      </c>
      <c r="O25" s="99">
        <v>117</v>
      </c>
      <c r="P25" s="20">
        <v>2.9046673286991061E-2</v>
      </c>
      <c r="Q25" s="99">
        <v>116</v>
      </c>
      <c r="R25" s="20">
        <v>2.749466698269732E-2</v>
      </c>
      <c r="S25" s="99">
        <v>95</v>
      </c>
      <c r="T25" s="20">
        <v>3.2029669588671608E-2</v>
      </c>
      <c r="U25" s="99">
        <v>137</v>
      </c>
      <c r="V25" s="20">
        <v>4.1552926903245371E-2</v>
      </c>
      <c r="W25" s="48">
        <v>0.44210526315789472</v>
      </c>
      <c r="X25" s="11"/>
      <c r="Z25" s="62"/>
      <c r="AA25" s="63"/>
      <c r="AB25" s="64"/>
    </row>
    <row r="26" spans="2:28" ht="21.9" customHeight="1" x14ac:dyDescent="0.3">
      <c r="B26" s="168" t="s">
        <v>114</v>
      </c>
      <c r="C26" s="94" t="s">
        <v>497</v>
      </c>
      <c r="D26" s="32">
        <v>2</v>
      </c>
      <c r="E26" s="20">
        <v>8.5324232081911264E-4</v>
      </c>
      <c r="F26" s="32">
        <v>2</v>
      </c>
      <c r="G26" s="49">
        <v>5</v>
      </c>
      <c r="H26" s="98">
        <v>1.3770311209033324E-3</v>
      </c>
      <c r="I26" s="99">
        <v>1</v>
      </c>
      <c r="J26" s="98">
        <v>2.7048958615093319E-4</v>
      </c>
      <c r="K26" s="99">
        <v>1</v>
      </c>
      <c r="L26" s="98">
        <v>2.531004808909137E-4</v>
      </c>
      <c r="M26" s="99">
        <v>4</v>
      </c>
      <c r="N26" s="20">
        <v>9.9651220727453886E-4</v>
      </c>
      <c r="O26" s="99">
        <v>3</v>
      </c>
      <c r="P26" s="20">
        <v>7.4478649453823241E-4</v>
      </c>
      <c r="Q26" s="99">
        <v>6</v>
      </c>
      <c r="R26" s="20">
        <v>1.4221379473808959E-3</v>
      </c>
      <c r="S26" s="99">
        <v>4</v>
      </c>
      <c r="T26" s="20">
        <v>1.3486176668914363E-3</v>
      </c>
      <c r="U26" s="99">
        <v>5</v>
      </c>
      <c r="V26" s="20">
        <v>1.5165301789505611E-3</v>
      </c>
      <c r="W26" s="48">
        <v>0.25</v>
      </c>
      <c r="X26" s="11"/>
      <c r="Z26" s="62"/>
      <c r="AA26" s="63"/>
      <c r="AB26" s="64"/>
    </row>
    <row r="27" spans="2:28" ht="21.9" customHeight="1" x14ac:dyDescent="0.3">
      <c r="B27" s="168" t="s">
        <v>115</v>
      </c>
      <c r="C27" s="94" t="s">
        <v>498</v>
      </c>
      <c r="D27" s="32">
        <v>44</v>
      </c>
      <c r="E27" s="20">
        <v>1.877133105802048E-2</v>
      </c>
      <c r="F27" s="32">
        <v>70</v>
      </c>
      <c r="G27" s="49">
        <v>56</v>
      </c>
      <c r="H27" s="98">
        <v>1.5422748554117323E-2</v>
      </c>
      <c r="I27" s="99">
        <v>60</v>
      </c>
      <c r="J27" s="98">
        <v>1.6229375169055992E-2</v>
      </c>
      <c r="K27" s="99">
        <v>68</v>
      </c>
      <c r="L27" s="98">
        <v>1.7210832700582133E-2</v>
      </c>
      <c r="M27" s="99">
        <v>63</v>
      </c>
      <c r="N27" s="20">
        <v>1.5695067264573991E-2</v>
      </c>
      <c r="O27" s="99">
        <v>60</v>
      </c>
      <c r="P27" s="20">
        <v>1.4895729890764648E-2</v>
      </c>
      <c r="Q27" s="99">
        <v>62</v>
      </c>
      <c r="R27" s="20">
        <v>1.4695425456269258E-2</v>
      </c>
      <c r="S27" s="99">
        <v>44</v>
      </c>
      <c r="T27" s="20">
        <v>1.4834794335805798E-2</v>
      </c>
      <c r="U27" s="99">
        <v>107</v>
      </c>
      <c r="V27" s="20">
        <v>3.2453745829542011E-2</v>
      </c>
      <c r="W27" s="48">
        <v>1.4318181818181819</v>
      </c>
      <c r="X27" s="11"/>
      <c r="Z27" s="62"/>
      <c r="AA27" s="63"/>
      <c r="AB27" s="64"/>
    </row>
    <row r="28" spans="2:28" ht="21.9" customHeight="1" thickBot="1" x14ac:dyDescent="0.35">
      <c r="B28" s="121" t="s">
        <v>116</v>
      </c>
      <c r="C28" s="174" t="s">
        <v>499</v>
      </c>
      <c r="D28" s="32">
        <v>50</v>
      </c>
      <c r="E28" s="20">
        <v>2.1331058020477817E-2</v>
      </c>
      <c r="F28" s="32">
        <v>46</v>
      </c>
      <c r="G28" s="49">
        <v>83</v>
      </c>
      <c r="H28" s="98">
        <v>2.2858716606995323E-2</v>
      </c>
      <c r="I28" s="99">
        <v>58</v>
      </c>
      <c r="J28" s="98">
        <v>1.5688395996754124E-2</v>
      </c>
      <c r="K28" s="99">
        <v>82</v>
      </c>
      <c r="L28" s="98">
        <v>2.0754239433054922E-2</v>
      </c>
      <c r="M28" s="99">
        <v>62</v>
      </c>
      <c r="N28" s="20">
        <v>1.5445939212755356E-2</v>
      </c>
      <c r="O28" s="99">
        <v>69</v>
      </c>
      <c r="P28" s="20">
        <v>1.7130089374379345E-2</v>
      </c>
      <c r="Q28" s="99">
        <v>53</v>
      </c>
      <c r="R28" s="20">
        <v>1.2562218535197914E-2</v>
      </c>
      <c r="S28" s="99">
        <v>41</v>
      </c>
      <c r="T28" s="20">
        <v>1.3823331085637222E-2</v>
      </c>
      <c r="U28" s="99">
        <v>57</v>
      </c>
      <c r="V28" s="20">
        <v>1.7288444040036398E-2</v>
      </c>
      <c r="W28" s="48">
        <v>0.3902439024390244</v>
      </c>
      <c r="X28" s="11"/>
      <c r="Z28" s="62"/>
      <c r="AA28" s="63"/>
      <c r="AB28" s="64"/>
    </row>
    <row r="29" spans="2:28" ht="21.9" customHeight="1" thickTop="1" thickBot="1" x14ac:dyDescent="0.35">
      <c r="B29" s="251" t="s">
        <v>187</v>
      </c>
      <c r="C29" s="257"/>
      <c r="D29" s="36">
        <v>2344</v>
      </c>
      <c r="E29" s="28">
        <v>1</v>
      </c>
      <c r="F29" s="36">
        <v>2388</v>
      </c>
      <c r="G29" s="50">
        <v>3631</v>
      </c>
      <c r="H29" s="100">
        <v>1</v>
      </c>
      <c r="I29" s="101">
        <v>3697</v>
      </c>
      <c r="J29" s="100">
        <v>1</v>
      </c>
      <c r="K29" s="101">
        <v>3951</v>
      </c>
      <c r="L29" s="100">
        <v>1</v>
      </c>
      <c r="M29" s="101">
        <v>4008</v>
      </c>
      <c r="N29" s="28">
        <v>1</v>
      </c>
      <c r="O29" s="101">
        <v>4028</v>
      </c>
      <c r="P29" s="28">
        <v>0.99999999999999989</v>
      </c>
      <c r="Q29" s="101">
        <v>4219</v>
      </c>
      <c r="R29" s="28">
        <v>0.99999999999999989</v>
      </c>
      <c r="S29" s="101">
        <v>2966</v>
      </c>
      <c r="T29" s="28">
        <v>1</v>
      </c>
      <c r="U29" s="101">
        <v>3297</v>
      </c>
      <c r="V29" s="28">
        <v>1.0000000000000002</v>
      </c>
      <c r="W29" s="51">
        <v>0.11159811193526635</v>
      </c>
      <c r="X29" s="11"/>
      <c r="AA29" s="63"/>
      <c r="AB29" s="64"/>
    </row>
    <row r="30" spans="2:28" s="3" customFormat="1" ht="15" thickTop="1" x14ac:dyDescent="0.3">
      <c r="M30" s="16"/>
      <c r="O30" s="16"/>
      <c r="Q30" s="16"/>
      <c r="S30" s="16"/>
      <c r="U30" s="16"/>
    </row>
    <row r="31" spans="2:28" s="3" customFormat="1" x14ac:dyDescent="0.3">
      <c r="G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2:28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</sheetData>
  <mergeCells count="16">
    <mergeCell ref="B29:C29"/>
    <mergeCell ref="M5:N5"/>
    <mergeCell ref="O5:P5"/>
    <mergeCell ref="B2:W2"/>
    <mergeCell ref="B3:W3"/>
    <mergeCell ref="B4:B6"/>
    <mergeCell ref="C4:C6"/>
    <mergeCell ref="D4:V4"/>
    <mergeCell ref="W4:W6"/>
    <mergeCell ref="I5:J5"/>
    <mergeCell ref="U5:V5"/>
    <mergeCell ref="K5:L5"/>
    <mergeCell ref="D5:E5"/>
    <mergeCell ref="G5:H5"/>
    <mergeCell ref="Q5:R5"/>
    <mergeCell ref="S5:T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D510"/>
  <sheetViews>
    <sheetView topLeftCell="A3" workbookViewId="0">
      <selection activeCell="B28" sqref="B28:C28"/>
    </sheetView>
  </sheetViews>
  <sheetFormatPr defaultColWidth="9.109375" defaultRowHeight="14.4" x14ac:dyDescent="0.3"/>
  <cols>
    <col min="1" max="1" width="2.6640625" style="3" customWidth="1"/>
    <col min="2" max="2" width="7.6640625" style="1" customWidth="1"/>
    <col min="3" max="3" width="66.88671875" style="1" customWidth="1"/>
    <col min="4" max="13" width="10" style="1" customWidth="1"/>
    <col min="14" max="14" width="9.109375" style="11"/>
    <col min="15" max="82" width="9.109375" style="3"/>
    <col min="83" max="16384" width="9.109375" style="1"/>
  </cols>
  <sheetData>
    <row r="1" spans="2:15" s="3" customFormat="1" ht="15" thickBot="1" x14ac:dyDescent="0.35">
      <c r="N1" s="11"/>
    </row>
    <row r="2" spans="2:15" ht="21.9" customHeight="1" thickTop="1" thickBot="1" x14ac:dyDescent="0.35">
      <c r="B2" s="201" t="s">
        <v>710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2:15" ht="21.9" customHeight="1" thickTop="1" thickBot="1" x14ac:dyDescent="0.35">
      <c r="B3" s="223" t="s">
        <v>718</v>
      </c>
      <c r="C3" s="253" t="s">
        <v>500</v>
      </c>
      <c r="D3" s="208" t="s">
        <v>233</v>
      </c>
      <c r="E3" s="209"/>
      <c r="F3" s="209"/>
      <c r="G3" s="209"/>
      <c r="H3" s="209"/>
      <c r="I3" s="209"/>
      <c r="J3" s="209"/>
      <c r="K3" s="210"/>
      <c r="L3" s="211" t="s">
        <v>187</v>
      </c>
      <c r="M3" s="212"/>
    </row>
    <row r="4" spans="2:15" ht="21.9" customHeight="1" thickTop="1" x14ac:dyDescent="0.3">
      <c r="B4" s="240"/>
      <c r="C4" s="254"/>
      <c r="D4" s="219" t="s">
        <v>188</v>
      </c>
      <c r="E4" s="220"/>
      <c r="F4" s="220" t="s">
        <v>189</v>
      </c>
      <c r="G4" s="220"/>
      <c r="H4" s="220" t="s">
        <v>190</v>
      </c>
      <c r="I4" s="220"/>
      <c r="J4" s="220" t="s">
        <v>191</v>
      </c>
      <c r="K4" s="221"/>
      <c r="L4" s="213"/>
      <c r="M4" s="214"/>
    </row>
    <row r="5" spans="2:15" ht="21.9" customHeight="1" thickBot="1" x14ac:dyDescent="0.35">
      <c r="B5" s="241"/>
      <c r="C5" s="255"/>
      <c r="D5" s="134" t="s">
        <v>2</v>
      </c>
      <c r="E5" s="175" t="s">
        <v>1</v>
      </c>
      <c r="F5" s="136" t="s">
        <v>2</v>
      </c>
      <c r="G5" s="175" t="s">
        <v>1</v>
      </c>
      <c r="H5" s="136" t="s">
        <v>2</v>
      </c>
      <c r="I5" s="169" t="s">
        <v>1</v>
      </c>
      <c r="J5" s="136" t="s">
        <v>2</v>
      </c>
      <c r="K5" s="170" t="s">
        <v>1</v>
      </c>
      <c r="L5" s="134" t="s">
        <v>2</v>
      </c>
      <c r="M5" s="170" t="s">
        <v>1</v>
      </c>
    </row>
    <row r="6" spans="2:15" ht="21.9" customHeight="1" thickTop="1" x14ac:dyDescent="0.3">
      <c r="B6" s="168" t="s">
        <v>95</v>
      </c>
      <c r="C6" s="94" t="s">
        <v>478</v>
      </c>
      <c r="D6" s="41">
        <v>45</v>
      </c>
      <c r="E6" s="98">
        <v>5.4086538461538464E-2</v>
      </c>
      <c r="F6" s="99">
        <v>109</v>
      </c>
      <c r="G6" s="98">
        <v>4.7003018542475204E-2</v>
      </c>
      <c r="H6" s="99">
        <v>0</v>
      </c>
      <c r="I6" s="20">
        <v>4.2253521126760563E-2</v>
      </c>
      <c r="J6" s="99">
        <v>0</v>
      </c>
      <c r="K6" s="21">
        <v>0</v>
      </c>
      <c r="L6" s="39">
        <v>160</v>
      </c>
      <c r="M6" s="21">
        <v>4.8528965726417954E-2</v>
      </c>
      <c r="O6" s="62"/>
    </row>
    <row r="7" spans="2:15" ht="28.8" x14ac:dyDescent="0.3">
      <c r="B7" s="168" t="s">
        <v>96</v>
      </c>
      <c r="C7" s="94" t="s">
        <v>479</v>
      </c>
      <c r="D7" s="41">
        <v>55</v>
      </c>
      <c r="E7" s="98">
        <v>6.6105769230769232E-2</v>
      </c>
      <c r="F7" s="99">
        <v>111</v>
      </c>
      <c r="G7" s="98">
        <v>4.7865459249676584E-2</v>
      </c>
      <c r="H7" s="99">
        <v>0</v>
      </c>
      <c r="I7" s="20">
        <v>8.4507042253521125E-2</v>
      </c>
      <c r="J7" s="99">
        <v>0</v>
      </c>
      <c r="K7" s="21">
        <v>0</v>
      </c>
      <c r="L7" s="39">
        <v>178</v>
      </c>
      <c r="M7" s="21">
        <v>5.3988474370639986E-2</v>
      </c>
      <c r="O7" s="62"/>
    </row>
    <row r="8" spans="2:15" ht="21.9" customHeight="1" x14ac:dyDescent="0.3">
      <c r="B8" s="168" t="s">
        <v>97</v>
      </c>
      <c r="C8" s="94" t="s">
        <v>480</v>
      </c>
      <c r="D8" s="41">
        <v>1</v>
      </c>
      <c r="E8" s="98">
        <v>1.201923076923077E-3</v>
      </c>
      <c r="F8" s="99">
        <v>11</v>
      </c>
      <c r="G8" s="98">
        <v>4.7434238896075891E-3</v>
      </c>
      <c r="H8" s="99">
        <v>0</v>
      </c>
      <c r="I8" s="20">
        <v>0</v>
      </c>
      <c r="J8" s="99">
        <v>0</v>
      </c>
      <c r="K8" s="21">
        <v>0</v>
      </c>
      <c r="L8" s="39">
        <v>12</v>
      </c>
      <c r="M8" s="21">
        <v>3.6396724294813477E-3</v>
      </c>
      <c r="O8" s="62"/>
    </row>
    <row r="9" spans="2:15" ht="21.9" customHeight="1" x14ac:dyDescent="0.3">
      <c r="B9" s="168" t="s">
        <v>98</v>
      </c>
      <c r="C9" s="94" t="s">
        <v>481</v>
      </c>
      <c r="D9" s="41">
        <v>0</v>
      </c>
      <c r="E9" s="98">
        <v>0</v>
      </c>
      <c r="F9" s="99">
        <v>3</v>
      </c>
      <c r="G9" s="98">
        <v>1.29366106080207E-3</v>
      </c>
      <c r="H9" s="99">
        <v>0</v>
      </c>
      <c r="I9" s="20">
        <v>0</v>
      </c>
      <c r="J9" s="99">
        <v>0</v>
      </c>
      <c r="K9" s="21">
        <v>0</v>
      </c>
      <c r="L9" s="39">
        <v>3</v>
      </c>
      <c r="M9" s="21">
        <v>9.0991810737033692E-4</v>
      </c>
      <c r="O9" s="62"/>
    </row>
    <row r="10" spans="2:15" ht="21.9" customHeight="1" x14ac:dyDescent="0.3">
      <c r="B10" s="168" t="s">
        <v>99</v>
      </c>
      <c r="C10" s="94" t="s">
        <v>482</v>
      </c>
      <c r="D10" s="41">
        <v>2</v>
      </c>
      <c r="E10" s="98">
        <v>2.403846153846154E-3</v>
      </c>
      <c r="F10" s="99">
        <v>1</v>
      </c>
      <c r="G10" s="98">
        <v>4.3122035360068997E-4</v>
      </c>
      <c r="H10" s="99">
        <v>0</v>
      </c>
      <c r="I10" s="20">
        <v>0</v>
      </c>
      <c r="J10" s="99">
        <v>0</v>
      </c>
      <c r="K10" s="21">
        <v>0</v>
      </c>
      <c r="L10" s="39">
        <v>3</v>
      </c>
      <c r="M10" s="21">
        <v>9.0991810737033692E-4</v>
      </c>
      <c r="O10" s="62"/>
    </row>
    <row r="11" spans="2:15" ht="21.9" customHeight="1" x14ac:dyDescent="0.3">
      <c r="B11" s="168" t="s">
        <v>100</v>
      </c>
      <c r="C11" s="94" t="s">
        <v>483</v>
      </c>
      <c r="D11" s="41">
        <v>0</v>
      </c>
      <c r="E11" s="98">
        <v>0</v>
      </c>
      <c r="F11" s="99">
        <v>0</v>
      </c>
      <c r="G11" s="98">
        <v>0</v>
      </c>
      <c r="H11" s="99">
        <v>0</v>
      </c>
      <c r="I11" s="20">
        <v>0</v>
      </c>
      <c r="J11" s="99">
        <v>0</v>
      </c>
      <c r="K11" s="21">
        <v>0</v>
      </c>
      <c r="L11" s="39">
        <v>0</v>
      </c>
      <c r="M11" s="21">
        <v>0</v>
      </c>
      <c r="O11" s="62"/>
    </row>
    <row r="12" spans="2:15" ht="21.9" customHeight="1" x14ac:dyDescent="0.3">
      <c r="B12" s="168" t="s">
        <v>101</v>
      </c>
      <c r="C12" s="94" t="s">
        <v>484</v>
      </c>
      <c r="D12" s="41">
        <v>0</v>
      </c>
      <c r="E12" s="98">
        <v>0</v>
      </c>
      <c r="F12" s="99">
        <v>0</v>
      </c>
      <c r="G12" s="98">
        <v>0</v>
      </c>
      <c r="H12" s="99">
        <v>0</v>
      </c>
      <c r="I12" s="20">
        <v>0</v>
      </c>
      <c r="J12" s="99">
        <v>0</v>
      </c>
      <c r="K12" s="21">
        <v>0</v>
      </c>
      <c r="L12" s="39">
        <v>0</v>
      </c>
      <c r="M12" s="21">
        <v>0</v>
      </c>
      <c r="O12" s="62"/>
    </row>
    <row r="13" spans="2:15" ht="21.9" customHeight="1" x14ac:dyDescent="0.3">
      <c r="B13" s="168" t="s">
        <v>102</v>
      </c>
      <c r="C13" s="94" t="s">
        <v>485</v>
      </c>
      <c r="D13" s="41">
        <v>0</v>
      </c>
      <c r="E13" s="98">
        <v>0</v>
      </c>
      <c r="F13" s="99">
        <v>0</v>
      </c>
      <c r="G13" s="98">
        <v>0</v>
      </c>
      <c r="H13" s="99">
        <v>0</v>
      </c>
      <c r="I13" s="20">
        <v>0</v>
      </c>
      <c r="J13" s="99">
        <v>0</v>
      </c>
      <c r="K13" s="21">
        <v>0</v>
      </c>
      <c r="L13" s="39">
        <v>0</v>
      </c>
      <c r="M13" s="21">
        <v>0</v>
      </c>
      <c r="O13" s="62"/>
    </row>
    <row r="14" spans="2:15" ht="21.9" customHeight="1" x14ac:dyDescent="0.3">
      <c r="B14" s="168" t="s">
        <v>103</v>
      </c>
      <c r="C14" s="94" t="s">
        <v>486</v>
      </c>
      <c r="D14" s="41">
        <v>0</v>
      </c>
      <c r="E14" s="98">
        <v>0</v>
      </c>
      <c r="F14" s="99">
        <v>1</v>
      </c>
      <c r="G14" s="98">
        <v>4.3122035360068997E-4</v>
      </c>
      <c r="H14" s="99">
        <v>0</v>
      </c>
      <c r="I14" s="20">
        <v>0</v>
      </c>
      <c r="J14" s="99">
        <v>0</v>
      </c>
      <c r="K14" s="21">
        <v>0</v>
      </c>
      <c r="L14" s="39">
        <v>1</v>
      </c>
      <c r="M14" s="21">
        <v>3.0330603579011223E-4</v>
      </c>
      <c r="O14" s="62"/>
    </row>
    <row r="15" spans="2:15" ht="21.9" customHeight="1" x14ac:dyDescent="0.3">
      <c r="B15" s="168" t="s">
        <v>104</v>
      </c>
      <c r="C15" s="94" t="s">
        <v>487</v>
      </c>
      <c r="D15" s="41">
        <v>0</v>
      </c>
      <c r="E15" s="98">
        <v>0</v>
      </c>
      <c r="F15" s="99">
        <v>1</v>
      </c>
      <c r="G15" s="98">
        <v>4.3122035360068997E-4</v>
      </c>
      <c r="H15" s="99">
        <v>0</v>
      </c>
      <c r="I15" s="20">
        <v>0</v>
      </c>
      <c r="J15" s="99">
        <v>0</v>
      </c>
      <c r="K15" s="21">
        <v>0</v>
      </c>
      <c r="L15" s="39">
        <v>1</v>
      </c>
      <c r="M15" s="21">
        <v>3.0330603579011223E-4</v>
      </c>
      <c r="O15" s="62"/>
    </row>
    <row r="16" spans="2:15" ht="21.9" customHeight="1" x14ac:dyDescent="0.3">
      <c r="B16" s="168" t="s">
        <v>105</v>
      </c>
      <c r="C16" s="94" t="s">
        <v>488</v>
      </c>
      <c r="D16" s="41">
        <v>0</v>
      </c>
      <c r="E16" s="98">
        <v>0</v>
      </c>
      <c r="F16" s="99">
        <v>0</v>
      </c>
      <c r="G16" s="98">
        <v>0</v>
      </c>
      <c r="H16" s="99">
        <v>0</v>
      </c>
      <c r="I16" s="20">
        <v>0</v>
      </c>
      <c r="J16" s="99">
        <v>0</v>
      </c>
      <c r="K16" s="21">
        <v>0</v>
      </c>
      <c r="L16" s="39">
        <v>0</v>
      </c>
      <c r="M16" s="21">
        <v>0</v>
      </c>
      <c r="O16" s="62"/>
    </row>
    <row r="17" spans="2:15" ht="21.9" customHeight="1" x14ac:dyDescent="0.3">
      <c r="B17" s="168" t="s">
        <v>106</v>
      </c>
      <c r="C17" s="94" t="s">
        <v>489</v>
      </c>
      <c r="D17" s="41">
        <v>1</v>
      </c>
      <c r="E17" s="98">
        <v>1.201923076923077E-3</v>
      </c>
      <c r="F17" s="99">
        <v>1</v>
      </c>
      <c r="G17" s="98">
        <v>4.3122035360068997E-4</v>
      </c>
      <c r="H17" s="99">
        <v>0</v>
      </c>
      <c r="I17" s="20">
        <v>0</v>
      </c>
      <c r="J17" s="99">
        <v>0</v>
      </c>
      <c r="K17" s="21">
        <v>0</v>
      </c>
      <c r="L17" s="39">
        <v>2</v>
      </c>
      <c r="M17" s="21">
        <v>6.0661207158022447E-4</v>
      </c>
      <c r="O17" s="62"/>
    </row>
    <row r="18" spans="2:15" ht="21.9" customHeight="1" x14ac:dyDescent="0.3">
      <c r="B18" s="168" t="s">
        <v>107</v>
      </c>
      <c r="C18" s="94" t="s">
        <v>490</v>
      </c>
      <c r="D18" s="41">
        <v>626</v>
      </c>
      <c r="E18" s="98">
        <v>0.75240384615384615</v>
      </c>
      <c r="F18" s="99">
        <v>1791</v>
      </c>
      <c r="G18" s="98">
        <v>0.77231565329883567</v>
      </c>
      <c r="H18" s="99">
        <v>0</v>
      </c>
      <c r="I18" s="20">
        <v>0.77464788732394363</v>
      </c>
      <c r="J18" s="99">
        <v>2</v>
      </c>
      <c r="K18" s="21">
        <v>0.5</v>
      </c>
      <c r="L18" s="39">
        <v>2529</v>
      </c>
      <c r="M18" s="21">
        <v>0.76706096451319383</v>
      </c>
      <c r="O18" s="62"/>
    </row>
    <row r="19" spans="2:15" ht="21.9" customHeight="1" x14ac:dyDescent="0.3">
      <c r="B19" s="168" t="s">
        <v>108</v>
      </c>
      <c r="C19" s="94" t="s">
        <v>491</v>
      </c>
      <c r="D19" s="41">
        <v>20</v>
      </c>
      <c r="E19" s="98">
        <v>2.4038461538461543E-2</v>
      </c>
      <c r="F19" s="99">
        <v>63</v>
      </c>
      <c r="G19" s="98">
        <v>2.7166882276843465E-2</v>
      </c>
      <c r="H19" s="99">
        <v>0</v>
      </c>
      <c r="I19" s="20">
        <v>3.5211267605633804E-2</v>
      </c>
      <c r="J19" s="99">
        <v>0</v>
      </c>
      <c r="K19" s="21">
        <v>0</v>
      </c>
      <c r="L19" s="39">
        <v>88</v>
      </c>
      <c r="M19" s="21">
        <v>2.6690931149529876E-2</v>
      </c>
      <c r="O19" s="62"/>
    </row>
    <row r="20" spans="2:15" ht="28.8" x14ac:dyDescent="0.3">
      <c r="B20" s="168" t="s">
        <v>109</v>
      </c>
      <c r="C20" s="94" t="s">
        <v>492</v>
      </c>
      <c r="D20" s="41">
        <v>2</v>
      </c>
      <c r="E20" s="98">
        <v>2.403846153846154E-3</v>
      </c>
      <c r="F20" s="99">
        <v>3</v>
      </c>
      <c r="G20" s="98">
        <v>1.29366106080207E-3</v>
      </c>
      <c r="H20" s="99">
        <v>0</v>
      </c>
      <c r="I20" s="20">
        <v>7.0422535211267616E-3</v>
      </c>
      <c r="J20" s="99">
        <v>0</v>
      </c>
      <c r="K20" s="21">
        <v>0</v>
      </c>
      <c r="L20" s="39">
        <v>6</v>
      </c>
      <c r="M20" s="21">
        <v>1.8198362147406738E-3</v>
      </c>
      <c r="O20" s="62"/>
    </row>
    <row r="21" spans="2:15" x14ac:dyDescent="0.3">
      <c r="B21" s="168" t="s">
        <v>110</v>
      </c>
      <c r="C21" s="94" t="s">
        <v>493</v>
      </c>
      <c r="D21" s="41">
        <v>0</v>
      </c>
      <c r="E21" s="98">
        <v>0</v>
      </c>
      <c r="F21" s="99">
        <v>2</v>
      </c>
      <c r="G21" s="98">
        <v>8.6244070720137994E-4</v>
      </c>
      <c r="H21" s="99">
        <v>0</v>
      </c>
      <c r="I21" s="20">
        <v>0</v>
      </c>
      <c r="J21" s="99">
        <v>0</v>
      </c>
      <c r="K21" s="21">
        <v>0</v>
      </c>
      <c r="L21" s="39">
        <v>2</v>
      </c>
      <c r="M21" s="21">
        <v>6.0661207158022447E-4</v>
      </c>
    </row>
    <row r="22" spans="2:15" x14ac:dyDescent="0.3">
      <c r="B22" s="168" t="s">
        <v>111</v>
      </c>
      <c r="C22" s="94" t="s">
        <v>494</v>
      </c>
      <c r="D22" s="41">
        <v>1</v>
      </c>
      <c r="E22" s="98">
        <v>1.201923076923077E-3</v>
      </c>
      <c r="F22" s="99">
        <v>1</v>
      </c>
      <c r="G22" s="98">
        <v>4.3122035360068997E-4</v>
      </c>
      <c r="H22" s="99">
        <v>0</v>
      </c>
      <c r="I22" s="20">
        <v>0</v>
      </c>
      <c r="J22" s="99">
        <v>0</v>
      </c>
      <c r="K22" s="21">
        <v>0</v>
      </c>
      <c r="L22" s="39">
        <v>2</v>
      </c>
      <c r="M22" s="21">
        <v>6.0661207158022447E-4</v>
      </c>
    </row>
    <row r="23" spans="2:15" ht="28.8" x14ac:dyDescent="0.3">
      <c r="B23" s="168" t="s">
        <v>112</v>
      </c>
      <c r="C23" s="94" t="s">
        <v>495</v>
      </c>
      <c r="D23" s="41">
        <v>1</v>
      </c>
      <c r="E23" s="98">
        <v>1.201923076923077E-3</v>
      </c>
      <c r="F23" s="99">
        <v>3</v>
      </c>
      <c r="G23" s="98">
        <v>1.29366106080207E-3</v>
      </c>
      <c r="H23" s="99">
        <v>0</v>
      </c>
      <c r="I23" s="20">
        <v>0</v>
      </c>
      <c r="J23" s="99">
        <v>0</v>
      </c>
      <c r="K23" s="21">
        <v>0</v>
      </c>
      <c r="L23" s="39">
        <v>4</v>
      </c>
      <c r="M23" s="21">
        <v>1.2132241431604489E-3</v>
      </c>
    </row>
    <row r="24" spans="2:15" x14ac:dyDescent="0.3">
      <c r="B24" s="168" t="s">
        <v>113</v>
      </c>
      <c r="C24" s="94" t="s">
        <v>496</v>
      </c>
      <c r="D24" s="41">
        <v>38</v>
      </c>
      <c r="E24" s="98">
        <v>4.5673076923076913E-2</v>
      </c>
      <c r="F24" s="99">
        <v>97</v>
      </c>
      <c r="G24" s="98">
        <v>4.1828374299266925E-2</v>
      </c>
      <c r="H24" s="99">
        <v>0</v>
      </c>
      <c r="I24" s="20">
        <v>7.0422535211267616E-3</v>
      </c>
      <c r="J24" s="99">
        <v>1</v>
      </c>
      <c r="K24" s="21">
        <v>0.25</v>
      </c>
      <c r="L24" s="39">
        <v>137</v>
      </c>
      <c r="M24" s="21">
        <v>4.1552926903245371E-2</v>
      </c>
    </row>
    <row r="25" spans="2:15" ht="21.9" customHeight="1" x14ac:dyDescent="0.3">
      <c r="B25" s="168" t="s">
        <v>114</v>
      </c>
      <c r="C25" s="94" t="s">
        <v>497</v>
      </c>
      <c r="D25" s="41">
        <v>0</v>
      </c>
      <c r="E25" s="98">
        <v>0</v>
      </c>
      <c r="F25" s="99">
        <v>4</v>
      </c>
      <c r="G25" s="98">
        <v>1.7248814144027599E-3</v>
      </c>
      <c r="H25" s="99">
        <v>0</v>
      </c>
      <c r="I25" s="20">
        <v>7.0422535211267616E-3</v>
      </c>
      <c r="J25" s="99">
        <v>0</v>
      </c>
      <c r="K25" s="21">
        <v>0</v>
      </c>
      <c r="L25" s="39">
        <v>5</v>
      </c>
      <c r="M25" s="21">
        <v>1.5165301789505611E-3</v>
      </c>
    </row>
    <row r="26" spans="2:15" ht="21.9" customHeight="1" x14ac:dyDescent="0.3">
      <c r="B26" s="168" t="s">
        <v>115</v>
      </c>
      <c r="C26" s="94" t="s">
        <v>498</v>
      </c>
      <c r="D26" s="41">
        <v>28</v>
      </c>
      <c r="E26" s="98">
        <v>3.3653846153846152E-2</v>
      </c>
      <c r="F26" s="99">
        <v>75</v>
      </c>
      <c r="G26" s="98">
        <v>3.2341526520051747E-2</v>
      </c>
      <c r="H26" s="99">
        <v>0</v>
      </c>
      <c r="I26" s="20">
        <v>2.8169014084507046E-2</v>
      </c>
      <c r="J26" s="99">
        <v>0</v>
      </c>
      <c r="K26" s="21">
        <v>0</v>
      </c>
      <c r="L26" s="39">
        <v>107</v>
      </c>
      <c r="M26" s="21">
        <v>3.2453745829542011E-2</v>
      </c>
    </row>
    <row r="27" spans="2:15" ht="21.9" customHeight="1" thickBot="1" x14ac:dyDescent="0.35">
      <c r="B27" s="121" t="s">
        <v>116</v>
      </c>
      <c r="C27" s="94" t="s">
        <v>499</v>
      </c>
      <c r="D27" s="41">
        <v>12</v>
      </c>
      <c r="E27" s="98">
        <v>1.4423076923076922E-2</v>
      </c>
      <c r="F27" s="99">
        <v>42</v>
      </c>
      <c r="G27" s="98">
        <v>1.8111254851228976E-2</v>
      </c>
      <c r="H27" s="99">
        <v>0</v>
      </c>
      <c r="I27" s="20">
        <v>1.4084507042253523E-2</v>
      </c>
      <c r="J27" s="99">
        <v>1</v>
      </c>
      <c r="K27" s="21">
        <v>0.25</v>
      </c>
      <c r="L27" s="39">
        <v>57</v>
      </c>
      <c r="M27" s="21">
        <v>1.7288444040036394E-2</v>
      </c>
    </row>
    <row r="28" spans="2:15" ht="21.9" customHeight="1" thickTop="1" thickBot="1" x14ac:dyDescent="0.35">
      <c r="B28" s="251" t="s">
        <v>187</v>
      </c>
      <c r="C28" s="252"/>
      <c r="D28" s="40">
        <v>832</v>
      </c>
      <c r="E28" s="100">
        <v>1</v>
      </c>
      <c r="F28" s="101">
        <v>2319</v>
      </c>
      <c r="G28" s="100">
        <v>1</v>
      </c>
      <c r="H28" s="101">
        <v>0</v>
      </c>
      <c r="I28" s="28">
        <v>0.99999999999999978</v>
      </c>
      <c r="J28" s="101">
        <v>4</v>
      </c>
      <c r="K28" s="29">
        <v>1</v>
      </c>
      <c r="L28" s="40">
        <v>3297</v>
      </c>
      <c r="M28" s="29">
        <v>1.0000000000000002</v>
      </c>
    </row>
    <row r="29" spans="2:15" s="3" customFormat="1" ht="15" thickTop="1" x14ac:dyDescent="0.3">
      <c r="N29" s="11"/>
    </row>
    <row r="30" spans="2:15" s="3" customFormat="1" ht="15" thickBot="1" x14ac:dyDescent="0.35">
      <c r="L30" s="16"/>
      <c r="N30" s="11"/>
    </row>
    <row r="31" spans="2:15" s="3" customFormat="1" ht="15" thickTop="1" x14ac:dyDescent="0.3">
      <c r="C31" s="43" t="s">
        <v>195</v>
      </c>
      <c r="N31" s="11"/>
    </row>
    <row r="32" spans="2:15" s="3" customFormat="1" ht="15" thickBot="1" x14ac:dyDescent="0.35">
      <c r="C32" s="44" t="s">
        <v>196</v>
      </c>
      <c r="N32" s="11"/>
    </row>
    <row r="33" spans="14:14" s="3" customFormat="1" ht="15" thickTop="1" x14ac:dyDescent="0.3">
      <c r="N33" s="11"/>
    </row>
    <row r="34" spans="14:14" s="3" customFormat="1" x14ac:dyDescent="0.3">
      <c r="N34" s="11"/>
    </row>
    <row r="35" spans="14:14" s="3" customFormat="1" x14ac:dyDescent="0.3">
      <c r="N35" s="11"/>
    </row>
    <row r="36" spans="14:14" s="3" customFormat="1" x14ac:dyDescent="0.3">
      <c r="N36" s="11"/>
    </row>
    <row r="37" spans="14:14" s="3" customFormat="1" x14ac:dyDescent="0.3">
      <c r="N37" s="11"/>
    </row>
    <row r="38" spans="14:14" s="3" customFormat="1" x14ac:dyDescent="0.3">
      <c r="N38" s="11"/>
    </row>
    <row r="39" spans="14:14" s="3" customFormat="1" x14ac:dyDescent="0.3">
      <c r="N39" s="11"/>
    </row>
    <row r="40" spans="14:14" s="3" customFormat="1" x14ac:dyDescent="0.3">
      <c r="N40" s="11"/>
    </row>
    <row r="41" spans="14:14" s="3" customFormat="1" x14ac:dyDescent="0.3">
      <c r="N41" s="11"/>
    </row>
    <row r="42" spans="14:14" s="3" customFormat="1" x14ac:dyDescent="0.3">
      <c r="N42" s="11"/>
    </row>
    <row r="43" spans="14:14" s="3" customFormat="1" x14ac:dyDescent="0.3">
      <c r="N43" s="11"/>
    </row>
    <row r="44" spans="14:14" s="3" customFormat="1" x14ac:dyDescent="0.3">
      <c r="N44" s="11"/>
    </row>
    <row r="45" spans="14:14" s="3" customFormat="1" x14ac:dyDescent="0.3">
      <c r="N45" s="11"/>
    </row>
    <row r="46" spans="14:14" s="3" customFormat="1" x14ac:dyDescent="0.3">
      <c r="N46" s="11"/>
    </row>
    <row r="47" spans="14:14" s="3" customFormat="1" x14ac:dyDescent="0.3">
      <c r="N47" s="11"/>
    </row>
    <row r="48" spans="14:14" s="3" customFormat="1" x14ac:dyDescent="0.3">
      <c r="N48" s="11"/>
    </row>
    <row r="49" spans="14:14" s="3" customFormat="1" x14ac:dyDescent="0.3">
      <c r="N49" s="11"/>
    </row>
    <row r="50" spans="14:14" s="3" customFormat="1" x14ac:dyDescent="0.3">
      <c r="N50" s="11"/>
    </row>
    <row r="51" spans="14:14" s="3" customFormat="1" x14ac:dyDescent="0.3">
      <c r="N51" s="11"/>
    </row>
    <row r="52" spans="14:14" s="3" customFormat="1" x14ac:dyDescent="0.3">
      <c r="N52" s="11"/>
    </row>
    <row r="53" spans="14:14" s="3" customFormat="1" x14ac:dyDescent="0.3">
      <c r="N53" s="11"/>
    </row>
    <row r="54" spans="14:14" s="3" customFormat="1" x14ac:dyDescent="0.3">
      <c r="N54" s="11"/>
    </row>
    <row r="55" spans="14:14" s="3" customFormat="1" x14ac:dyDescent="0.3">
      <c r="N55" s="11"/>
    </row>
    <row r="56" spans="14:14" s="3" customFormat="1" x14ac:dyDescent="0.3">
      <c r="N56" s="11"/>
    </row>
    <row r="57" spans="14:14" s="3" customFormat="1" x14ac:dyDescent="0.3">
      <c r="N57" s="11"/>
    </row>
    <row r="58" spans="14:14" s="3" customFormat="1" x14ac:dyDescent="0.3">
      <c r="N58" s="11"/>
    </row>
    <row r="59" spans="14:14" s="3" customFormat="1" x14ac:dyDescent="0.3">
      <c r="N59" s="11"/>
    </row>
    <row r="60" spans="14:14" s="3" customFormat="1" x14ac:dyDescent="0.3">
      <c r="N60" s="11"/>
    </row>
    <row r="61" spans="14:14" s="3" customFormat="1" x14ac:dyDescent="0.3">
      <c r="N61" s="11"/>
    </row>
    <row r="62" spans="14:14" s="3" customFormat="1" x14ac:dyDescent="0.3">
      <c r="N62" s="11"/>
    </row>
    <row r="63" spans="14:14" s="3" customFormat="1" x14ac:dyDescent="0.3">
      <c r="N63" s="11"/>
    </row>
    <row r="64" spans="14:14" s="3" customFormat="1" x14ac:dyDescent="0.3">
      <c r="N64" s="11"/>
    </row>
    <row r="65" spans="14:14" s="3" customFormat="1" x14ac:dyDescent="0.3">
      <c r="N65" s="11"/>
    </row>
    <row r="66" spans="14:14" s="3" customFormat="1" x14ac:dyDescent="0.3">
      <c r="N66" s="11"/>
    </row>
    <row r="67" spans="14:14" s="3" customFormat="1" x14ac:dyDescent="0.3">
      <c r="N67" s="11"/>
    </row>
    <row r="68" spans="14:14" s="3" customFormat="1" x14ac:dyDescent="0.3">
      <c r="N68" s="11"/>
    </row>
    <row r="69" spans="14:14" s="3" customFormat="1" x14ac:dyDescent="0.3">
      <c r="N69" s="11"/>
    </row>
    <row r="70" spans="14:14" s="3" customFormat="1" x14ac:dyDescent="0.3">
      <c r="N70" s="11"/>
    </row>
    <row r="71" spans="14:14" s="3" customFormat="1" x14ac:dyDescent="0.3">
      <c r="N71" s="11"/>
    </row>
    <row r="72" spans="14:14" s="3" customFormat="1" x14ac:dyDescent="0.3">
      <c r="N72" s="11"/>
    </row>
    <row r="73" spans="14:14" s="3" customFormat="1" x14ac:dyDescent="0.3">
      <c r="N73" s="11"/>
    </row>
    <row r="74" spans="14:14" s="3" customFormat="1" x14ac:dyDescent="0.3">
      <c r="N74" s="11"/>
    </row>
    <row r="75" spans="14:14" s="3" customFormat="1" x14ac:dyDescent="0.3">
      <c r="N75" s="11"/>
    </row>
    <row r="76" spans="14:14" s="3" customFormat="1" x14ac:dyDescent="0.3">
      <c r="N76" s="11"/>
    </row>
    <row r="77" spans="14:14" s="3" customFormat="1" x14ac:dyDescent="0.3">
      <c r="N77" s="11"/>
    </row>
    <row r="78" spans="14:14" s="3" customFormat="1" x14ac:dyDescent="0.3">
      <c r="N78" s="11"/>
    </row>
    <row r="79" spans="14:14" s="3" customFormat="1" x14ac:dyDescent="0.3">
      <c r="N79" s="11"/>
    </row>
    <row r="80" spans="14:14" s="3" customFormat="1" x14ac:dyDescent="0.3">
      <c r="N80" s="11"/>
    </row>
    <row r="81" spans="14:14" s="3" customFormat="1" x14ac:dyDescent="0.3">
      <c r="N81" s="11"/>
    </row>
    <row r="82" spans="14:14" s="3" customFormat="1" x14ac:dyDescent="0.3">
      <c r="N82" s="11"/>
    </row>
    <row r="83" spans="14:14" s="3" customFormat="1" x14ac:dyDescent="0.3">
      <c r="N83" s="11"/>
    </row>
    <row r="84" spans="14:14" s="3" customFormat="1" x14ac:dyDescent="0.3">
      <c r="N84" s="11"/>
    </row>
    <row r="85" spans="14:14" s="3" customFormat="1" x14ac:dyDescent="0.3">
      <c r="N85" s="11"/>
    </row>
    <row r="86" spans="14:14" s="3" customFormat="1" x14ac:dyDescent="0.3">
      <c r="N86" s="11"/>
    </row>
    <row r="87" spans="14:14" s="3" customFormat="1" x14ac:dyDescent="0.3">
      <c r="N87" s="11"/>
    </row>
    <row r="88" spans="14:14" s="3" customFormat="1" x14ac:dyDescent="0.3">
      <c r="N88" s="11"/>
    </row>
    <row r="89" spans="14:14" s="3" customFormat="1" x14ac:dyDescent="0.3">
      <c r="N89" s="11"/>
    </row>
    <row r="90" spans="14:14" s="3" customFormat="1" x14ac:dyDescent="0.3">
      <c r="N90" s="11"/>
    </row>
    <row r="91" spans="14:14" s="3" customFormat="1" x14ac:dyDescent="0.3">
      <c r="N91" s="11"/>
    </row>
    <row r="92" spans="14:14" s="3" customFormat="1" x14ac:dyDescent="0.3">
      <c r="N92" s="11"/>
    </row>
    <row r="93" spans="14:14" s="3" customFormat="1" x14ac:dyDescent="0.3">
      <c r="N93" s="11"/>
    </row>
    <row r="94" spans="14:14" s="3" customFormat="1" x14ac:dyDescent="0.3">
      <c r="N94" s="11"/>
    </row>
    <row r="95" spans="14:14" s="3" customFormat="1" x14ac:dyDescent="0.3">
      <c r="N95" s="11"/>
    </row>
    <row r="96" spans="14:14" s="3" customFormat="1" x14ac:dyDescent="0.3">
      <c r="N96" s="11"/>
    </row>
    <row r="97" spans="14:14" s="3" customFormat="1" x14ac:dyDescent="0.3">
      <c r="N97" s="11"/>
    </row>
    <row r="98" spans="14:14" s="3" customFormat="1" x14ac:dyDescent="0.3">
      <c r="N98" s="11"/>
    </row>
    <row r="99" spans="14:14" s="3" customFormat="1" x14ac:dyDescent="0.3">
      <c r="N99" s="11"/>
    </row>
    <row r="100" spans="14:14" s="3" customFormat="1" x14ac:dyDescent="0.3">
      <c r="N100" s="11"/>
    </row>
    <row r="101" spans="14:14" s="3" customFormat="1" x14ac:dyDescent="0.3">
      <c r="N101" s="11"/>
    </row>
    <row r="102" spans="14:14" s="3" customFormat="1" x14ac:dyDescent="0.3">
      <c r="N102" s="11"/>
    </row>
    <row r="103" spans="14:14" s="3" customFormat="1" x14ac:dyDescent="0.3">
      <c r="N103" s="11"/>
    </row>
    <row r="104" spans="14:14" s="3" customFormat="1" x14ac:dyDescent="0.3">
      <c r="N104" s="11"/>
    </row>
    <row r="105" spans="14:14" s="3" customFormat="1" x14ac:dyDescent="0.3">
      <c r="N105" s="11"/>
    </row>
    <row r="106" spans="14:14" s="3" customFormat="1" x14ac:dyDescent="0.3">
      <c r="N106" s="11"/>
    </row>
    <row r="107" spans="14:14" s="3" customFormat="1" x14ac:dyDescent="0.3">
      <c r="N107" s="11"/>
    </row>
    <row r="108" spans="14:14" s="3" customFormat="1" x14ac:dyDescent="0.3">
      <c r="N108" s="11"/>
    </row>
    <row r="109" spans="14:14" s="3" customFormat="1" x14ac:dyDescent="0.3">
      <c r="N109" s="11"/>
    </row>
    <row r="110" spans="14:14" s="3" customFormat="1" x14ac:dyDescent="0.3">
      <c r="N110" s="11"/>
    </row>
    <row r="111" spans="14:14" s="3" customFormat="1" x14ac:dyDescent="0.3">
      <c r="N111" s="11"/>
    </row>
    <row r="112" spans="14:14" s="3" customFormat="1" x14ac:dyDescent="0.3">
      <c r="N112" s="11"/>
    </row>
    <row r="113" spans="14:14" s="3" customFormat="1" x14ac:dyDescent="0.3">
      <c r="N113" s="11"/>
    </row>
    <row r="114" spans="14:14" s="3" customFormat="1" x14ac:dyDescent="0.3">
      <c r="N114" s="11"/>
    </row>
    <row r="115" spans="14:14" s="3" customFormat="1" x14ac:dyDescent="0.3">
      <c r="N115" s="11"/>
    </row>
    <row r="116" spans="14:14" s="3" customFormat="1" x14ac:dyDescent="0.3">
      <c r="N116" s="11"/>
    </row>
    <row r="117" spans="14:14" s="3" customFormat="1" x14ac:dyDescent="0.3">
      <c r="N117" s="11"/>
    </row>
    <row r="118" spans="14:14" s="3" customFormat="1" x14ac:dyDescent="0.3">
      <c r="N118" s="11"/>
    </row>
    <row r="119" spans="14:14" s="3" customFormat="1" x14ac:dyDescent="0.3">
      <c r="N119" s="11"/>
    </row>
    <row r="120" spans="14:14" s="3" customFormat="1" x14ac:dyDescent="0.3">
      <c r="N120" s="11"/>
    </row>
    <row r="121" spans="14:14" s="3" customFormat="1" x14ac:dyDescent="0.3">
      <c r="N121" s="11"/>
    </row>
    <row r="122" spans="14:14" s="3" customFormat="1" x14ac:dyDescent="0.3">
      <c r="N122" s="11"/>
    </row>
    <row r="123" spans="14:14" s="3" customFormat="1" x14ac:dyDescent="0.3">
      <c r="N123" s="11"/>
    </row>
    <row r="124" spans="14:14" s="3" customFormat="1" x14ac:dyDescent="0.3">
      <c r="N124" s="11"/>
    </row>
    <row r="125" spans="14:14" s="3" customFormat="1" x14ac:dyDescent="0.3">
      <c r="N125" s="11"/>
    </row>
    <row r="126" spans="14:14" s="3" customFormat="1" x14ac:dyDescent="0.3">
      <c r="N126" s="11"/>
    </row>
    <row r="127" spans="14:14" s="3" customFormat="1" x14ac:dyDescent="0.3">
      <c r="N127" s="11"/>
    </row>
    <row r="128" spans="14:14" s="3" customFormat="1" x14ac:dyDescent="0.3">
      <c r="N128" s="11"/>
    </row>
    <row r="129" spans="14:14" s="3" customFormat="1" x14ac:dyDescent="0.3">
      <c r="N129" s="11"/>
    </row>
    <row r="130" spans="14:14" s="3" customFormat="1" x14ac:dyDescent="0.3">
      <c r="N130" s="11"/>
    </row>
    <row r="131" spans="14:14" s="3" customFormat="1" x14ac:dyDescent="0.3">
      <c r="N131" s="11"/>
    </row>
    <row r="132" spans="14:14" s="3" customFormat="1" x14ac:dyDescent="0.3">
      <c r="N132" s="11"/>
    </row>
    <row r="133" spans="14:14" s="3" customFormat="1" x14ac:dyDescent="0.3">
      <c r="N133" s="11"/>
    </row>
    <row r="134" spans="14:14" s="3" customFormat="1" x14ac:dyDescent="0.3">
      <c r="N134" s="11"/>
    </row>
    <row r="135" spans="14:14" s="3" customFormat="1" x14ac:dyDescent="0.3">
      <c r="N135" s="11"/>
    </row>
    <row r="136" spans="14:14" s="3" customFormat="1" x14ac:dyDescent="0.3">
      <c r="N136" s="11"/>
    </row>
    <row r="137" spans="14:14" s="3" customFormat="1" x14ac:dyDescent="0.3">
      <c r="N137" s="11"/>
    </row>
    <row r="138" spans="14:14" s="3" customFormat="1" x14ac:dyDescent="0.3">
      <c r="N138" s="11"/>
    </row>
    <row r="139" spans="14:14" s="3" customFormat="1" x14ac:dyDescent="0.3">
      <c r="N139" s="11"/>
    </row>
    <row r="140" spans="14:14" s="3" customFormat="1" x14ac:dyDescent="0.3">
      <c r="N140" s="11"/>
    </row>
    <row r="141" spans="14:14" s="3" customFormat="1" x14ac:dyDescent="0.3">
      <c r="N141" s="11"/>
    </row>
    <row r="142" spans="14:14" s="3" customFormat="1" x14ac:dyDescent="0.3">
      <c r="N142" s="11"/>
    </row>
    <row r="143" spans="14:14" s="3" customFormat="1" x14ac:dyDescent="0.3">
      <c r="N143" s="11"/>
    </row>
    <row r="144" spans="14:14" s="3" customFormat="1" x14ac:dyDescent="0.3">
      <c r="N144" s="11"/>
    </row>
    <row r="145" spans="14:14" s="3" customFormat="1" x14ac:dyDescent="0.3">
      <c r="N145" s="11"/>
    </row>
    <row r="146" spans="14:14" s="3" customFormat="1" x14ac:dyDescent="0.3">
      <c r="N146" s="11"/>
    </row>
    <row r="147" spans="14:14" s="3" customFormat="1" x14ac:dyDescent="0.3">
      <c r="N147" s="11"/>
    </row>
    <row r="148" spans="14:14" s="3" customFormat="1" x14ac:dyDescent="0.3">
      <c r="N148" s="11"/>
    </row>
    <row r="149" spans="14:14" s="3" customFormat="1" x14ac:dyDescent="0.3">
      <c r="N149" s="11"/>
    </row>
    <row r="150" spans="14:14" s="3" customFormat="1" x14ac:dyDescent="0.3">
      <c r="N150" s="11"/>
    </row>
    <row r="151" spans="14:14" s="3" customFormat="1" x14ac:dyDescent="0.3">
      <c r="N151" s="11"/>
    </row>
    <row r="152" spans="14:14" s="3" customFormat="1" x14ac:dyDescent="0.3">
      <c r="N152" s="11"/>
    </row>
    <row r="153" spans="14:14" s="3" customFormat="1" x14ac:dyDescent="0.3">
      <c r="N153" s="11"/>
    </row>
    <row r="154" spans="14:14" s="3" customFormat="1" x14ac:dyDescent="0.3">
      <c r="N154" s="11"/>
    </row>
    <row r="155" spans="14:14" s="3" customFormat="1" x14ac:dyDescent="0.3">
      <c r="N155" s="11"/>
    </row>
    <row r="156" spans="14:14" s="3" customFormat="1" x14ac:dyDescent="0.3">
      <c r="N156" s="11"/>
    </row>
    <row r="157" spans="14:14" s="3" customFormat="1" x14ac:dyDescent="0.3">
      <c r="N157" s="11"/>
    </row>
    <row r="158" spans="14:14" s="3" customFormat="1" x14ac:dyDescent="0.3">
      <c r="N158" s="11"/>
    </row>
    <row r="159" spans="14:14" s="3" customFormat="1" x14ac:dyDescent="0.3">
      <c r="N159" s="11"/>
    </row>
    <row r="160" spans="14:14" s="3" customFormat="1" x14ac:dyDescent="0.3">
      <c r="N160" s="11"/>
    </row>
    <row r="161" spans="14:14" s="3" customFormat="1" x14ac:dyDescent="0.3">
      <c r="N161" s="11"/>
    </row>
    <row r="162" spans="14:14" s="3" customFormat="1" x14ac:dyDescent="0.3">
      <c r="N162" s="11"/>
    </row>
    <row r="163" spans="14:14" s="3" customFormat="1" x14ac:dyDescent="0.3">
      <c r="N163" s="11"/>
    </row>
    <row r="164" spans="14:14" s="3" customFormat="1" x14ac:dyDescent="0.3">
      <c r="N164" s="11"/>
    </row>
    <row r="165" spans="14:14" s="3" customFormat="1" x14ac:dyDescent="0.3">
      <c r="N165" s="11"/>
    </row>
    <row r="166" spans="14:14" s="3" customFormat="1" x14ac:dyDescent="0.3">
      <c r="N166" s="11"/>
    </row>
    <row r="167" spans="14:14" s="3" customFormat="1" x14ac:dyDescent="0.3">
      <c r="N167" s="11"/>
    </row>
    <row r="168" spans="14:14" s="3" customFormat="1" x14ac:dyDescent="0.3">
      <c r="N168" s="11"/>
    </row>
    <row r="169" spans="14:14" s="3" customFormat="1" x14ac:dyDescent="0.3">
      <c r="N169" s="11"/>
    </row>
    <row r="170" spans="14:14" s="3" customFormat="1" x14ac:dyDescent="0.3">
      <c r="N170" s="11"/>
    </row>
    <row r="171" spans="14:14" s="3" customFormat="1" x14ac:dyDescent="0.3">
      <c r="N171" s="11"/>
    </row>
    <row r="172" spans="14:14" s="3" customFormat="1" x14ac:dyDescent="0.3">
      <c r="N172" s="11"/>
    </row>
    <row r="173" spans="14:14" s="3" customFormat="1" x14ac:dyDescent="0.3">
      <c r="N173" s="11"/>
    </row>
    <row r="174" spans="14:14" s="3" customFormat="1" x14ac:dyDescent="0.3">
      <c r="N174" s="11"/>
    </row>
    <row r="175" spans="14:14" s="3" customFormat="1" x14ac:dyDescent="0.3">
      <c r="N175" s="11"/>
    </row>
    <row r="176" spans="14:14" s="3" customFormat="1" x14ac:dyDescent="0.3">
      <c r="N176" s="11"/>
    </row>
    <row r="177" spans="14:14" s="3" customFormat="1" x14ac:dyDescent="0.3">
      <c r="N177" s="11"/>
    </row>
    <row r="178" spans="14:14" s="3" customFormat="1" x14ac:dyDescent="0.3">
      <c r="N178" s="11"/>
    </row>
    <row r="179" spans="14:14" s="3" customFormat="1" x14ac:dyDescent="0.3">
      <c r="N179" s="11"/>
    </row>
    <row r="180" spans="14:14" s="3" customFormat="1" x14ac:dyDescent="0.3">
      <c r="N180" s="11"/>
    </row>
    <row r="181" spans="14:14" s="3" customFormat="1" x14ac:dyDescent="0.3">
      <c r="N181" s="11"/>
    </row>
    <row r="182" spans="14:14" s="3" customFormat="1" x14ac:dyDescent="0.3">
      <c r="N182" s="11"/>
    </row>
    <row r="183" spans="14:14" s="3" customFormat="1" x14ac:dyDescent="0.3">
      <c r="N183" s="11"/>
    </row>
    <row r="184" spans="14:14" s="3" customFormat="1" x14ac:dyDescent="0.3">
      <c r="N184" s="11"/>
    </row>
    <row r="185" spans="14:14" s="3" customFormat="1" x14ac:dyDescent="0.3">
      <c r="N185" s="11"/>
    </row>
    <row r="186" spans="14:14" s="3" customFormat="1" x14ac:dyDescent="0.3">
      <c r="N186" s="11"/>
    </row>
    <row r="187" spans="14:14" s="3" customFormat="1" x14ac:dyDescent="0.3">
      <c r="N187" s="11"/>
    </row>
    <row r="188" spans="14:14" s="3" customFormat="1" x14ac:dyDescent="0.3">
      <c r="N188" s="11"/>
    </row>
    <row r="189" spans="14:14" s="3" customFormat="1" x14ac:dyDescent="0.3">
      <c r="N189" s="11"/>
    </row>
    <row r="190" spans="14:14" s="3" customFormat="1" x14ac:dyDescent="0.3">
      <c r="N190" s="11"/>
    </row>
    <row r="191" spans="14:14" s="3" customFormat="1" x14ac:dyDescent="0.3">
      <c r="N191" s="11"/>
    </row>
    <row r="192" spans="14:14" s="3" customFormat="1" x14ac:dyDescent="0.3">
      <c r="N192" s="11"/>
    </row>
    <row r="193" spans="14:14" s="3" customFormat="1" x14ac:dyDescent="0.3">
      <c r="N193" s="11"/>
    </row>
    <row r="194" spans="14:14" s="3" customFormat="1" x14ac:dyDescent="0.3">
      <c r="N194" s="11"/>
    </row>
    <row r="195" spans="14:14" s="3" customFormat="1" x14ac:dyDescent="0.3">
      <c r="N195" s="11"/>
    </row>
    <row r="196" spans="14:14" s="3" customFormat="1" x14ac:dyDescent="0.3">
      <c r="N196" s="11"/>
    </row>
    <row r="197" spans="14:14" s="3" customFormat="1" x14ac:dyDescent="0.3">
      <c r="N197" s="11"/>
    </row>
    <row r="198" spans="14:14" s="3" customFormat="1" x14ac:dyDescent="0.3">
      <c r="N198" s="11"/>
    </row>
    <row r="199" spans="14:14" s="3" customFormat="1" x14ac:dyDescent="0.3">
      <c r="N199" s="11"/>
    </row>
    <row r="200" spans="14:14" s="3" customFormat="1" x14ac:dyDescent="0.3">
      <c r="N200" s="11"/>
    </row>
    <row r="201" spans="14:14" s="3" customFormat="1" x14ac:dyDescent="0.3">
      <c r="N201" s="11"/>
    </row>
    <row r="202" spans="14:14" s="3" customFormat="1" x14ac:dyDescent="0.3">
      <c r="N202" s="11"/>
    </row>
    <row r="203" spans="14:14" s="3" customFormat="1" x14ac:dyDescent="0.3">
      <c r="N203" s="11"/>
    </row>
    <row r="204" spans="14:14" s="3" customFormat="1" x14ac:dyDescent="0.3">
      <c r="N204" s="11"/>
    </row>
    <row r="205" spans="14:14" s="3" customFormat="1" x14ac:dyDescent="0.3">
      <c r="N205" s="11"/>
    </row>
    <row r="206" spans="14:14" s="3" customFormat="1" x14ac:dyDescent="0.3">
      <c r="N206" s="11"/>
    </row>
    <row r="207" spans="14:14" s="3" customFormat="1" x14ac:dyDescent="0.3">
      <c r="N207" s="11"/>
    </row>
    <row r="208" spans="14:14" s="3" customFormat="1" x14ac:dyDescent="0.3">
      <c r="N208" s="11"/>
    </row>
    <row r="209" spans="14:14" s="3" customFormat="1" x14ac:dyDescent="0.3">
      <c r="N209" s="11"/>
    </row>
    <row r="210" spans="14:14" s="3" customFormat="1" x14ac:dyDescent="0.3">
      <c r="N210" s="11"/>
    </row>
    <row r="211" spans="14:14" s="3" customFormat="1" x14ac:dyDescent="0.3">
      <c r="N211" s="11"/>
    </row>
    <row r="212" spans="14:14" s="3" customFormat="1" x14ac:dyDescent="0.3">
      <c r="N212" s="11"/>
    </row>
    <row r="213" spans="14:14" s="3" customFormat="1" x14ac:dyDescent="0.3">
      <c r="N213" s="11"/>
    </row>
    <row r="214" spans="14:14" s="3" customFormat="1" x14ac:dyDescent="0.3">
      <c r="N214" s="11"/>
    </row>
    <row r="215" spans="14:14" s="3" customFormat="1" x14ac:dyDescent="0.3">
      <c r="N215" s="11"/>
    </row>
    <row r="216" spans="14:14" s="3" customFormat="1" x14ac:dyDescent="0.3">
      <c r="N216" s="11"/>
    </row>
    <row r="217" spans="14:14" s="3" customFormat="1" x14ac:dyDescent="0.3">
      <c r="N217" s="11"/>
    </row>
    <row r="218" spans="14:14" s="3" customFormat="1" x14ac:dyDescent="0.3">
      <c r="N218" s="11"/>
    </row>
    <row r="219" spans="14:14" s="3" customFormat="1" x14ac:dyDescent="0.3">
      <c r="N219" s="11"/>
    </row>
    <row r="220" spans="14:14" s="3" customFormat="1" x14ac:dyDescent="0.3">
      <c r="N220" s="11"/>
    </row>
    <row r="221" spans="14:14" s="3" customFormat="1" x14ac:dyDescent="0.3">
      <c r="N221" s="11"/>
    </row>
    <row r="222" spans="14:14" s="3" customFormat="1" x14ac:dyDescent="0.3">
      <c r="N222" s="11"/>
    </row>
    <row r="223" spans="14:14" s="3" customFormat="1" x14ac:dyDescent="0.3">
      <c r="N223" s="11"/>
    </row>
    <row r="224" spans="14:14" s="3" customFormat="1" x14ac:dyDescent="0.3">
      <c r="N224" s="11"/>
    </row>
    <row r="225" spans="14:14" s="3" customFormat="1" x14ac:dyDescent="0.3">
      <c r="N225" s="11"/>
    </row>
    <row r="226" spans="14:14" s="3" customFormat="1" x14ac:dyDescent="0.3">
      <c r="N226" s="11"/>
    </row>
    <row r="227" spans="14:14" s="3" customFormat="1" x14ac:dyDescent="0.3">
      <c r="N227" s="11"/>
    </row>
    <row r="228" spans="14:14" s="3" customFormat="1" x14ac:dyDescent="0.3">
      <c r="N228" s="11"/>
    </row>
    <row r="229" spans="14:14" s="3" customFormat="1" x14ac:dyDescent="0.3">
      <c r="N229" s="11"/>
    </row>
    <row r="230" spans="14:14" s="3" customFormat="1" x14ac:dyDescent="0.3">
      <c r="N230" s="11"/>
    </row>
    <row r="231" spans="14:14" s="3" customFormat="1" x14ac:dyDescent="0.3">
      <c r="N231" s="11"/>
    </row>
    <row r="232" spans="14:14" s="3" customFormat="1" x14ac:dyDescent="0.3">
      <c r="N232" s="11"/>
    </row>
    <row r="233" spans="14:14" s="3" customFormat="1" x14ac:dyDescent="0.3">
      <c r="N233" s="11"/>
    </row>
    <row r="234" spans="14:14" s="3" customFormat="1" x14ac:dyDescent="0.3">
      <c r="N234" s="11"/>
    </row>
    <row r="235" spans="14:14" s="3" customFormat="1" x14ac:dyDescent="0.3">
      <c r="N235" s="11"/>
    </row>
    <row r="236" spans="14:14" s="3" customFormat="1" x14ac:dyDescent="0.3">
      <c r="N236" s="11"/>
    </row>
    <row r="237" spans="14:14" s="3" customFormat="1" x14ac:dyDescent="0.3">
      <c r="N237" s="11"/>
    </row>
    <row r="238" spans="14:14" s="3" customFormat="1" x14ac:dyDescent="0.3">
      <c r="N238" s="11"/>
    </row>
    <row r="239" spans="14:14" s="3" customFormat="1" x14ac:dyDescent="0.3">
      <c r="N239" s="11"/>
    </row>
    <row r="240" spans="14:14" s="3" customFormat="1" x14ac:dyDescent="0.3">
      <c r="N240" s="11"/>
    </row>
    <row r="241" spans="14:14" s="3" customFormat="1" x14ac:dyDescent="0.3">
      <c r="N241" s="11"/>
    </row>
    <row r="242" spans="14:14" s="3" customFormat="1" x14ac:dyDescent="0.3">
      <c r="N242" s="11"/>
    </row>
    <row r="243" spans="14:14" s="3" customFormat="1" x14ac:dyDescent="0.3">
      <c r="N243" s="11"/>
    </row>
    <row r="244" spans="14:14" s="3" customFormat="1" x14ac:dyDescent="0.3">
      <c r="N244" s="11"/>
    </row>
    <row r="245" spans="14:14" s="3" customFormat="1" x14ac:dyDescent="0.3">
      <c r="N245" s="11"/>
    </row>
    <row r="246" spans="14:14" s="3" customFormat="1" x14ac:dyDescent="0.3">
      <c r="N246" s="11"/>
    </row>
    <row r="247" spans="14:14" s="3" customFormat="1" x14ac:dyDescent="0.3">
      <c r="N247" s="11"/>
    </row>
    <row r="248" spans="14:14" s="3" customFormat="1" x14ac:dyDescent="0.3">
      <c r="N248" s="11"/>
    </row>
    <row r="249" spans="14:14" s="3" customFormat="1" x14ac:dyDescent="0.3">
      <c r="N249" s="11"/>
    </row>
    <row r="250" spans="14:14" s="3" customFormat="1" x14ac:dyDescent="0.3">
      <c r="N250" s="11"/>
    </row>
    <row r="251" spans="14:14" s="3" customFormat="1" x14ac:dyDescent="0.3">
      <c r="N251" s="11"/>
    </row>
    <row r="252" spans="14:14" s="3" customFormat="1" x14ac:dyDescent="0.3">
      <c r="N252" s="11"/>
    </row>
    <row r="253" spans="14:14" s="3" customFormat="1" x14ac:dyDescent="0.3">
      <c r="N253" s="11"/>
    </row>
    <row r="254" spans="14:14" s="3" customFormat="1" x14ac:dyDescent="0.3">
      <c r="N254" s="11"/>
    </row>
    <row r="255" spans="14:14" s="3" customFormat="1" x14ac:dyDescent="0.3">
      <c r="N255" s="11"/>
    </row>
    <row r="256" spans="14:14" s="3" customFormat="1" x14ac:dyDescent="0.3">
      <c r="N256" s="11"/>
    </row>
    <row r="257" spans="14:14" s="3" customFormat="1" x14ac:dyDescent="0.3">
      <c r="N257" s="11"/>
    </row>
    <row r="258" spans="14:14" s="3" customFormat="1" x14ac:dyDescent="0.3">
      <c r="N258" s="11"/>
    </row>
    <row r="259" spans="14:14" s="3" customFormat="1" x14ac:dyDescent="0.3">
      <c r="N259" s="11"/>
    </row>
    <row r="260" spans="14:14" s="3" customFormat="1" x14ac:dyDescent="0.3">
      <c r="N260" s="11"/>
    </row>
    <row r="261" spans="14:14" s="3" customFormat="1" x14ac:dyDescent="0.3">
      <c r="N261" s="11"/>
    </row>
    <row r="262" spans="14:14" s="3" customFormat="1" x14ac:dyDescent="0.3">
      <c r="N262" s="11"/>
    </row>
    <row r="263" spans="14:14" s="3" customFormat="1" x14ac:dyDescent="0.3">
      <c r="N263" s="11"/>
    </row>
    <row r="264" spans="14:14" s="3" customFormat="1" x14ac:dyDescent="0.3">
      <c r="N264" s="11"/>
    </row>
    <row r="265" spans="14:14" s="3" customFormat="1" x14ac:dyDescent="0.3">
      <c r="N265" s="11"/>
    </row>
    <row r="266" spans="14:14" s="3" customFormat="1" x14ac:dyDescent="0.3">
      <c r="N266" s="11"/>
    </row>
    <row r="267" spans="14:14" s="3" customFormat="1" x14ac:dyDescent="0.3">
      <c r="N267" s="11"/>
    </row>
    <row r="268" spans="14:14" s="3" customFormat="1" x14ac:dyDescent="0.3">
      <c r="N268" s="11"/>
    </row>
    <row r="269" spans="14:14" s="3" customFormat="1" x14ac:dyDescent="0.3">
      <c r="N269" s="11"/>
    </row>
    <row r="270" spans="14:14" s="3" customFormat="1" x14ac:dyDescent="0.3">
      <c r="N270" s="11"/>
    </row>
    <row r="271" spans="14:14" s="3" customFormat="1" x14ac:dyDescent="0.3">
      <c r="N271" s="11"/>
    </row>
    <row r="272" spans="14:14" s="3" customFormat="1" x14ac:dyDescent="0.3">
      <c r="N272" s="11"/>
    </row>
    <row r="273" spans="14:14" s="3" customFormat="1" x14ac:dyDescent="0.3">
      <c r="N273" s="11"/>
    </row>
    <row r="274" spans="14:14" s="3" customFormat="1" x14ac:dyDescent="0.3">
      <c r="N274" s="11"/>
    </row>
    <row r="275" spans="14:14" s="3" customFormat="1" x14ac:dyDescent="0.3">
      <c r="N275" s="11"/>
    </row>
    <row r="276" spans="14:14" s="3" customFormat="1" x14ac:dyDescent="0.3">
      <c r="N276" s="11"/>
    </row>
    <row r="277" spans="14:14" s="3" customFormat="1" x14ac:dyDescent="0.3">
      <c r="N277" s="11"/>
    </row>
    <row r="278" spans="14:14" s="3" customFormat="1" x14ac:dyDescent="0.3">
      <c r="N278" s="11"/>
    </row>
    <row r="279" spans="14:14" s="3" customFormat="1" x14ac:dyDescent="0.3">
      <c r="N279" s="11"/>
    </row>
    <row r="280" spans="14:14" s="3" customFormat="1" x14ac:dyDescent="0.3">
      <c r="N280" s="11"/>
    </row>
    <row r="281" spans="14:14" s="3" customFormat="1" x14ac:dyDescent="0.3">
      <c r="N281" s="11"/>
    </row>
    <row r="282" spans="14:14" s="3" customFormat="1" x14ac:dyDescent="0.3">
      <c r="N282" s="11"/>
    </row>
    <row r="283" spans="14:14" s="3" customFormat="1" x14ac:dyDescent="0.3">
      <c r="N283" s="11"/>
    </row>
    <row r="284" spans="14:14" s="3" customFormat="1" x14ac:dyDescent="0.3">
      <c r="N284" s="11"/>
    </row>
    <row r="285" spans="14:14" s="3" customFormat="1" x14ac:dyDescent="0.3">
      <c r="N285" s="11"/>
    </row>
    <row r="286" spans="14:14" s="3" customFormat="1" x14ac:dyDescent="0.3">
      <c r="N286" s="11"/>
    </row>
    <row r="287" spans="14:14" s="3" customFormat="1" x14ac:dyDescent="0.3">
      <c r="N287" s="11"/>
    </row>
    <row r="288" spans="14:14" s="3" customFormat="1" x14ac:dyDescent="0.3">
      <c r="N288" s="11"/>
    </row>
    <row r="289" spans="14:14" s="3" customFormat="1" x14ac:dyDescent="0.3">
      <c r="N289" s="11"/>
    </row>
    <row r="290" spans="14:14" s="3" customFormat="1" x14ac:dyDescent="0.3">
      <c r="N290" s="11"/>
    </row>
    <row r="291" spans="14:14" s="3" customFormat="1" x14ac:dyDescent="0.3">
      <c r="N291" s="11"/>
    </row>
    <row r="292" spans="14:14" s="3" customFormat="1" x14ac:dyDescent="0.3">
      <c r="N292" s="11"/>
    </row>
    <row r="293" spans="14:14" s="3" customFormat="1" x14ac:dyDescent="0.3">
      <c r="N293" s="11"/>
    </row>
    <row r="294" spans="14:14" s="3" customFormat="1" x14ac:dyDescent="0.3">
      <c r="N294" s="11"/>
    </row>
    <row r="295" spans="14:14" s="3" customFormat="1" x14ac:dyDescent="0.3">
      <c r="N295" s="11"/>
    </row>
    <row r="296" spans="14:14" s="3" customFormat="1" x14ac:dyDescent="0.3">
      <c r="N296" s="11"/>
    </row>
    <row r="297" spans="14:14" s="3" customFormat="1" x14ac:dyDescent="0.3">
      <c r="N297" s="11"/>
    </row>
    <row r="298" spans="14:14" s="3" customFormat="1" x14ac:dyDescent="0.3">
      <c r="N298" s="11"/>
    </row>
    <row r="299" spans="14:14" s="3" customFormat="1" x14ac:dyDescent="0.3">
      <c r="N299" s="11"/>
    </row>
    <row r="300" spans="14:14" s="3" customFormat="1" x14ac:dyDescent="0.3">
      <c r="N300" s="11"/>
    </row>
    <row r="301" spans="14:14" s="3" customFormat="1" x14ac:dyDescent="0.3">
      <c r="N301" s="11"/>
    </row>
    <row r="302" spans="14:14" s="3" customFormat="1" x14ac:dyDescent="0.3">
      <c r="N302" s="11"/>
    </row>
    <row r="303" spans="14:14" s="3" customFormat="1" x14ac:dyDescent="0.3">
      <c r="N303" s="11"/>
    </row>
    <row r="304" spans="14:14" s="3" customFormat="1" x14ac:dyDescent="0.3">
      <c r="N304" s="11"/>
    </row>
    <row r="305" spans="14:14" s="3" customFormat="1" x14ac:dyDescent="0.3">
      <c r="N305" s="11"/>
    </row>
    <row r="306" spans="14:14" s="3" customFormat="1" x14ac:dyDescent="0.3">
      <c r="N306" s="11"/>
    </row>
    <row r="307" spans="14:14" s="3" customFormat="1" x14ac:dyDescent="0.3">
      <c r="N307" s="11"/>
    </row>
    <row r="308" spans="14:14" s="3" customFormat="1" x14ac:dyDescent="0.3">
      <c r="N308" s="11"/>
    </row>
    <row r="309" spans="14:14" s="3" customFormat="1" x14ac:dyDescent="0.3">
      <c r="N309" s="11"/>
    </row>
    <row r="310" spans="14:14" s="3" customFormat="1" x14ac:dyDescent="0.3">
      <c r="N310" s="11"/>
    </row>
    <row r="311" spans="14:14" s="3" customFormat="1" x14ac:dyDescent="0.3">
      <c r="N311" s="11"/>
    </row>
    <row r="312" spans="14:14" s="3" customFormat="1" x14ac:dyDescent="0.3">
      <c r="N312" s="11"/>
    </row>
    <row r="313" spans="14:14" s="3" customFormat="1" x14ac:dyDescent="0.3">
      <c r="N313" s="11"/>
    </row>
    <row r="314" spans="14:14" s="3" customFormat="1" x14ac:dyDescent="0.3">
      <c r="N314" s="11"/>
    </row>
    <row r="315" spans="14:14" s="3" customFormat="1" x14ac:dyDescent="0.3">
      <c r="N315" s="11"/>
    </row>
    <row r="316" spans="14:14" s="3" customFormat="1" x14ac:dyDescent="0.3">
      <c r="N316" s="11"/>
    </row>
    <row r="317" spans="14:14" s="3" customFormat="1" x14ac:dyDescent="0.3">
      <c r="N317" s="11"/>
    </row>
    <row r="318" spans="14:14" s="3" customFormat="1" x14ac:dyDescent="0.3">
      <c r="N318" s="11"/>
    </row>
    <row r="319" spans="14:14" s="3" customFormat="1" x14ac:dyDescent="0.3">
      <c r="N319" s="11"/>
    </row>
    <row r="320" spans="14:14" s="3" customFormat="1" x14ac:dyDescent="0.3">
      <c r="N320" s="11"/>
    </row>
    <row r="321" spans="14:14" s="3" customFormat="1" x14ac:dyDescent="0.3">
      <c r="N321" s="11"/>
    </row>
    <row r="322" spans="14:14" s="3" customFormat="1" x14ac:dyDescent="0.3">
      <c r="N322" s="11"/>
    </row>
    <row r="323" spans="14:14" s="3" customFormat="1" x14ac:dyDescent="0.3">
      <c r="N323" s="11"/>
    </row>
    <row r="324" spans="14:14" s="3" customFormat="1" x14ac:dyDescent="0.3">
      <c r="N324" s="11"/>
    </row>
    <row r="325" spans="14:14" s="3" customFormat="1" x14ac:dyDescent="0.3">
      <c r="N325" s="11"/>
    </row>
    <row r="326" spans="14:14" s="3" customFormat="1" x14ac:dyDescent="0.3">
      <c r="N326" s="11"/>
    </row>
    <row r="327" spans="14:14" s="3" customFormat="1" x14ac:dyDescent="0.3">
      <c r="N327" s="11"/>
    </row>
    <row r="328" spans="14:14" s="3" customFormat="1" x14ac:dyDescent="0.3">
      <c r="N328" s="11"/>
    </row>
    <row r="329" spans="14:14" s="3" customFormat="1" x14ac:dyDescent="0.3">
      <c r="N329" s="11"/>
    </row>
    <row r="330" spans="14:14" s="3" customFormat="1" x14ac:dyDescent="0.3">
      <c r="N330" s="11"/>
    </row>
    <row r="331" spans="14:14" s="3" customFormat="1" x14ac:dyDescent="0.3">
      <c r="N331" s="11"/>
    </row>
    <row r="332" spans="14:14" s="3" customFormat="1" x14ac:dyDescent="0.3">
      <c r="N332" s="11"/>
    </row>
    <row r="333" spans="14:14" s="3" customFormat="1" x14ac:dyDescent="0.3">
      <c r="N333" s="11"/>
    </row>
    <row r="334" spans="14:14" s="3" customFormat="1" x14ac:dyDescent="0.3">
      <c r="N334" s="11"/>
    </row>
    <row r="335" spans="14:14" s="3" customFormat="1" x14ac:dyDescent="0.3">
      <c r="N335" s="11"/>
    </row>
    <row r="336" spans="14:14" s="3" customFormat="1" x14ac:dyDescent="0.3">
      <c r="N336" s="11"/>
    </row>
    <row r="337" spans="14:14" s="3" customFormat="1" x14ac:dyDescent="0.3">
      <c r="N337" s="11"/>
    </row>
    <row r="338" spans="14:14" s="3" customFormat="1" x14ac:dyDescent="0.3">
      <c r="N338" s="11"/>
    </row>
    <row r="339" spans="14:14" s="3" customFormat="1" x14ac:dyDescent="0.3">
      <c r="N339" s="11"/>
    </row>
    <row r="340" spans="14:14" s="3" customFormat="1" x14ac:dyDescent="0.3">
      <c r="N340" s="11"/>
    </row>
    <row r="341" spans="14:14" s="3" customFormat="1" x14ac:dyDescent="0.3">
      <c r="N341" s="11"/>
    </row>
    <row r="342" spans="14:14" s="3" customFormat="1" x14ac:dyDescent="0.3">
      <c r="N342" s="11"/>
    </row>
    <row r="343" spans="14:14" s="3" customFormat="1" x14ac:dyDescent="0.3">
      <c r="N343" s="11"/>
    </row>
    <row r="344" spans="14:14" s="3" customFormat="1" x14ac:dyDescent="0.3">
      <c r="N344" s="11"/>
    </row>
    <row r="345" spans="14:14" s="3" customFormat="1" x14ac:dyDescent="0.3">
      <c r="N345" s="11"/>
    </row>
    <row r="346" spans="14:14" s="3" customFormat="1" x14ac:dyDescent="0.3">
      <c r="N346" s="11"/>
    </row>
    <row r="347" spans="14:14" s="3" customFormat="1" x14ac:dyDescent="0.3">
      <c r="N347" s="11"/>
    </row>
    <row r="348" spans="14:14" s="3" customFormat="1" x14ac:dyDescent="0.3">
      <c r="N348" s="11"/>
    </row>
    <row r="349" spans="14:14" s="3" customFormat="1" x14ac:dyDescent="0.3">
      <c r="N349" s="11"/>
    </row>
    <row r="350" spans="14:14" s="3" customFormat="1" x14ac:dyDescent="0.3">
      <c r="N350" s="11"/>
    </row>
    <row r="351" spans="14:14" s="3" customFormat="1" x14ac:dyDescent="0.3">
      <c r="N351" s="11"/>
    </row>
    <row r="352" spans="14:14" s="3" customFormat="1" x14ac:dyDescent="0.3">
      <c r="N352" s="11"/>
    </row>
    <row r="353" spans="14:14" s="3" customFormat="1" x14ac:dyDescent="0.3">
      <c r="N353" s="11"/>
    </row>
    <row r="354" spans="14:14" s="3" customFormat="1" x14ac:dyDescent="0.3">
      <c r="N354" s="11"/>
    </row>
    <row r="355" spans="14:14" s="3" customFormat="1" x14ac:dyDescent="0.3">
      <c r="N355" s="11"/>
    </row>
    <row r="356" spans="14:14" s="3" customFormat="1" x14ac:dyDescent="0.3">
      <c r="N356" s="11"/>
    </row>
    <row r="357" spans="14:14" s="3" customFormat="1" x14ac:dyDescent="0.3">
      <c r="N357" s="11"/>
    </row>
    <row r="358" spans="14:14" s="3" customFormat="1" x14ac:dyDescent="0.3">
      <c r="N358" s="11"/>
    </row>
    <row r="359" spans="14:14" s="3" customFormat="1" x14ac:dyDescent="0.3">
      <c r="N359" s="11"/>
    </row>
    <row r="360" spans="14:14" s="3" customFormat="1" x14ac:dyDescent="0.3">
      <c r="N360" s="11"/>
    </row>
    <row r="361" spans="14:14" s="3" customFormat="1" x14ac:dyDescent="0.3">
      <c r="N361" s="11"/>
    </row>
    <row r="362" spans="14:14" s="3" customFormat="1" x14ac:dyDescent="0.3">
      <c r="N362" s="11"/>
    </row>
    <row r="363" spans="14:14" s="3" customFormat="1" x14ac:dyDescent="0.3">
      <c r="N363" s="11"/>
    </row>
    <row r="364" spans="14:14" s="3" customFormat="1" x14ac:dyDescent="0.3">
      <c r="N364" s="11"/>
    </row>
    <row r="365" spans="14:14" s="3" customFormat="1" x14ac:dyDescent="0.3">
      <c r="N365" s="11"/>
    </row>
    <row r="366" spans="14:14" s="3" customFormat="1" x14ac:dyDescent="0.3">
      <c r="N366" s="11"/>
    </row>
    <row r="367" spans="14:14" s="3" customFormat="1" x14ac:dyDescent="0.3">
      <c r="N367" s="11"/>
    </row>
    <row r="368" spans="14:14" s="3" customFormat="1" x14ac:dyDescent="0.3">
      <c r="N368" s="11"/>
    </row>
    <row r="369" spans="14:14" s="3" customFormat="1" x14ac:dyDescent="0.3">
      <c r="N369" s="11"/>
    </row>
    <row r="370" spans="14:14" s="3" customFormat="1" x14ac:dyDescent="0.3">
      <c r="N370" s="11"/>
    </row>
    <row r="371" spans="14:14" s="3" customFormat="1" x14ac:dyDescent="0.3">
      <c r="N371" s="11"/>
    </row>
    <row r="372" spans="14:14" s="3" customFormat="1" x14ac:dyDescent="0.3">
      <c r="N372" s="11"/>
    </row>
    <row r="373" spans="14:14" s="3" customFormat="1" x14ac:dyDescent="0.3">
      <c r="N373" s="11"/>
    </row>
    <row r="374" spans="14:14" s="3" customFormat="1" x14ac:dyDescent="0.3">
      <c r="N374" s="11"/>
    </row>
    <row r="375" spans="14:14" s="3" customFormat="1" x14ac:dyDescent="0.3">
      <c r="N375" s="11"/>
    </row>
    <row r="376" spans="14:14" s="3" customFormat="1" x14ac:dyDescent="0.3">
      <c r="N376" s="11"/>
    </row>
    <row r="377" spans="14:14" s="3" customFormat="1" x14ac:dyDescent="0.3">
      <c r="N377" s="11"/>
    </row>
    <row r="378" spans="14:14" s="3" customFormat="1" x14ac:dyDescent="0.3">
      <c r="N378" s="11"/>
    </row>
    <row r="379" spans="14:14" s="3" customFormat="1" x14ac:dyDescent="0.3">
      <c r="N379" s="11"/>
    </row>
    <row r="380" spans="14:14" s="3" customFormat="1" x14ac:dyDescent="0.3">
      <c r="N380" s="11"/>
    </row>
    <row r="381" spans="14:14" s="3" customFormat="1" x14ac:dyDescent="0.3">
      <c r="N381" s="11"/>
    </row>
    <row r="382" spans="14:14" s="3" customFormat="1" x14ac:dyDescent="0.3">
      <c r="N382" s="11"/>
    </row>
    <row r="383" spans="14:14" s="3" customFormat="1" x14ac:dyDescent="0.3">
      <c r="N383" s="11"/>
    </row>
    <row r="384" spans="14:14" s="3" customFormat="1" x14ac:dyDescent="0.3">
      <c r="N384" s="11"/>
    </row>
    <row r="385" spans="14:14" s="3" customFormat="1" x14ac:dyDescent="0.3">
      <c r="N385" s="11"/>
    </row>
    <row r="386" spans="14:14" s="3" customFormat="1" x14ac:dyDescent="0.3">
      <c r="N386" s="11"/>
    </row>
    <row r="387" spans="14:14" s="3" customFormat="1" x14ac:dyDescent="0.3">
      <c r="N387" s="11"/>
    </row>
    <row r="388" spans="14:14" s="3" customFormat="1" x14ac:dyDescent="0.3">
      <c r="N388" s="11"/>
    </row>
    <row r="389" spans="14:14" s="3" customFormat="1" x14ac:dyDescent="0.3">
      <c r="N389" s="11"/>
    </row>
    <row r="390" spans="14:14" s="3" customFormat="1" x14ac:dyDescent="0.3">
      <c r="N390" s="11"/>
    </row>
    <row r="391" spans="14:14" s="3" customFormat="1" x14ac:dyDescent="0.3">
      <c r="N391" s="11"/>
    </row>
    <row r="392" spans="14:14" s="3" customFormat="1" x14ac:dyDescent="0.3">
      <c r="N392" s="11"/>
    </row>
    <row r="393" spans="14:14" s="3" customFormat="1" x14ac:dyDescent="0.3">
      <c r="N393" s="11"/>
    </row>
    <row r="394" spans="14:14" s="3" customFormat="1" x14ac:dyDescent="0.3">
      <c r="N394" s="11"/>
    </row>
    <row r="395" spans="14:14" s="3" customFormat="1" x14ac:dyDescent="0.3">
      <c r="N395" s="11"/>
    </row>
    <row r="396" spans="14:14" s="3" customFormat="1" x14ac:dyDescent="0.3">
      <c r="N396" s="11"/>
    </row>
    <row r="397" spans="14:14" s="3" customFormat="1" x14ac:dyDescent="0.3">
      <c r="N397" s="11"/>
    </row>
    <row r="398" spans="14:14" s="3" customFormat="1" x14ac:dyDescent="0.3">
      <c r="N398" s="11"/>
    </row>
    <row r="399" spans="14:14" s="3" customFormat="1" x14ac:dyDescent="0.3">
      <c r="N399" s="11"/>
    </row>
    <row r="400" spans="14:14" s="3" customFormat="1" x14ac:dyDescent="0.3">
      <c r="N400" s="11"/>
    </row>
    <row r="401" spans="14:14" s="3" customFormat="1" x14ac:dyDescent="0.3">
      <c r="N401" s="11"/>
    </row>
    <row r="402" spans="14:14" s="3" customFormat="1" x14ac:dyDescent="0.3">
      <c r="N402" s="11"/>
    </row>
    <row r="403" spans="14:14" s="3" customFormat="1" x14ac:dyDescent="0.3">
      <c r="N403" s="11"/>
    </row>
    <row r="404" spans="14:14" s="3" customFormat="1" x14ac:dyDescent="0.3">
      <c r="N404" s="11"/>
    </row>
    <row r="405" spans="14:14" s="3" customFormat="1" x14ac:dyDescent="0.3">
      <c r="N405" s="11"/>
    </row>
    <row r="406" spans="14:14" s="3" customFormat="1" x14ac:dyDescent="0.3">
      <c r="N406" s="11"/>
    </row>
    <row r="407" spans="14:14" s="3" customFormat="1" x14ac:dyDescent="0.3">
      <c r="N407" s="11"/>
    </row>
    <row r="408" spans="14:14" s="3" customFormat="1" x14ac:dyDescent="0.3">
      <c r="N408" s="11"/>
    </row>
    <row r="409" spans="14:14" s="3" customFormat="1" x14ac:dyDescent="0.3">
      <c r="N409" s="11"/>
    </row>
    <row r="410" spans="14:14" s="3" customFormat="1" x14ac:dyDescent="0.3">
      <c r="N410" s="11"/>
    </row>
    <row r="411" spans="14:14" s="3" customFormat="1" x14ac:dyDescent="0.3">
      <c r="N411" s="11"/>
    </row>
    <row r="412" spans="14:14" s="3" customFormat="1" x14ac:dyDescent="0.3">
      <c r="N412" s="11"/>
    </row>
    <row r="413" spans="14:14" s="3" customFormat="1" x14ac:dyDescent="0.3">
      <c r="N413" s="11"/>
    </row>
    <row r="414" spans="14:14" s="3" customFormat="1" x14ac:dyDescent="0.3">
      <c r="N414" s="11"/>
    </row>
    <row r="415" spans="14:14" s="3" customFormat="1" x14ac:dyDescent="0.3">
      <c r="N415" s="11"/>
    </row>
    <row r="416" spans="14:14" s="3" customFormat="1" x14ac:dyDescent="0.3">
      <c r="N416" s="11"/>
    </row>
    <row r="417" spans="14:14" s="3" customFormat="1" x14ac:dyDescent="0.3">
      <c r="N417" s="11"/>
    </row>
    <row r="418" spans="14:14" s="3" customFormat="1" x14ac:dyDescent="0.3">
      <c r="N418" s="11"/>
    </row>
    <row r="419" spans="14:14" s="3" customFormat="1" x14ac:dyDescent="0.3">
      <c r="N419" s="11"/>
    </row>
    <row r="420" spans="14:14" s="3" customFormat="1" x14ac:dyDescent="0.3">
      <c r="N420" s="11"/>
    </row>
    <row r="421" spans="14:14" s="3" customFormat="1" x14ac:dyDescent="0.3">
      <c r="N421" s="11"/>
    </row>
    <row r="422" spans="14:14" s="3" customFormat="1" x14ac:dyDescent="0.3">
      <c r="N422" s="11"/>
    </row>
    <row r="423" spans="14:14" s="3" customFormat="1" x14ac:dyDescent="0.3">
      <c r="N423" s="11"/>
    </row>
    <row r="424" spans="14:14" s="3" customFormat="1" x14ac:dyDescent="0.3">
      <c r="N424" s="11"/>
    </row>
    <row r="425" spans="14:14" s="3" customFormat="1" x14ac:dyDescent="0.3">
      <c r="N425" s="11"/>
    </row>
    <row r="426" spans="14:14" s="3" customFormat="1" x14ac:dyDescent="0.3">
      <c r="N426" s="11"/>
    </row>
    <row r="427" spans="14:14" s="3" customFormat="1" x14ac:dyDescent="0.3">
      <c r="N427" s="11"/>
    </row>
    <row r="428" spans="14:14" s="3" customFormat="1" x14ac:dyDescent="0.3">
      <c r="N428" s="11"/>
    </row>
    <row r="429" spans="14:14" s="3" customFormat="1" x14ac:dyDescent="0.3">
      <c r="N429" s="11"/>
    </row>
    <row r="430" spans="14:14" s="3" customFormat="1" x14ac:dyDescent="0.3">
      <c r="N430" s="11"/>
    </row>
    <row r="431" spans="14:14" s="3" customFormat="1" x14ac:dyDescent="0.3">
      <c r="N431" s="11"/>
    </row>
    <row r="432" spans="14:14" s="3" customFormat="1" x14ac:dyDescent="0.3">
      <c r="N432" s="11"/>
    </row>
    <row r="433" spans="14:14" s="3" customFormat="1" x14ac:dyDescent="0.3">
      <c r="N433" s="11"/>
    </row>
    <row r="434" spans="14:14" s="3" customFormat="1" x14ac:dyDescent="0.3">
      <c r="N434" s="11"/>
    </row>
    <row r="435" spans="14:14" s="3" customFormat="1" x14ac:dyDescent="0.3">
      <c r="N435" s="11"/>
    </row>
    <row r="436" spans="14:14" s="3" customFormat="1" x14ac:dyDescent="0.3">
      <c r="N436" s="11"/>
    </row>
    <row r="437" spans="14:14" s="3" customFormat="1" x14ac:dyDescent="0.3">
      <c r="N437" s="11"/>
    </row>
    <row r="438" spans="14:14" s="3" customFormat="1" x14ac:dyDescent="0.3">
      <c r="N438" s="11"/>
    </row>
    <row r="439" spans="14:14" s="3" customFormat="1" x14ac:dyDescent="0.3">
      <c r="N439" s="11"/>
    </row>
    <row r="440" spans="14:14" s="3" customFormat="1" x14ac:dyDescent="0.3">
      <c r="N440" s="11"/>
    </row>
    <row r="441" spans="14:14" s="3" customFormat="1" x14ac:dyDescent="0.3">
      <c r="N441" s="11"/>
    </row>
    <row r="442" spans="14:14" s="3" customFormat="1" x14ac:dyDescent="0.3">
      <c r="N442" s="11"/>
    </row>
    <row r="443" spans="14:14" s="3" customFormat="1" x14ac:dyDescent="0.3">
      <c r="N443" s="11"/>
    </row>
    <row r="444" spans="14:14" s="3" customFormat="1" x14ac:dyDescent="0.3">
      <c r="N444" s="11"/>
    </row>
    <row r="445" spans="14:14" s="3" customFormat="1" x14ac:dyDescent="0.3">
      <c r="N445" s="11"/>
    </row>
    <row r="446" spans="14:14" s="3" customFormat="1" x14ac:dyDescent="0.3">
      <c r="N446" s="11"/>
    </row>
    <row r="447" spans="14:14" s="3" customFormat="1" x14ac:dyDescent="0.3">
      <c r="N447" s="11"/>
    </row>
    <row r="448" spans="14:14" s="3" customFormat="1" x14ac:dyDescent="0.3">
      <c r="N448" s="11"/>
    </row>
    <row r="449" spans="14:14" s="3" customFormat="1" x14ac:dyDescent="0.3">
      <c r="N449" s="11"/>
    </row>
    <row r="450" spans="14:14" s="3" customFormat="1" x14ac:dyDescent="0.3">
      <c r="N450" s="11"/>
    </row>
    <row r="451" spans="14:14" s="3" customFormat="1" x14ac:dyDescent="0.3">
      <c r="N451" s="11"/>
    </row>
    <row r="452" spans="14:14" s="3" customFormat="1" x14ac:dyDescent="0.3">
      <c r="N452" s="11"/>
    </row>
    <row r="453" spans="14:14" s="3" customFormat="1" x14ac:dyDescent="0.3">
      <c r="N453" s="11"/>
    </row>
    <row r="454" spans="14:14" s="3" customFormat="1" x14ac:dyDescent="0.3">
      <c r="N454" s="11"/>
    </row>
    <row r="455" spans="14:14" s="3" customFormat="1" x14ac:dyDescent="0.3">
      <c r="N455" s="11"/>
    </row>
    <row r="456" spans="14:14" s="3" customFormat="1" x14ac:dyDescent="0.3">
      <c r="N456" s="11"/>
    </row>
    <row r="457" spans="14:14" s="3" customFormat="1" x14ac:dyDescent="0.3">
      <c r="N457" s="11"/>
    </row>
    <row r="458" spans="14:14" s="3" customFormat="1" x14ac:dyDescent="0.3">
      <c r="N458" s="11"/>
    </row>
    <row r="459" spans="14:14" s="3" customFormat="1" x14ac:dyDescent="0.3">
      <c r="N459" s="11"/>
    </row>
    <row r="460" spans="14:14" s="3" customFormat="1" x14ac:dyDescent="0.3">
      <c r="N460" s="11"/>
    </row>
    <row r="461" spans="14:14" s="3" customFormat="1" x14ac:dyDescent="0.3">
      <c r="N461" s="11"/>
    </row>
    <row r="462" spans="14:14" s="3" customFormat="1" x14ac:dyDescent="0.3">
      <c r="N462" s="11"/>
    </row>
    <row r="463" spans="14:14" s="3" customFormat="1" x14ac:dyDescent="0.3">
      <c r="N463" s="11"/>
    </row>
    <row r="464" spans="14:14" s="3" customFormat="1" x14ac:dyDescent="0.3">
      <c r="N464" s="11"/>
    </row>
    <row r="465" spans="14:14" s="3" customFormat="1" x14ac:dyDescent="0.3">
      <c r="N465" s="11"/>
    </row>
    <row r="466" spans="14:14" s="3" customFormat="1" x14ac:dyDescent="0.3">
      <c r="N466" s="11"/>
    </row>
    <row r="467" spans="14:14" s="3" customFormat="1" x14ac:dyDescent="0.3">
      <c r="N467" s="11"/>
    </row>
    <row r="468" spans="14:14" s="3" customFormat="1" x14ac:dyDescent="0.3">
      <c r="N468" s="11"/>
    </row>
    <row r="469" spans="14:14" s="3" customFormat="1" x14ac:dyDescent="0.3">
      <c r="N469" s="11"/>
    </row>
    <row r="470" spans="14:14" s="3" customFormat="1" x14ac:dyDescent="0.3">
      <c r="N470" s="11"/>
    </row>
    <row r="471" spans="14:14" s="3" customFormat="1" x14ac:dyDescent="0.3">
      <c r="N471" s="11"/>
    </row>
    <row r="472" spans="14:14" s="3" customFormat="1" x14ac:dyDescent="0.3">
      <c r="N472" s="11"/>
    </row>
    <row r="473" spans="14:14" s="3" customFormat="1" x14ac:dyDescent="0.3">
      <c r="N473" s="11"/>
    </row>
    <row r="474" spans="14:14" s="3" customFormat="1" x14ac:dyDescent="0.3">
      <c r="N474" s="11"/>
    </row>
    <row r="475" spans="14:14" s="3" customFormat="1" x14ac:dyDescent="0.3">
      <c r="N475" s="11"/>
    </row>
    <row r="476" spans="14:14" s="3" customFormat="1" x14ac:dyDescent="0.3">
      <c r="N476" s="11"/>
    </row>
    <row r="477" spans="14:14" s="3" customFormat="1" x14ac:dyDescent="0.3">
      <c r="N477" s="11"/>
    </row>
    <row r="478" spans="14:14" s="3" customFormat="1" x14ac:dyDescent="0.3">
      <c r="N478" s="11"/>
    </row>
    <row r="479" spans="14:14" s="3" customFormat="1" x14ac:dyDescent="0.3">
      <c r="N479" s="11"/>
    </row>
    <row r="480" spans="14:14" s="3" customFormat="1" x14ac:dyDescent="0.3">
      <c r="N480" s="11"/>
    </row>
    <row r="481" spans="14:14" s="3" customFormat="1" x14ac:dyDescent="0.3">
      <c r="N481" s="11"/>
    </row>
    <row r="482" spans="14:14" s="3" customFormat="1" x14ac:dyDescent="0.3">
      <c r="N482" s="11"/>
    </row>
    <row r="483" spans="14:14" s="3" customFormat="1" x14ac:dyDescent="0.3">
      <c r="N483" s="11"/>
    </row>
    <row r="484" spans="14:14" s="3" customFormat="1" x14ac:dyDescent="0.3">
      <c r="N484" s="11"/>
    </row>
    <row r="485" spans="14:14" s="3" customFormat="1" x14ac:dyDescent="0.3">
      <c r="N485" s="11"/>
    </row>
    <row r="486" spans="14:14" s="3" customFormat="1" x14ac:dyDescent="0.3">
      <c r="N486" s="11"/>
    </row>
    <row r="487" spans="14:14" s="3" customFormat="1" x14ac:dyDescent="0.3">
      <c r="N487" s="11"/>
    </row>
    <row r="488" spans="14:14" s="3" customFormat="1" x14ac:dyDescent="0.3">
      <c r="N488" s="11"/>
    </row>
    <row r="489" spans="14:14" s="3" customFormat="1" x14ac:dyDescent="0.3">
      <c r="N489" s="11"/>
    </row>
    <row r="490" spans="14:14" s="3" customFormat="1" x14ac:dyDescent="0.3">
      <c r="N490" s="11"/>
    </row>
    <row r="491" spans="14:14" s="3" customFormat="1" x14ac:dyDescent="0.3">
      <c r="N491" s="11"/>
    </row>
    <row r="492" spans="14:14" s="3" customFormat="1" x14ac:dyDescent="0.3">
      <c r="N492" s="11"/>
    </row>
    <row r="493" spans="14:14" s="3" customFormat="1" x14ac:dyDescent="0.3">
      <c r="N493" s="11"/>
    </row>
    <row r="494" spans="14:14" s="3" customFormat="1" x14ac:dyDescent="0.3">
      <c r="N494" s="11"/>
    </row>
    <row r="495" spans="14:14" s="3" customFormat="1" x14ac:dyDescent="0.3">
      <c r="N495" s="11"/>
    </row>
    <row r="496" spans="14:14" s="3" customFormat="1" x14ac:dyDescent="0.3">
      <c r="N496" s="11"/>
    </row>
    <row r="497" spans="14:14" s="3" customFormat="1" x14ac:dyDescent="0.3">
      <c r="N497" s="11"/>
    </row>
    <row r="498" spans="14:14" s="3" customFormat="1" x14ac:dyDescent="0.3">
      <c r="N498" s="11"/>
    </row>
    <row r="499" spans="14:14" s="3" customFormat="1" x14ac:dyDescent="0.3">
      <c r="N499" s="11"/>
    </row>
    <row r="500" spans="14:14" s="3" customFormat="1" x14ac:dyDescent="0.3">
      <c r="N500" s="11"/>
    </row>
    <row r="501" spans="14:14" s="3" customFormat="1" x14ac:dyDescent="0.3">
      <c r="N501" s="11"/>
    </row>
    <row r="502" spans="14:14" s="3" customFormat="1" x14ac:dyDescent="0.3">
      <c r="N502" s="11"/>
    </row>
    <row r="503" spans="14:14" s="3" customFormat="1" x14ac:dyDescent="0.3">
      <c r="N503" s="11"/>
    </row>
    <row r="504" spans="14:14" s="3" customFormat="1" x14ac:dyDescent="0.3">
      <c r="N504" s="11"/>
    </row>
    <row r="505" spans="14:14" s="3" customFormat="1" x14ac:dyDescent="0.3">
      <c r="N505" s="11"/>
    </row>
    <row r="506" spans="14:14" s="3" customFormat="1" x14ac:dyDescent="0.3">
      <c r="N506" s="11"/>
    </row>
    <row r="507" spans="14:14" s="3" customFormat="1" x14ac:dyDescent="0.3">
      <c r="N507" s="11"/>
    </row>
    <row r="508" spans="14:14" s="3" customFormat="1" x14ac:dyDescent="0.3">
      <c r="N508" s="11"/>
    </row>
    <row r="509" spans="14:14" s="3" customFormat="1" x14ac:dyDescent="0.3">
      <c r="N509" s="11"/>
    </row>
    <row r="510" spans="14:14" s="3" customFormat="1" x14ac:dyDescent="0.3">
      <c r="N510" s="11"/>
    </row>
  </sheetData>
  <mergeCells count="10">
    <mergeCell ref="B28:C2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X601"/>
  <sheetViews>
    <sheetView topLeftCell="B1" zoomScale="80" zoomScaleNormal="80" workbookViewId="0">
      <selection activeCell="B7" sqref="B7"/>
    </sheetView>
  </sheetViews>
  <sheetFormatPr defaultColWidth="9.109375" defaultRowHeight="14.4" x14ac:dyDescent="0.3"/>
  <cols>
    <col min="1" max="1" width="2.6640625" style="3" customWidth="1"/>
    <col min="2" max="2" width="7.6640625" style="2" customWidth="1"/>
    <col min="3" max="3" width="129.5546875" style="2" customWidth="1"/>
    <col min="4" max="7" width="13" style="2" hidden="1" customWidth="1"/>
    <col min="8" max="24" width="13.6640625" style="2" customWidth="1"/>
    <col min="25" max="102" width="9.109375" style="3"/>
    <col min="103" max="16384" width="9.109375" style="2"/>
  </cols>
  <sheetData>
    <row r="1" spans="2:25" s="3" customFormat="1" ht="15" thickBot="1" x14ac:dyDescent="0.35"/>
    <row r="2" spans="2:25" ht="21.9" customHeight="1" thickTop="1" thickBot="1" x14ac:dyDescent="0.35">
      <c r="B2" s="198" t="s">
        <v>645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</row>
    <row r="3" spans="2:25" ht="21.9" customHeight="1" thickTop="1" thickBot="1" x14ac:dyDescent="0.35">
      <c r="B3" s="201" t="s">
        <v>711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3"/>
    </row>
    <row r="4" spans="2:25" ht="21.9" customHeight="1" thickTop="1" thickBot="1" x14ac:dyDescent="0.35">
      <c r="B4" s="223" t="s">
        <v>718</v>
      </c>
      <c r="C4" s="242" t="s">
        <v>502</v>
      </c>
      <c r="D4" s="208" t="s">
        <v>184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0"/>
      <c r="X4" s="212" t="s">
        <v>685</v>
      </c>
    </row>
    <row r="5" spans="2:25" ht="21.9" customHeight="1" thickTop="1" x14ac:dyDescent="0.3">
      <c r="B5" s="240"/>
      <c r="C5" s="243"/>
      <c r="D5" s="193">
        <v>2012</v>
      </c>
      <c r="E5" s="193"/>
      <c r="F5" s="193">
        <v>2013</v>
      </c>
      <c r="G5" s="193"/>
      <c r="H5" s="223">
        <v>2014</v>
      </c>
      <c r="I5" s="191"/>
      <c r="J5" s="191">
        <v>2015</v>
      </c>
      <c r="K5" s="191"/>
      <c r="L5" s="191">
        <v>2016</v>
      </c>
      <c r="M5" s="191"/>
      <c r="N5" s="191">
        <v>2017</v>
      </c>
      <c r="O5" s="191"/>
      <c r="P5" s="191">
        <v>2018</v>
      </c>
      <c r="Q5" s="191"/>
      <c r="R5" s="191">
        <v>2019</v>
      </c>
      <c r="S5" s="191"/>
      <c r="T5" s="191">
        <v>2020</v>
      </c>
      <c r="U5" s="194"/>
      <c r="V5" s="191">
        <v>2021</v>
      </c>
      <c r="W5" s="192"/>
      <c r="X5" s="214"/>
    </row>
    <row r="6" spans="2:25" ht="21.9" customHeight="1" thickBot="1" x14ac:dyDescent="0.35">
      <c r="B6" s="241"/>
      <c r="C6" s="243"/>
      <c r="D6" s="25" t="s">
        <v>2</v>
      </c>
      <c r="E6" s="80" t="s">
        <v>1</v>
      </c>
      <c r="F6" s="25" t="s">
        <v>2</v>
      </c>
      <c r="G6" s="80" t="s">
        <v>1</v>
      </c>
      <c r="H6" s="154" t="s">
        <v>2</v>
      </c>
      <c r="I6" s="175" t="s">
        <v>1</v>
      </c>
      <c r="J6" s="136" t="s">
        <v>2</v>
      </c>
      <c r="K6" s="154" t="s">
        <v>1</v>
      </c>
      <c r="L6" s="136" t="s">
        <v>2</v>
      </c>
      <c r="M6" s="175" t="s">
        <v>1</v>
      </c>
      <c r="N6" s="136" t="s">
        <v>2</v>
      </c>
      <c r="O6" s="169" t="s">
        <v>1</v>
      </c>
      <c r="P6" s="136" t="s">
        <v>2</v>
      </c>
      <c r="Q6" s="169" t="s">
        <v>1</v>
      </c>
      <c r="R6" s="136" t="s">
        <v>2</v>
      </c>
      <c r="S6" s="169" t="s">
        <v>1</v>
      </c>
      <c r="T6" s="136" t="s">
        <v>2</v>
      </c>
      <c r="U6" s="190" t="s">
        <v>1</v>
      </c>
      <c r="V6" s="136" t="s">
        <v>2</v>
      </c>
      <c r="W6" s="179" t="s">
        <v>1</v>
      </c>
      <c r="X6" s="257"/>
    </row>
    <row r="7" spans="2:25" ht="21.9" customHeight="1" thickTop="1" thickBot="1" x14ac:dyDescent="0.35">
      <c r="B7" s="177" t="s">
        <v>94</v>
      </c>
      <c r="C7" s="176" t="s">
        <v>503</v>
      </c>
      <c r="D7" s="85">
        <v>229</v>
      </c>
      <c r="E7" s="57">
        <v>9.7696245733788392E-2</v>
      </c>
      <c r="F7" s="85">
        <v>240</v>
      </c>
      <c r="G7" s="57">
        <v>0.10050251256281408</v>
      </c>
      <c r="H7" s="115">
        <v>134</v>
      </c>
      <c r="I7" s="112">
        <v>3.6904434040209308E-2</v>
      </c>
      <c r="J7" s="117">
        <v>135</v>
      </c>
      <c r="K7" s="112">
        <v>3.651609413037598E-2</v>
      </c>
      <c r="L7" s="117">
        <v>122</v>
      </c>
      <c r="M7" s="112">
        <v>3.0878258668691469E-2</v>
      </c>
      <c r="N7" s="117">
        <v>152</v>
      </c>
      <c r="O7" s="57">
        <v>3.7924151696606789E-2</v>
      </c>
      <c r="P7" s="117">
        <v>154</v>
      </c>
      <c r="Q7" s="57">
        <v>3.8232373386295926E-2</v>
      </c>
      <c r="R7" s="117">
        <v>218</v>
      </c>
      <c r="S7" s="57">
        <v>5.1671012088172555E-2</v>
      </c>
      <c r="T7" s="117">
        <v>114</v>
      </c>
      <c r="U7" s="57">
        <v>3.8435603506405937E-2</v>
      </c>
      <c r="V7" s="117">
        <v>151</v>
      </c>
      <c r="W7" s="57">
        <v>4.5799211404306948E-2</v>
      </c>
      <c r="X7" s="59">
        <v>0.32456140350877194</v>
      </c>
      <c r="Y7" s="11"/>
    </row>
    <row r="8" spans="2:25" ht="21.9" customHeight="1" thickTop="1" thickBot="1" x14ac:dyDescent="0.35">
      <c r="B8" s="177">
        <v>10</v>
      </c>
      <c r="C8" s="176" t="s">
        <v>504</v>
      </c>
      <c r="D8" s="85">
        <v>0</v>
      </c>
      <c r="E8" s="57">
        <v>0</v>
      </c>
      <c r="F8" s="85">
        <v>0</v>
      </c>
      <c r="G8" s="57">
        <v>0</v>
      </c>
      <c r="H8" s="115">
        <v>0</v>
      </c>
      <c r="I8" s="112">
        <v>0</v>
      </c>
      <c r="J8" s="117">
        <v>0</v>
      </c>
      <c r="K8" s="112">
        <v>0</v>
      </c>
      <c r="L8" s="117">
        <v>0</v>
      </c>
      <c r="M8" s="112">
        <v>0</v>
      </c>
      <c r="N8" s="117">
        <v>0</v>
      </c>
      <c r="O8" s="57">
        <v>0</v>
      </c>
      <c r="P8" s="117">
        <v>0</v>
      </c>
      <c r="Q8" s="57">
        <v>0</v>
      </c>
      <c r="R8" s="117">
        <v>0</v>
      </c>
      <c r="S8" s="57">
        <v>0</v>
      </c>
      <c r="T8" s="117">
        <v>0</v>
      </c>
      <c r="U8" s="57">
        <v>0</v>
      </c>
      <c r="V8" s="117">
        <v>0</v>
      </c>
      <c r="W8" s="57">
        <v>0</v>
      </c>
      <c r="X8" s="59">
        <v>0</v>
      </c>
      <c r="Y8" s="11"/>
    </row>
    <row r="9" spans="2:25" ht="21.9" customHeight="1" thickTop="1" x14ac:dyDescent="0.3">
      <c r="B9" s="178">
        <v>11</v>
      </c>
      <c r="C9" s="94" t="s">
        <v>505</v>
      </c>
      <c r="D9" s="32">
        <v>1</v>
      </c>
      <c r="E9" s="20">
        <v>4.2662116040955632E-4</v>
      </c>
      <c r="F9" s="32">
        <v>1</v>
      </c>
      <c r="G9" s="20">
        <v>4.187604690117253E-4</v>
      </c>
      <c r="H9" s="49">
        <v>1</v>
      </c>
      <c r="I9" s="98">
        <v>2.754062241806665E-4</v>
      </c>
      <c r="J9" s="99">
        <v>1</v>
      </c>
      <c r="K9" s="98">
        <v>2.7048958615093319E-4</v>
      </c>
      <c r="L9" s="99">
        <v>1</v>
      </c>
      <c r="M9" s="98">
        <v>2.531004808909137E-4</v>
      </c>
      <c r="N9" s="99">
        <v>0</v>
      </c>
      <c r="O9" s="20">
        <v>0</v>
      </c>
      <c r="P9" s="99">
        <v>0</v>
      </c>
      <c r="Q9" s="20">
        <v>0</v>
      </c>
      <c r="R9" s="99">
        <v>0</v>
      </c>
      <c r="S9" s="20">
        <v>0</v>
      </c>
      <c r="T9" s="99">
        <v>0</v>
      </c>
      <c r="U9" s="20">
        <v>0</v>
      </c>
      <c r="V9" s="99">
        <v>1</v>
      </c>
      <c r="W9" s="20">
        <v>3.0330603579011223E-4</v>
      </c>
      <c r="X9" s="48">
        <v>1</v>
      </c>
      <c r="Y9" s="11"/>
    </row>
    <row r="10" spans="2:25" ht="21.9" customHeight="1" x14ac:dyDescent="0.3">
      <c r="B10" s="178">
        <v>12</v>
      </c>
      <c r="C10" s="94" t="s">
        <v>506</v>
      </c>
      <c r="D10" s="32">
        <v>0</v>
      </c>
      <c r="E10" s="20">
        <v>0</v>
      </c>
      <c r="F10" s="32">
        <v>1</v>
      </c>
      <c r="G10" s="20">
        <v>4.187604690117253E-4</v>
      </c>
      <c r="H10" s="49">
        <v>0</v>
      </c>
      <c r="I10" s="98">
        <v>0</v>
      </c>
      <c r="J10" s="99">
        <v>1</v>
      </c>
      <c r="K10" s="98">
        <v>0</v>
      </c>
      <c r="L10" s="99">
        <v>0</v>
      </c>
      <c r="M10" s="98">
        <v>0</v>
      </c>
      <c r="N10" s="99">
        <v>0</v>
      </c>
      <c r="O10" s="20">
        <v>0</v>
      </c>
      <c r="P10" s="99">
        <v>1</v>
      </c>
      <c r="Q10" s="20">
        <v>2.4826216484607745E-4</v>
      </c>
      <c r="R10" s="99">
        <v>2</v>
      </c>
      <c r="S10" s="20">
        <v>4.7404598246029864E-4</v>
      </c>
      <c r="T10" s="99">
        <v>0</v>
      </c>
      <c r="U10" s="20">
        <v>0</v>
      </c>
      <c r="V10" s="99">
        <v>0</v>
      </c>
      <c r="W10" s="20">
        <v>0</v>
      </c>
      <c r="X10" s="48">
        <v>0</v>
      </c>
      <c r="Y10" s="11"/>
    </row>
    <row r="11" spans="2:25" ht="21.9" customHeight="1" x14ac:dyDescent="0.3">
      <c r="B11" s="178">
        <v>13</v>
      </c>
      <c r="C11" s="94" t="s">
        <v>507</v>
      </c>
      <c r="D11" s="32">
        <v>3</v>
      </c>
      <c r="E11" s="20">
        <v>1.2798634812286689E-3</v>
      </c>
      <c r="F11" s="32">
        <v>1</v>
      </c>
      <c r="G11" s="20">
        <v>4.187604690117253E-4</v>
      </c>
      <c r="H11" s="49">
        <v>0</v>
      </c>
      <c r="I11" s="98">
        <v>0</v>
      </c>
      <c r="J11" s="99">
        <v>0</v>
      </c>
      <c r="K11" s="98">
        <v>0</v>
      </c>
      <c r="L11" s="99">
        <v>1</v>
      </c>
      <c r="M11" s="98">
        <v>2.531004808909137E-4</v>
      </c>
      <c r="N11" s="99">
        <v>2</v>
      </c>
      <c r="O11" s="20">
        <v>4.9900199600798399E-4</v>
      </c>
      <c r="P11" s="99">
        <v>0</v>
      </c>
      <c r="Q11" s="20">
        <v>0</v>
      </c>
      <c r="R11" s="99">
        <v>0</v>
      </c>
      <c r="S11" s="20">
        <v>0</v>
      </c>
      <c r="T11" s="99">
        <v>0</v>
      </c>
      <c r="U11" s="20">
        <v>0</v>
      </c>
      <c r="V11" s="99">
        <v>0</v>
      </c>
      <c r="W11" s="20">
        <v>0</v>
      </c>
      <c r="X11" s="48">
        <v>0</v>
      </c>
      <c r="Y11" s="11"/>
    </row>
    <row r="12" spans="2:25" ht="21.9" customHeight="1" x14ac:dyDescent="0.3">
      <c r="B12" s="178">
        <v>14</v>
      </c>
      <c r="C12" s="94" t="s">
        <v>508</v>
      </c>
      <c r="D12" s="32">
        <v>9</v>
      </c>
      <c r="E12" s="20">
        <v>3.8395904436860067E-3</v>
      </c>
      <c r="F12" s="32">
        <v>21</v>
      </c>
      <c r="G12" s="20">
        <v>8.7939698492462311E-3</v>
      </c>
      <c r="H12" s="49">
        <v>6</v>
      </c>
      <c r="I12" s="98">
        <v>1.6524373450839988E-3</v>
      </c>
      <c r="J12" s="99">
        <v>20</v>
      </c>
      <c r="K12" s="98">
        <v>5.4097917230186646E-3</v>
      </c>
      <c r="L12" s="99">
        <v>7</v>
      </c>
      <c r="M12" s="98">
        <v>1.7717033662363959E-3</v>
      </c>
      <c r="N12" s="99">
        <v>13</v>
      </c>
      <c r="O12" s="20">
        <v>3.243512974051896E-3</v>
      </c>
      <c r="P12" s="99">
        <v>13</v>
      </c>
      <c r="Q12" s="20">
        <v>3.2274081429990069E-3</v>
      </c>
      <c r="R12" s="99">
        <v>14</v>
      </c>
      <c r="S12" s="20">
        <v>3.3183218772220905E-3</v>
      </c>
      <c r="T12" s="99">
        <v>11</v>
      </c>
      <c r="U12" s="20">
        <v>3.7086985839514496E-3</v>
      </c>
      <c r="V12" s="99">
        <v>8</v>
      </c>
      <c r="W12" s="20">
        <v>2.4264482863208979E-3</v>
      </c>
      <c r="X12" s="48">
        <v>-0.27272727272727271</v>
      </c>
      <c r="Y12" s="11"/>
    </row>
    <row r="13" spans="2:25" ht="21.9" customHeight="1" x14ac:dyDescent="0.3">
      <c r="B13" s="178">
        <v>15</v>
      </c>
      <c r="C13" s="94" t="s">
        <v>509</v>
      </c>
      <c r="D13" s="32">
        <v>0</v>
      </c>
      <c r="E13" s="20">
        <v>0</v>
      </c>
      <c r="F13" s="32">
        <v>0</v>
      </c>
      <c r="G13" s="20">
        <v>0</v>
      </c>
      <c r="H13" s="49">
        <v>0</v>
      </c>
      <c r="I13" s="98">
        <v>0</v>
      </c>
      <c r="J13" s="99">
        <v>0</v>
      </c>
      <c r="K13" s="98">
        <v>0</v>
      </c>
      <c r="L13" s="99">
        <v>0</v>
      </c>
      <c r="M13" s="98">
        <v>0</v>
      </c>
      <c r="N13" s="99">
        <v>0</v>
      </c>
      <c r="O13" s="20">
        <v>0</v>
      </c>
      <c r="P13" s="99">
        <v>0</v>
      </c>
      <c r="Q13" s="20">
        <v>0</v>
      </c>
      <c r="R13" s="99">
        <v>0</v>
      </c>
      <c r="S13" s="20">
        <v>0</v>
      </c>
      <c r="T13" s="99">
        <v>0</v>
      </c>
      <c r="U13" s="20">
        <v>0</v>
      </c>
      <c r="V13" s="99">
        <v>0</v>
      </c>
      <c r="W13" s="20">
        <v>0</v>
      </c>
      <c r="X13" s="48">
        <v>0</v>
      </c>
      <c r="Y13" s="11"/>
    </row>
    <row r="14" spans="2:25" ht="21.9" customHeight="1" x14ac:dyDescent="0.3">
      <c r="B14" s="178">
        <v>16</v>
      </c>
      <c r="C14" s="94" t="s">
        <v>510</v>
      </c>
      <c r="D14" s="32">
        <v>2</v>
      </c>
      <c r="E14" s="20">
        <v>8.5324232081911264E-4</v>
      </c>
      <c r="F14" s="32">
        <v>4</v>
      </c>
      <c r="G14" s="20">
        <v>1.6750418760469012E-3</v>
      </c>
      <c r="H14" s="49">
        <v>1</v>
      </c>
      <c r="I14" s="98">
        <v>2.754062241806665E-4</v>
      </c>
      <c r="J14" s="99">
        <v>0</v>
      </c>
      <c r="K14" s="98">
        <v>0</v>
      </c>
      <c r="L14" s="99">
        <v>0</v>
      </c>
      <c r="M14" s="98">
        <v>0</v>
      </c>
      <c r="N14" s="99">
        <v>0</v>
      </c>
      <c r="O14" s="20">
        <v>0</v>
      </c>
      <c r="P14" s="99">
        <v>0</v>
      </c>
      <c r="Q14" s="20">
        <v>0</v>
      </c>
      <c r="R14" s="99">
        <v>0</v>
      </c>
      <c r="S14" s="20">
        <v>0</v>
      </c>
      <c r="T14" s="99">
        <v>0</v>
      </c>
      <c r="U14" s="20">
        <v>0</v>
      </c>
      <c r="V14" s="99">
        <v>0</v>
      </c>
      <c r="W14" s="20">
        <v>0</v>
      </c>
      <c r="X14" s="48">
        <v>0</v>
      </c>
      <c r="Y14" s="11"/>
    </row>
    <row r="15" spans="2:25" ht="21.9" customHeight="1" x14ac:dyDescent="0.3">
      <c r="B15" s="178">
        <v>17</v>
      </c>
      <c r="C15" s="94" t="s">
        <v>511</v>
      </c>
      <c r="D15" s="32">
        <v>1</v>
      </c>
      <c r="E15" s="20">
        <v>4.2662116040955632E-4</v>
      </c>
      <c r="F15" s="32">
        <v>0</v>
      </c>
      <c r="G15" s="20">
        <v>0</v>
      </c>
      <c r="H15" s="49">
        <v>1</v>
      </c>
      <c r="I15" s="98">
        <v>0</v>
      </c>
      <c r="J15" s="99">
        <v>0</v>
      </c>
      <c r="K15" s="98">
        <v>0</v>
      </c>
      <c r="L15" s="99">
        <v>0</v>
      </c>
      <c r="M15" s="98">
        <v>0</v>
      </c>
      <c r="N15" s="99">
        <v>0</v>
      </c>
      <c r="O15" s="20">
        <v>0</v>
      </c>
      <c r="P15" s="99">
        <v>0</v>
      </c>
      <c r="Q15" s="20">
        <v>0</v>
      </c>
      <c r="R15" s="99">
        <v>0</v>
      </c>
      <c r="S15" s="20">
        <v>0</v>
      </c>
      <c r="T15" s="99">
        <v>0</v>
      </c>
      <c r="U15" s="20">
        <v>0</v>
      </c>
      <c r="V15" s="99">
        <v>0</v>
      </c>
      <c r="W15" s="20">
        <v>0</v>
      </c>
      <c r="X15" s="48">
        <v>0</v>
      </c>
      <c r="Y15" s="11"/>
    </row>
    <row r="16" spans="2:25" ht="21.9" customHeight="1" thickBot="1" x14ac:dyDescent="0.35">
      <c r="B16" s="178">
        <v>19</v>
      </c>
      <c r="C16" s="94" t="s">
        <v>512</v>
      </c>
      <c r="D16" s="32">
        <v>16</v>
      </c>
      <c r="E16" s="20">
        <v>6.8259385665529011E-3</v>
      </c>
      <c r="F16" s="32">
        <v>16</v>
      </c>
      <c r="G16" s="20">
        <v>6.7001675041876048E-3</v>
      </c>
      <c r="H16" s="49">
        <v>2</v>
      </c>
      <c r="I16" s="98">
        <v>5.50812448361333E-4</v>
      </c>
      <c r="J16" s="99">
        <v>2</v>
      </c>
      <c r="K16" s="98">
        <v>5.4097917230186638E-4</v>
      </c>
      <c r="L16" s="99">
        <v>0</v>
      </c>
      <c r="M16" s="98">
        <v>0</v>
      </c>
      <c r="N16" s="99">
        <v>2</v>
      </c>
      <c r="O16" s="20">
        <v>4.9900199600798399E-4</v>
      </c>
      <c r="P16" s="99">
        <v>1</v>
      </c>
      <c r="Q16" s="20">
        <v>2.4826216484607745E-4</v>
      </c>
      <c r="R16" s="99">
        <v>2</v>
      </c>
      <c r="S16" s="20">
        <v>4.7404598246029864E-4</v>
      </c>
      <c r="T16" s="99">
        <v>2</v>
      </c>
      <c r="U16" s="20">
        <v>6.7430883344571813E-4</v>
      </c>
      <c r="V16" s="99">
        <v>1</v>
      </c>
      <c r="W16" s="20">
        <v>3.0330603579011223E-4</v>
      </c>
      <c r="X16" s="48">
        <v>-0.5</v>
      </c>
      <c r="Y16" s="11"/>
    </row>
    <row r="17" spans="2:25" ht="21.9" customHeight="1" thickTop="1" thickBot="1" x14ac:dyDescent="0.35">
      <c r="B17" s="177">
        <v>20</v>
      </c>
      <c r="C17" s="176" t="s">
        <v>513</v>
      </c>
      <c r="D17" s="85">
        <v>0</v>
      </c>
      <c r="E17" s="57">
        <v>0</v>
      </c>
      <c r="F17" s="85">
        <v>0</v>
      </c>
      <c r="G17" s="57">
        <v>0</v>
      </c>
      <c r="H17" s="115">
        <v>0</v>
      </c>
      <c r="I17" s="112">
        <v>0</v>
      </c>
      <c r="J17" s="117">
        <v>0</v>
      </c>
      <c r="K17" s="112">
        <v>0</v>
      </c>
      <c r="L17" s="117">
        <v>0</v>
      </c>
      <c r="M17" s="112">
        <v>0</v>
      </c>
      <c r="N17" s="117">
        <v>0</v>
      </c>
      <c r="O17" s="57">
        <v>0</v>
      </c>
      <c r="P17" s="117">
        <v>0</v>
      </c>
      <c r="Q17" s="57">
        <v>0</v>
      </c>
      <c r="R17" s="117">
        <v>0</v>
      </c>
      <c r="S17" s="57">
        <v>0</v>
      </c>
      <c r="T17" s="117">
        <v>1</v>
      </c>
      <c r="U17" s="57">
        <v>3.3715441672285906E-4</v>
      </c>
      <c r="V17" s="117">
        <v>0</v>
      </c>
      <c r="W17" s="57">
        <v>0</v>
      </c>
      <c r="X17" s="59">
        <v>-1</v>
      </c>
      <c r="Y17" s="11"/>
    </row>
    <row r="18" spans="2:25" ht="21.9" customHeight="1" thickTop="1" x14ac:dyDescent="0.3">
      <c r="B18" s="178">
        <v>21</v>
      </c>
      <c r="C18" s="94" t="s">
        <v>514</v>
      </c>
      <c r="D18" s="32">
        <v>0</v>
      </c>
      <c r="E18" s="20">
        <v>0</v>
      </c>
      <c r="F18" s="32">
        <v>0</v>
      </c>
      <c r="G18" s="20">
        <v>0</v>
      </c>
      <c r="H18" s="49">
        <v>2</v>
      </c>
      <c r="I18" s="98">
        <v>0</v>
      </c>
      <c r="J18" s="99">
        <v>0</v>
      </c>
      <c r="K18" s="98">
        <v>0</v>
      </c>
      <c r="L18" s="99">
        <v>0</v>
      </c>
      <c r="M18" s="98">
        <v>0</v>
      </c>
      <c r="N18" s="99">
        <v>0</v>
      </c>
      <c r="O18" s="20">
        <v>0</v>
      </c>
      <c r="P18" s="99">
        <v>1</v>
      </c>
      <c r="Q18" s="20">
        <v>2.4826216484607745E-4</v>
      </c>
      <c r="R18" s="99">
        <v>0</v>
      </c>
      <c r="S18" s="20">
        <v>0</v>
      </c>
      <c r="T18" s="99">
        <v>0</v>
      </c>
      <c r="U18" s="20">
        <v>0</v>
      </c>
      <c r="V18" s="99">
        <v>1</v>
      </c>
      <c r="W18" s="20">
        <v>3.0330603579011223E-4</v>
      </c>
      <c r="X18" s="48">
        <v>1</v>
      </c>
      <c r="Y18" s="11"/>
    </row>
    <row r="19" spans="2:25" ht="21.9" customHeight="1" x14ac:dyDescent="0.3">
      <c r="B19" s="178">
        <v>22</v>
      </c>
      <c r="C19" s="94" t="s">
        <v>515</v>
      </c>
      <c r="D19" s="32">
        <v>0</v>
      </c>
      <c r="E19" s="20">
        <v>0</v>
      </c>
      <c r="F19" s="32">
        <v>0</v>
      </c>
      <c r="G19" s="20">
        <v>0</v>
      </c>
      <c r="H19" s="49">
        <v>0</v>
      </c>
      <c r="I19" s="98">
        <v>0</v>
      </c>
      <c r="J19" s="99">
        <v>0</v>
      </c>
      <c r="K19" s="98">
        <v>0</v>
      </c>
      <c r="L19" s="99">
        <v>0</v>
      </c>
      <c r="M19" s="98">
        <v>0</v>
      </c>
      <c r="N19" s="99">
        <v>0</v>
      </c>
      <c r="O19" s="20">
        <v>0</v>
      </c>
      <c r="P19" s="99">
        <v>0</v>
      </c>
      <c r="Q19" s="20">
        <v>0</v>
      </c>
      <c r="R19" s="99">
        <v>0</v>
      </c>
      <c r="S19" s="20">
        <v>0</v>
      </c>
      <c r="T19" s="99">
        <v>0</v>
      </c>
      <c r="U19" s="20">
        <v>0</v>
      </c>
      <c r="V19" s="99">
        <v>0</v>
      </c>
      <c r="W19" s="20">
        <v>0</v>
      </c>
      <c r="X19" s="48">
        <v>0</v>
      </c>
      <c r="Y19" s="11"/>
    </row>
    <row r="20" spans="2:25" ht="21.9" customHeight="1" x14ac:dyDescent="0.3">
      <c r="B20" s="178">
        <v>23</v>
      </c>
      <c r="C20" s="94" t="s">
        <v>516</v>
      </c>
      <c r="D20" s="32">
        <v>1</v>
      </c>
      <c r="E20" s="20">
        <v>4.2662116040955632E-4</v>
      </c>
      <c r="F20" s="32">
        <v>0</v>
      </c>
      <c r="G20" s="20">
        <v>0</v>
      </c>
      <c r="H20" s="49">
        <v>0</v>
      </c>
      <c r="I20" s="98">
        <v>0</v>
      </c>
      <c r="J20" s="99">
        <v>0</v>
      </c>
      <c r="K20" s="98">
        <v>0</v>
      </c>
      <c r="L20" s="99">
        <v>0</v>
      </c>
      <c r="M20" s="98">
        <v>0</v>
      </c>
      <c r="N20" s="99">
        <v>0</v>
      </c>
      <c r="O20" s="20">
        <v>0</v>
      </c>
      <c r="P20" s="99">
        <v>0</v>
      </c>
      <c r="Q20" s="20">
        <v>0</v>
      </c>
      <c r="R20" s="99">
        <v>0</v>
      </c>
      <c r="S20" s="20">
        <v>0</v>
      </c>
      <c r="T20" s="99">
        <v>0</v>
      </c>
      <c r="U20" s="20">
        <v>0</v>
      </c>
      <c r="V20" s="99">
        <v>0</v>
      </c>
      <c r="W20" s="20">
        <v>0</v>
      </c>
      <c r="X20" s="48">
        <v>0</v>
      </c>
      <c r="Y20" s="11"/>
    </row>
    <row r="21" spans="2:25" ht="21.9" customHeight="1" thickBot="1" x14ac:dyDescent="0.35">
      <c r="B21" s="178">
        <v>29</v>
      </c>
      <c r="C21" s="94" t="s">
        <v>517</v>
      </c>
      <c r="D21" s="32">
        <v>1</v>
      </c>
      <c r="E21" s="20">
        <v>4.2662116040955632E-4</v>
      </c>
      <c r="F21" s="32">
        <v>0</v>
      </c>
      <c r="G21" s="20">
        <v>0</v>
      </c>
      <c r="H21" s="49">
        <v>1</v>
      </c>
      <c r="I21" s="98">
        <v>2.754062241806665E-4</v>
      </c>
      <c r="J21" s="99">
        <v>0</v>
      </c>
      <c r="K21" s="98">
        <v>0</v>
      </c>
      <c r="L21" s="99">
        <v>2</v>
      </c>
      <c r="M21" s="98">
        <v>5.0620096178182741E-4</v>
      </c>
      <c r="N21" s="99">
        <v>1</v>
      </c>
      <c r="O21" s="20">
        <v>2.4950099800399199E-4</v>
      </c>
      <c r="P21" s="99">
        <v>1</v>
      </c>
      <c r="Q21" s="20">
        <v>2.4826216484607745E-4</v>
      </c>
      <c r="R21" s="99">
        <v>0</v>
      </c>
      <c r="S21" s="20">
        <v>0</v>
      </c>
      <c r="T21" s="99">
        <v>1</v>
      </c>
      <c r="U21" s="20">
        <v>3.3715441672285906E-4</v>
      </c>
      <c r="V21" s="99">
        <v>0</v>
      </c>
      <c r="W21" s="20">
        <v>0</v>
      </c>
      <c r="X21" s="48">
        <v>-1</v>
      </c>
      <c r="Y21" s="11"/>
    </row>
    <row r="22" spans="2:25" ht="21.9" customHeight="1" thickTop="1" thickBot="1" x14ac:dyDescent="0.35">
      <c r="B22" s="177">
        <v>30</v>
      </c>
      <c r="C22" s="176" t="s">
        <v>518</v>
      </c>
      <c r="D22" s="85">
        <v>15</v>
      </c>
      <c r="E22" s="57">
        <v>6.3993174061433445E-3</v>
      </c>
      <c r="F22" s="85">
        <v>24</v>
      </c>
      <c r="G22" s="57">
        <v>1.0050251256281407E-2</v>
      </c>
      <c r="H22" s="115">
        <v>48</v>
      </c>
      <c r="I22" s="112">
        <v>1.321949876067199E-2</v>
      </c>
      <c r="J22" s="117">
        <v>49</v>
      </c>
      <c r="K22" s="112">
        <v>1.3253989721395727E-2</v>
      </c>
      <c r="L22" s="117">
        <v>32</v>
      </c>
      <c r="M22" s="112">
        <v>8.0992153885092386E-3</v>
      </c>
      <c r="N22" s="117">
        <v>51</v>
      </c>
      <c r="O22" s="57">
        <v>1.2724550898203593E-2</v>
      </c>
      <c r="P22" s="117">
        <v>41</v>
      </c>
      <c r="Q22" s="57">
        <v>1.0178748758689175E-2</v>
      </c>
      <c r="R22" s="117">
        <v>73</v>
      </c>
      <c r="S22" s="57">
        <v>1.7302678359800899E-2</v>
      </c>
      <c r="T22" s="117">
        <v>54</v>
      </c>
      <c r="U22" s="57">
        <v>1.8206338503034391E-2</v>
      </c>
      <c r="V22" s="117">
        <v>113</v>
      </c>
      <c r="W22" s="57">
        <v>3.4273582044282679E-2</v>
      </c>
      <c r="X22" s="59">
        <v>1.0925925925925926</v>
      </c>
      <c r="Y22" s="11"/>
    </row>
    <row r="23" spans="2:25" ht="21.9" customHeight="1" thickTop="1" x14ac:dyDescent="0.3">
      <c r="B23" s="178">
        <v>31</v>
      </c>
      <c r="C23" s="94" t="s">
        <v>519</v>
      </c>
      <c r="D23" s="32">
        <v>114</v>
      </c>
      <c r="E23" s="20">
        <v>4.8634812286689422E-2</v>
      </c>
      <c r="F23" s="32">
        <v>116</v>
      </c>
      <c r="G23" s="20">
        <v>4.8576214405360134E-2</v>
      </c>
      <c r="H23" s="49">
        <v>315</v>
      </c>
      <c r="I23" s="98">
        <v>8.6752960616909944E-2</v>
      </c>
      <c r="J23" s="99">
        <v>305</v>
      </c>
      <c r="K23" s="98">
        <v>8.2499323776034625E-2</v>
      </c>
      <c r="L23" s="99">
        <v>343</v>
      </c>
      <c r="M23" s="98">
        <v>8.681346494558341E-2</v>
      </c>
      <c r="N23" s="99">
        <v>357</v>
      </c>
      <c r="O23" s="20">
        <v>8.9071856287425144E-2</v>
      </c>
      <c r="P23" s="99">
        <v>379</v>
      </c>
      <c r="Q23" s="20">
        <v>9.409136047666336E-2</v>
      </c>
      <c r="R23" s="99">
        <v>548</v>
      </c>
      <c r="S23" s="20">
        <v>0.12988859919412182</v>
      </c>
      <c r="T23" s="99">
        <v>541</v>
      </c>
      <c r="U23" s="20">
        <v>0.18240053944706675</v>
      </c>
      <c r="V23" s="99">
        <v>515</v>
      </c>
      <c r="W23" s="20">
        <v>0.15620260843190781</v>
      </c>
      <c r="X23" s="48">
        <v>-4.8059149722735672E-2</v>
      </c>
      <c r="Y23" s="11"/>
    </row>
    <row r="24" spans="2:25" ht="21.9" customHeight="1" x14ac:dyDescent="0.3">
      <c r="B24" s="178">
        <v>32</v>
      </c>
      <c r="C24" s="94" t="s">
        <v>520</v>
      </c>
      <c r="D24" s="32">
        <v>53</v>
      </c>
      <c r="E24" s="20">
        <v>2.2610921501706484E-2</v>
      </c>
      <c r="F24" s="32">
        <v>43</v>
      </c>
      <c r="G24" s="20">
        <v>1.8006700167504188E-2</v>
      </c>
      <c r="H24" s="49">
        <v>104</v>
      </c>
      <c r="I24" s="98">
        <v>2.8642247314789319E-2</v>
      </c>
      <c r="J24" s="99">
        <v>135</v>
      </c>
      <c r="K24" s="98">
        <v>3.651609413037598E-2</v>
      </c>
      <c r="L24" s="99">
        <v>128</v>
      </c>
      <c r="M24" s="98">
        <v>3.2396861554036954E-2</v>
      </c>
      <c r="N24" s="99">
        <v>157</v>
      </c>
      <c r="O24" s="20">
        <v>3.9171656686626748E-2</v>
      </c>
      <c r="P24" s="99">
        <v>169</v>
      </c>
      <c r="Q24" s="20">
        <v>4.1956305858987089E-2</v>
      </c>
      <c r="R24" s="99">
        <v>155</v>
      </c>
      <c r="S24" s="20">
        <v>3.6738563640673148E-2</v>
      </c>
      <c r="T24" s="99">
        <v>97</v>
      </c>
      <c r="U24" s="20">
        <v>3.2703978422117329E-2</v>
      </c>
      <c r="V24" s="99">
        <v>115</v>
      </c>
      <c r="W24" s="20">
        <v>3.4880194115862906E-2</v>
      </c>
      <c r="X24" s="48">
        <v>0.18556701030927836</v>
      </c>
      <c r="Y24" s="11"/>
    </row>
    <row r="25" spans="2:25" ht="21.9" customHeight="1" thickBot="1" x14ac:dyDescent="0.35">
      <c r="B25" s="178">
        <v>39</v>
      </c>
      <c r="C25" s="94" t="s">
        <v>521</v>
      </c>
      <c r="D25" s="32">
        <v>5</v>
      </c>
      <c r="E25" s="20">
        <v>2.1331058020477816E-3</v>
      </c>
      <c r="F25" s="32">
        <v>4</v>
      </c>
      <c r="G25" s="20">
        <v>1.6750418760469012E-3</v>
      </c>
      <c r="H25" s="49">
        <v>24</v>
      </c>
      <c r="I25" s="98">
        <v>6.6097493803359952E-3</v>
      </c>
      <c r="J25" s="99">
        <v>15</v>
      </c>
      <c r="K25" s="98">
        <v>4.057343792263998E-3</v>
      </c>
      <c r="L25" s="99">
        <v>10</v>
      </c>
      <c r="M25" s="98">
        <v>2.531004808909137E-3</v>
      </c>
      <c r="N25" s="99">
        <v>39</v>
      </c>
      <c r="O25" s="20">
        <v>9.730538922155689E-3</v>
      </c>
      <c r="P25" s="99">
        <v>171</v>
      </c>
      <c r="Q25" s="20">
        <v>4.2452830188679243E-2</v>
      </c>
      <c r="R25" s="99">
        <v>7</v>
      </c>
      <c r="S25" s="20">
        <v>1.6591609386110452E-3</v>
      </c>
      <c r="T25" s="99">
        <v>12</v>
      </c>
      <c r="U25" s="20">
        <v>4.045853000674309E-3</v>
      </c>
      <c r="V25" s="99">
        <v>7</v>
      </c>
      <c r="W25" s="20">
        <v>2.1231422505307855E-3</v>
      </c>
      <c r="X25" s="48">
        <v>-0.41666666666666669</v>
      </c>
      <c r="Y25" s="11"/>
    </row>
    <row r="26" spans="2:25" ht="21.9" customHeight="1" thickTop="1" thickBot="1" x14ac:dyDescent="0.35">
      <c r="B26" s="177">
        <v>40</v>
      </c>
      <c r="C26" s="176" t="s">
        <v>522</v>
      </c>
      <c r="D26" s="85">
        <v>140</v>
      </c>
      <c r="E26" s="57">
        <v>5.9726962457337884E-2</v>
      </c>
      <c r="F26" s="85">
        <v>112</v>
      </c>
      <c r="G26" s="57">
        <v>4.690117252931323E-2</v>
      </c>
      <c r="H26" s="115">
        <v>206</v>
      </c>
      <c r="I26" s="112">
        <v>5.6733682181217299E-2</v>
      </c>
      <c r="J26" s="117">
        <v>246</v>
      </c>
      <c r="K26" s="112">
        <v>6.6540438193129561E-2</v>
      </c>
      <c r="L26" s="117">
        <v>405</v>
      </c>
      <c r="M26" s="112">
        <v>0.10250569476082004</v>
      </c>
      <c r="N26" s="117">
        <v>350</v>
      </c>
      <c r="O26" s="57">
        <v>8.7325349301397209E-2</v>
      </c>
      <c r="P26" s="117">
        <v>352</v>
      </c>
      <c r="Q26" s="57">
        <v>8.7388282025819261E-2</v>
      </c>
      <c r="R26" s="117">
        <v>371</v>
      </c>
      <c r="S26" s="57">
        <v>8.7935529746385396E-2</v>
      </c>
      <c r="T26" s="117">
        <v>152</v>
      </c>
      <c r="U26" s="57">
        <v>5.124747134187458E-2</v>
      </c>
      <c r="V26" s="117">
        <v>199</v>
      </c>
      <c r="W26" s="57">
        <v>6.0357901122232334E-2</v>
      </c>
      <c r="X26" s="59">
        <v>0.30921052631578949</v>
      </c>
      <c r="Y26" s="11"/>
    </row>
    <row r="27" spans="2:25" ht="21.9" customHeight="1" thickTop="1" x14ac:dyDescent="0.3">
      <c r="B27" s="178">
        <v>41</v>
      </c>
      <c r="C27" s="94" t="s">
        <v>523</v>
      </c>
      <c r="D27" s="32">
        <v>11</v>
      </c>
      <c r="E27" s="20">
        <v>4.6928327645051199E-3</v>
      </c>
      <c r="F27" s="32">
        <v>12</v>
      </c>
      <c r="G27" s="20">
        <v>5.0251256281407036E-3</v>
      </c>
      <c r="H27" s="49">
        <v>14</v>
      </c>
      <c r="I27" s="98">
        <v>3.8556871385293308E-3</v>
      </c>
      <c r="J27" s="99">
        <v>25</v>
      </c>
      <c r="K27" s="98">
        <v>6.7622396537733295E-3</v>
      </c>
      <c r="L27" s="99">
        <v>27</v>
      </c>
      <c r="M27" s="98">
        <v>6.8337129840546698E-3</v>
      </c>
      <c r="N27" s="99">
        <v>24</v>
      </c>
      <c r="O27" s="20">
        <v>5.9880239520958087E-3</v>
      </c>
      <c r="P27" s="99">
        <v>20</v>
      </c>
      <c r="Q27" s="20">
        <v>4.9652432969215492E-3</v>
      </c>
      <c r="R27" s="99">
        <v>18</v>
      </c>
      <c r="S27" s="20">
        <v>4.2664138421426882E-3</v>
      </c>
      <c r="T27" s="99">
        <v>13</v>
      </c>
      <c r="U27" s="20">
        <v>4.3830074173971676E-3</v>
      </c>
      <c r="V27" s="99">
        <v>11</v>
      </c>
      <c r="W27" s="20">
        <v>3.3363663936912345E-3</v>
      </c>
      <c r="X27" s="48">
        <v>-0.15384615384615385</v>
      </c>
      <c r="Y27" s="11"/>
    </row>
    <row r="28" spans="2:25" ht="21.9" customHeight="1" x14ac:dyDescent="0.3">
      <c r="B28" s="178">
        <v>42</v>
      </c>
      <c r="C28" s="94" t="s">
        <v>524</v>
      </c>
      <c r="D28" s="32">
        <v>20</v>
      </c>
      <c r="E28" s="20">
        <v>8.5324232081911266E-3</v>
      </c>
      <c r="F28" s="32">
        <v>12</v>
      </c>
      <c r="G28" s="20">
        <v>5.0251256281407036E-3</v>
      </c>
      <c r="H28" s="49">
        <v>20</v>
      </c>
      <c r="I28" s="98">
        <v>5.5081244836133296E-3</v>
      </c>
      <c r="J28" s="99">
        <v>20</v>
      </c>
      <c r="K28" s="98">
        <v>5.4097917230186646E-3</v>
      </c>
      <c r="L28" s="99">
        <v>17</v>
      </c>
      <c r="M28" s="98">
        <v>4.3027081751455332E-3</v>
      </c>
      <c r="N28" s="99">
        <v>37</v>
      </c>
      <c r="O28" s="20">
        <v>9.2315369261477039E-3</v>
      </c>
      <c r="P28" s="99">
        <v>34</v>
      </c>
      <c r="Q28" s="20">
        <v>8.4409136047666339E-3</v>
      </c>
      <c r="R28" s="99">
        <v>46</v>
      </c>
      <c r="S28" s="20">
        <v>1.0903057596586869E-2</v>
      </c>
      <c r="T28" s="99">
        <v>16</v>
      </c>
      <c r="U28" s="20">
        <v>5.394470667565745E-3</v>
      </c>
      <c r="V28" s="99">
        <v>15</v>
      </c>
      <c r="W28" s="20">
        <v>4.549590536851683E-3</v>
      </c>
      <c r="X28" s="48">
        <v>-6.25E-2</v>
      </c>
      <c r="Y28" s="11"/>
    </row>
    <row r="29" spans="2:25" ht="21.9" customHeight="1" x14ac:dyDescent="0.3">
      <c r="B29" s="178">
        <v>43</v>
      </c>
      <c r="C29" s="94" t="s">
        <v>525</v>
      </c>
      <c r="D29" s="32">
        <v>4</v>
      </c>
      <c r="E29" s="20">
        <v>1.7064846416382253E-3</v>
      </c>
      <c r="F29" s="32">
        <v>4</v>
      </c>
      <c r="G29" s="20">
        <v>1.6750418760469012E-3</v>
      </c>
      <c r="H29" s="49">
        <v>12</v>
      </c>
      <c r="I29" s="98">
        <v>3.3048746901679976E-3</v>
      </c>
      <c r="J29" s="99">
        <v>10</v>
      </c>
      <c r="K29" s="98">
        <v>2.7048958615093323E-3</v>
      </c>
      <c r="L29" s="99">
        <v>14</v>
      </c>
      <c r="M29" s="98">
        <v>3.5434067324727919E-3</v>
      </c>
      <c r="N29" s="99">
        <v>12</v>
      </c>
      <c r="O29" s="20">
        <v>2.9940119760479044E-3</v>
      </c>
      <c r="P29" s="99">
        <v>15</v>
      </c>
      <c r="Q29" s="20">
        <v>3.7239324726911619E-3</v>
      </c>
      <c r="R29" s="99">
        <v>6</v>
      </c>
      <c r="S29" s="20">
        <v>1.4221379473808959E-3</v>
      </c>
      <c r="T29" s="99">
        <v>6</v>
      </c>
      <c r="U29" s="20">
        <v>2.0229265003371545E-3</v>
      </c>
      <c r="V29" s="99">
        <v>4</v>
      </c>
      <c r="W29" s="20">
        <v>1.2132241431604489E-3</v>
      </c>
      <c r="X29" s="48">
        <v>-0.33333333333333331</v>
      </c>
      <c r="Y29" s="11"/>
    </row>
    <row r="30" spans="2:25" ht="21.9" customHeight="1" x14ac:dyDescent="0.3">
      <c r="B30" s="178">
        <v>44</v>
      </c>
      <c r="C30" s="94" t="s">
        <v>526</v>
      </c>
      <c r="D30" s="32">
        <v>584</v>
      </c>
      <c r="E30" s="20">
        <v>0.24914675767918087</v>
      </c>
      <c r="F30" s="32">
        <v>597</v>
      </c>
      <c r="G30" s="20">
        <v>0.25</v>
      </c>
      <c r="H30" s="49">
        <v>663</v>
      </c>
      <c r="I30" s="98">
        <v>0.18259432663178188</v>
      </c>
      <c r="J30" s="99">
        <v>608</v>
      </c>
      <c r="K30" s="98">
        <v>0.16445766837976739</v>
      </c>
      <c r="L30" s="99">
        <v>622</v>
      </c>
      <c r="M30" s="98">
        <v>0.15742849911414833</v>
      </c>
      <c r="N30" s="99">
        <v>641</v>
      </c>
      <c r="O30" s="20">
        <v>0.15993013972055889</v>
      </c>
      <c r="P30" s="99">
        <v>595</v>
      </c>
      <c r="Q30" s="20">
        <v>0.1477159880834161</v>
      </c>
      <c r="R30" s="99">
        <v>679</v>
      </c>
      <c r="S30" s="20">
        <v>0.16093861104527138</v>
      </c>
      <c r="T30" s="99">
        <v>424</v>
      </c>
      <c r="U30" s="20">
        <v>0.14295347269049224</v>
      </c>
      <c r="V30" s="99">
        <v>480</v>
      </c>
      <c r="W30" s="20">
        <v>0.14558689717925385</v>
      </c>
      <c r="X30" s="48">
        <v>0.13207547169811321</v>
      </c>
      <c r="Y30" s="11"/>
    </row>
    <row r="31" spans="2:25" ht="21.9" customHeight="1" x14ac:dyDescent="0.3">
      <c r="B31" s="178">
        <v>45</v>
      </c>
      <c r="C31" s="94" t="s">
        <v>527</v>
      </c>
      <c r="D31" s="32">
        <v>651</v>
      </c>
      <c r="E31" s="20">
        <v>0.27773037542662116</v>
      </c>
      <c r="F31" s="32">
        <v>702</v>
      </c>
      <c r="G31" s="20">
        <v>0.29396984924623115</v>
      </c>
      <c r="H31" s="49">
        <v>1546</v>
      </c>
      <c r="I31" s="98">
        <v>0.42577802258331038</v>
      </c>
      <c r="J31" s="99">
        <v>1503</v>
      </c>
      <c r="K31" s="98">
        <v>0.4065458479848526</v>
      </c>
      <c r="L31" s="99">
        <v>1605</v>
      </c>
      <c r="M31" s="98">
        <v>0.4062262718299165</v>
      </c>
      <c r="N31" s="99">
        <v>1616</v>
      </c>
      <c r="O31" s="20">
        <v>0.40319361277445109</v>
      </c>
      <c r="P31" s="99">
        <v>1474</v>
      </c>
      <c r="Q31" s="20">
        <v>0.36593843098311818</v>
      </c>
      <c r="R31" s="99">
        <v>1536</v>
      </c>
      <c r="S31" s="20">
        <v>0.36406731452950936</v>
      </c>
      <c r="T31" s="99">
        <v>1128</v>
      </c>
      <c r="U31" s="20">
        <v>0.38031018206338502</v>
      </c>
      <c r="V31" s="99">
        <v>1212</v>
      </c>
      <c r="W31" s="20">
        <v>0.36760691537761603</v>
      </c>
      <c r="X31" s="48">
        <v>7.4468085106382975E-2</v>
      </c>
      <c r="Y31" s="11"/>
    </row>
    <row r="32" spans="2:25" ht="21.9" customHeight="1" thickBot="1" x14ac:dyDescent="0.35">
      <c r="B32" s="178">
        <v>49</v>
      </c>
      <c r="C32" s="94" t="s">
        <v>528</v>
      </c>
      <c r="D32" s="32">
        <v>23</v>
      </c>
      <c r="E32" s="20">
        <v>9.8122866894197955E-3</v>
      </c>
      <c r="F32" s="32">
        <v>18</v>
      </c>
      <c r="G32" s="20">
        <v>7.537688442211055E-3</v>
      </c>
      <c r="H32" s="49">
        <v>31</v>
      </c>
      <c r="I32" s="98">
        <v>8.5375929496006604E-3</v>
      </c>
      <c r="J32" s="99">
        <v>40</v>
      </c>
      <c r="K32" s="98">
        <v>1.0819583446037329E-2</v>
      </c>
      <c r="L32" s="99">
        <v>34</v>
      </c>
      <c r="M32" s="98">
        <v>8.6054163502910664E-3</v>
      </c>
      <c r="N32" s="99">
        <v>47</v>
      </c>
      <c r="O32" s="20">
        <v>1.1726546906187624E-2</v>
      </c>
      <c r="P32" s="99">
        <v>28</v>
      </c>
      <c r="Q32" s="20">
        <v>6.9513406156901684E-3</v>
      </c>
      <c r="R32" s="99">
        <v>33</v>
      </c>
      <c r="S32" s="20">
        <v>7.8217587105949282E-3</v>
      </c>
      <c r="T32" s="99">
        <v>19</v>
      </c>
      <c r="U32" s="20">
        <v>6.4059339177343225E-3</v>
      </c>
      <c r="V32" s="99">
        <v>28</v>
      </c>
      <c r="W32" s="20">
        <v>8.4925690021231421E-3</v>
      </c>
      <c r="X32" s="48">
        <v>0.47368421052631576</v>
      </c>
      <c r="Y32" s="11"/>
    </row>
    <row r="33" spans="2:25" ht="21.9" customHeight="1" thickTop="1" thickBot="1" x14ac:dyDescent="0.35">
      <c r="B33" s="177">
        <v>50</v>
      </c>
      <c r="C33" s="176" t="s">
        <v>529</v>
      </c>
      <c r="D33" s="85">
        <v>7</v>
      </c>
      <c r="E33" s="57">
        <v>2.9863481228668944E-3</v>
      </c>
      <c r="F33" s="85">
        <v>12</v>
      </c>
      <c r="G33" s="57">
        <v>5.0251256281407036E-3</v>
      </c>
      <c r="H33" s="115">
        <v>9</v>
      </c>
      <c r="I33" s="112">
        <v>2.4786560176259984E-3</v>
      </c>
      <c r="J33" s="117">
        <v>7</v>
      </c>
      <c r="K33" s="112">
        <v>1.8934271030565323E-3</v>
      </c>
      <c r="L33" s="117">
        <v>8</v>
      </c>
      <c r="M33" s="112">
        <v>2.0248038471273096E-3</v>
      </c>
      <c r="N33" s="117">
        <v>7</v>
      </c>
      <c r="O33" s="57">
        <v>1.7465069860279443E-3</v>
      </c>
      <c r="P33" s="117">
        <v>4</v>
      </c>
      <c r="Q33" s="57">
        <v>9.930486593843098E-4</v>
      </c>
      <c r="R33" s="117">
        <v>5</v>
      </c>
      <c r="S33" s="57">
        <v>1.1851149561507466E-3</v>
      </c>
      <c r="T33" s="117">
        <v>4</v>
      </c>
      <c r="U33" s="57">
        <v>1.3486176668914363E-3</v>
      </c>
      <c r="V33" s="117">
        <v>7</v>
      </c>
      <c r="W33" s="57">
        <v>2.1231422505307855E-3</v>
      </c>
      <c r="X33" s="59">
        <v>0.75</v>
      </c>
      <c r="Y33" s="11"/>
    </row>
    <row r="34" spans="2:25" ht="21.9" customHeight="1" thickTop="1" x14ac:dyDescent="0.3">
      <c r="B34" s="178">
        <v>51</v>
      </c>
      <c r="C34" s="94" t="s">
        <v>530</v>
      </c>
      <c r="D34" s="32">
        <v>14</v>
      </c>
      <c r="E34" s="20">
        <v>5.9726962457337888E-3</v>
      </c>
      <c r="F34" s="32">
        <v>10</v>
      </c>
      <c r="G34" s="20">
        <v>4.1876046901172526E-3</v>
      </c>
      <c r="H34" s="49">
        <v>2</v>
      </c>
      <c r="I34" s="98">
        <v>5.50812448361333E-4</v>
      </c>
      <c r="J34" s="99">
        <v>0</v>
      </c>
      <c r="K34" s="98">
        <v>0</v>
      </c>
      <c r="L34" s="99">
        <v>2</v>
      </c>
      <c r="M34" s="98">
        <v>5.0620096178182741E-4</v>
      </c>
      <c r="N34" s="99">
        <v>0</v>
      </c>
      <c r="O34" s="20">
        <v>0</v>
      </c>
      <c r="P34" s="99">
        <v>2</v>
      </c>
      <c r="Q34" s="20">
        <v>4.965243296921549E-4</v>
      </c>
      <c r="R34" s="99">
        <v>2</v>
      </c>
      <c r="S34" s="20">
        <v>4.7404598246029864E-4</v>
      </c>
      <c r="T34" s="99">
        <v>1</v>
      </c>
      <c r="U34" s="20">
        <v>3.3715441672285906E-4</v>
      </c>
      <c r="V34" s="99">
        <v>0</v>
      </c>
      <c r="W34" s="20">
        <v>0</v>
      </c>
      <c r="X34" s="48">
        <v>-1</v>
      </c>
      <c r="Y34" s="11"/>
    </row>
    <row r="35" spans="2:25" ht="21.9" customHeight="1" x14ac:dyDescent="0.3">
      <c r="B35" s="178">
        <v>52</v>
      </c>
      <c r="C35" s="94" t="s">
        <v>531</v>
      </c>
      <c r="D35" s="32">
        <v>4</v>
      </c>
      <c r="E35" s="20">
        <v>1.7064846416382253E-3</v>
      </c>
      <c r="F35" s="32">
        <v>4</v>
      </c>
      <c r="G35" s="20">
        <v>1.6750418760469012E-3</v>
      </c>
      <c r="H35" s="49">
        <v>1</v>
      </c>
      <c r="I35" s="98">
        <v>2.754062241806665E-4</v>
      </c>
      <c r="J35" s="99">
        <v>1</v>
      </c>
      <c r="K35" s="98">
        <v>2.7048958615093319E-4</v>
      </c>
      <c r="L35" s="99">
        <v>0</v>
      </c>
      <c r="M35" s="98">
        <v>0</v>
      </c>
      <c r="N35" s="99">
        <v>1</v>
      </c>
      <c r="O35" s="20">
        <v>2.4950099800399199E-4</v>
      </c>
      <c r="P35" s="99">
        <v>0</v>
      </c>
      <c r="Q35" s="20">
        <v>0</v>
      </c>
      <c r="R35" s="99">
        <v>0</v>
      </c>
      <c r="S35" s="20">
        <v>0</v>
      </c>
      <c r="T35" s="99">
        <v>0</v>
      </c>
      <c r="U35" s="20">
        <v>0</v>
      </c>
      <c r="V35" s="99">
        <v>0</v>
      </c>
      <c r="W35" s="20">
        <v>0</v>
      </c>
      <c r="X35" s="48">
        <v>0</v>
      </c>
      <c r="Y35" s="11"/>
    </row>
    <row r="36" spans="2:25" ht="21.9" customHeight="1" x14ac:dyDescent="0.3">
      <c r="B36" s="178">
        <v>53</v>
      </c>
      <c r="C36" s="94" t="s">
        <v>532</v>
      </c>
      <c r="D36" s="32">
        <v>122</v>
      </c>
      <c r="E36" s="20">
        <v>5.2047781569965867E-2</v>
      </c>
      <c r="F36" s="32">
        <v>128</v>
      </c>
      <c r="G36" s="20">
        <v>5.3601340033500838E-2</v>
      </c>
      <c r="H36" s="49">
        <v>190</v>
      </c>
      <c r="I36" s="98">
        <v>5.2327182594326629E-2</v>
      </c>
      <c r="J36" s="99">
        <v>196</v>
      </c>
      <c r="K36" s="98">
        <v>5.3015958885582908E-2</v>
      </c>
      <c r="L36" s="99">
        <v>209</v>
      </c>
      <c r="M36" s="98">
        <v>5.2898000506200964E-2</v>
      </c>
      <c r="N36" s="99">
        <v>177</v>
      </c>
      <c r="O36" s="20">
        <v>4.4161676646706588E-2</v>
      </c>
      <c r="P36" s="99">
        <v>220</v>
      </c>
      <c r="Q36" s="20">
        <v>5.461767626613704E-2</v>
      </c>
      <c r="R36" s="99">
        <v>167</v>
      </c>
      <c r="S36" s="20">
        <v>3.9582839535434934E-2</v>
      </c>
      <c r="T36" s="99">
        <v>140</v>
      </c>
      <c r="U36" s="20">
        <v>4.720161834120027E-2</v>
      </c>
      <c r="V36" s="99">
        <v>168</v>
      </c>
      <c r="W36" s="20">
        <v>5.0955414012738856E-2</v>
      </c>
      <c r="X36" s="48">
        <v>0.2</v>
      </c>
      <c r="Y36" s="11"/>
    </row>
    <row r="37" spans="2:25" ht="21.9" customHeight="1" thickBot="1" x14ac:dyDescent="0.35">
      <c r="B37" s="178">
        <v>59</v>
      </c>
      <c r="C37" s="94" t="s">
        <v>533</v>
      </c>
      <c r="D37" s="32">
        <v>3</v>
      </c>
      <c r="E37" s="20">
        <v>1.2798634812286689E-3</v>
      </c>
      <c r="F37" s="32">
        <v>8</v>
      </c>
      <c r="G37" s="20">
        <v>3.3500837520938024E-3</v>
      </c>
      <c r="H37" s="49">
        <v>13</v>
      </c>
      <c r="I37" s="98">
        <v>3.5802809143486648E-3</v>
      </c>
      <c r="J37" s="99">
        <v>7</v>
      </c>
      <c r="K37" s="98">
        <v>1.8934271030565323E-3</v>
      </c>
      <c r="L37" s="99">
        <v>13</v>
      </c>
      <c r="M37" s="98">
        <v>3.2903062515818784E-3</v>
      </c>
      <c r="N37" s="99">
        <v>9</v>
      </c>
      <c r="O37" s="20">
        <v>2.2455089820359281E-3</v>
      </c>
      <c r="P37" s="99">
        <v>7</v>
      </c>
      <c r="Q37" s="20">
        <v>1.7378351539225421E-3</v>
      </c>
      <c r="R37" s="99">
        <v>8</v>
      </c>
      <c r="S37" s="20">
        <v>1.8961839298411946E-3</v>
      </c>
      <c r="T37" s="99">
        <v>7</v>
      </c>
      <c r="U37" s="20">
        <v>2.3600809170600135E-3</v>
      </c>
      <c r="V37" s="99">
        <v>9</v>
      </c>
      <c r="W37" s="20">
        <v>2.7297543221110102E-3</v>
      </c>
      <c r="X37" s="48">
        <v>0.2857142857142857</v>
      </c>
      <c r="Y37" s="11"/>
    </row>
    <row r="38" spans="2:25" ht="21.9" customHeight="1" thickTop="1" thickBot="1" x14ac:dyDescent="0.35">
      <c r="B38" s="177">
        <v>60</v>
      </c>
      <c r="C38" s="176" t="s">
        <v>534</v>
      </c>
      <c r="D38" s="85">
        <v>3</v>
      </c>
      <c r="E38" s="57">
        <v>1.2798634812286689E-3</v>
      </c>
      <c r="F38" s="85">
        <v>7</v>
      </c>
      <c r="G38" s="57">
        <v>2.9313232830820769E-3</v>
      </c>
      <c r="H38" s="115">
        <v>6</v>
      </c>
      <c r="I38" s="112">
        <v>1.6524373450839988E-3</v>
      </c>
      <c r="J38" s="117">
        <v>8</v>
      </c>
      <c r="K38" s="112">
        <v>2.1639166892074655E-3</v>
      </c>
      <c r="L38" s="117">
        <v>10</v>
      </c>
      <c r="M38" s="112">
        <v>2.531004808909137E-3</v>
      </c>
      <c r="N38" s="117">
        <v>5</v>
      </c>
      <c r="O38" s="57">
        <v>1.2475049900199601E-3</v>
      </c>
      <c r="P38" s="117">
        <v>14</v>
      </c>
      <c r="Q38" s="57">
        <v>3.4756703078450842E-3</v>
      </c>
      <c r="R38" s="117">
        <v>4</v>
      </c>
      <c r="S38" s="57">
        <v>9.4809196492059728E-4</v>
      </c>
      <c r="T38" s="117">
        <v>5</v>
      </c>
      <c r="U38" s="57">
        <v>1.6857720836142953E-3</v>
      </c>
      <c r="V38" s="117">
        <v>9</v>
      </c>
      <c r="W38" s="57">
        <v>2.7297543221110102E-3</v>
      </c>
      <c r="X38" s="59">
        <v>0.8</v>
      </c>
      <c r="Y38" s="11"/>
    </row>
    <row r="39" spans="2:25" ht="21.9" customHeight="1" thickTop="1" x14ac:dyDescent="0.3">
      <c r="B39" s="178">
        <v>61</v>
      </c>
      <c r="C39" s="94" t="s">
        <v>535</v>
      </c>
      <c r="D39" s="32">
        <v>2</v>
      </c>
      <c r="E39" s="20">
        <v>8.5324232081911264E-4</v>
      </c>
      <c r="F39" s="32">
        <v>2</v>
      </c>
      <c r="G39" s="20">
        <v>8.375209380234506E-4</v>
      </c>
      <c r="H39" s="49">
        <v>6</v>
      </c>
      <c r="I39" s="98">
        <v>1.6524373450839988E-3</v>
      </c>
      <c r="J39" s="99">
        <v>5</v>
      </c>
      <c r="K39" s="98">
        <v>1.3524479307546662E-3</v>
      </c>
      <c r="L39" s="99">
        <v>0</v>
      </c>
      <c r="M39" s="98">
        <v>0</v>
      </c>
      <c r="N39" s="99">
        <v>2</v>
      </c>
      <c r="O39" s="20">
        <v>4.9900199600798399E-4</v>
      </c>
      <c r="P39" s="99">
        <v>4</v>
      </c>
      <c r="Q39" s="20">
        <v>9.930486593843098E-4</v>
      </c>
      <c r="R39" s="99">
        <v>0</v>
      </c>
      <c r="S39" s="20">
        <v>0</v>
      </c>
      <c r="T39" s="99">
        <v>3</v>
      </c>
      <c r="U39" s="20">
        <v>1.0114632501685772E-3</v>
      </c>
      <c r="V39" s="99">
        <v>1</v>
      </c>
      <c r="W39" s="20">
        <v>3.0330603579011223E-4</v>
      </c>
      <c r="X39" s="48">
        <v>-0.66666666666666663</v>
      </c>
      <c r="Y39" s="11"/>
    </row>
    <row r="40" spans="2:25" ht="21.9" customHeight="1" x14ac:dyDescent="0.3">
      <c r="B40" s="178">
        <v>62</v>
      </c>
      <c r="C40" s="94" t="s">
        <v>536</v>
      </c>
      <c r="D40" s="32">
        <v>6</v>
      </c>
      <c r="E40" s="20">
        <v>2.5597269624573378E-3</v>
      </c>
      <c r="F40" s="32">
        <v>2</v>
      </c>
      <c r="G40" s="20">
        <v>8.375209380234506E-4</v>
      </c>
      <c r="H40" s="49">
        <v>11</v>
      </c>
      <c r="I40" s="98">
        <v>3.0294684659873312E-3</v>
      </c>
      <c r="J40" s="99">
        <v>5</v>
      </c>
      <c r="K40" s="98">
        <v>1.3524479307546662E-3</v>
      </c>
      <c r="L40" s="99">
        <v>14</v>
      </c>
      <c r="M40" s="98">
        <v>3.5434067324727919E-3</v>
      </c>
      <c r="N40" s="99">
        <v>9</v>
      </c>
      <c r="O40" s="20">
        <v>2.2455089820359281E-3</v>
      </c>
      <c r="P40" s="99">
        <v>6</v>
      </c>
      <c r="Q40" s="20">
        <v>1.4895729890764648E-3</v>
      </c>
      <c r="R40" s="99">
        <v>10</v>
      </c>
      <c r="S40" s="20">
        <v>2.3702299123014932E-3</v>
      </c>
      <c r="T40" s="99">
        <v>1</v>
      </c>
      <c r="U40" s="20">
        <v>3.3715441672285906E-4</v>
      </c>
      <c r="V40" s="99">
        <v>5</v>
      </c>
      <c r="W40" s="20">
        <v>1.5165301789505611E-3</v>
      </c>
      <c r="X40" s="48">
        <v>4</v>
      </c>
      <c r="Y40" s="11"/>
    </row>
    <row r="41" spans="2:25" ht="21.9" customHeight="1" x14ac:dyDescent="0.3">
      <c r="B41" s="178">
        <v>63</v>
      </c>
      <c r="C41" s="94" t="s">
        <v>537</v>
      </c>
      <c r="D41" s="32">
        <v>11</v>
      </c>
      <c r="E41" s="20">
        <v>4.6928327645051199E-3</v>
      </c>
      <c r="F41" s="32">
        <v>15</v>
      </c>
      <c r="G41" s="20">
        <v>6.2814070351758797E-3</v>
      </c>
      <c r="H41" s="49">
        <v>9</v>
      </c>
      <c r="I41" s="98">
        <v>2.4786560176259984E-3</v>
      </c>
      <c r="J41" s="99">
        <v>8</v>
      </c>
      <c r="K41" s="98">
        <v>2.1639166892074655E-3</v>
      </c>
      <c r="L41" s="99">
        <v>9</v>
      </c>
      <c r="M41" s="98">
        <v>2.2779043280182231E-3</v>
      </c>
      <c r="N41" s="99">
        <v>1</v>
      </c>
      <c r="O41" s="20">
        <v>2.4950099800399199E-4</v>
      </c>
      <c r="P41" s="99">
        <v>5</v>
      </c>
      <c r="Q41" s="20">
        <v>1.2413108242303873E-3</v>
      </c>
      <c r="R41" s="99">
        <v>8</v>
      </c>
      <c r="S41" s="20">
        <v>1.8961839298411946E-3</v>
      </c>
      <c r="T41" s="99">
        <v>6</v>
      </c>
      <c r="U41" s="20">
        <v>2.0229265003371545E-3</v>
      </c>
      <c r="V41" s="99">
        <v>8</v>
      </c>
      <c r="W41" s="20">
        <v>2.4264482863208979E-3</v>
      </c>
      <c r="X41" s="48">
        <v>0.33333333333333331</v>
      </c>
      <c r="Y41" s="11"/>
    </row>
    <row r="42" spans="2:25" ht="21.9" customHeight="1" x14ac:dyDescent="0.3">
      <c r="B42" s="178">
        <v>64</v>
      </c>
      <c r="C42" s="94" t="s">
        <v>538</v>
      </c>
      <c r="D42" s="32">
        <v>0</v>
      </c>
      <c r="E42" s="20">
        <v>0</v>
      </c>
      <c r="F42" s="32">
        <v>0</v>
      </c>
      <c r="G42" s="20">
        <v>0</v>
      </c>
      <c r="H42" s="49">
        <v>2</v>
      </c>
      <c r="I42" s="98">
        <v>0</v>
      </c>
      <c r="J42" s="99">
        <v>0</v>
      </c>
      <c r="K42" s="98">
        <v>0</v>
      </c>
      <c r="L42" s="99">
        <v>0</v>
      </c>
      <c r="M42" s="98">
        <v>0</v>
      </c>
      <c r="N42" s="99">
        <v>0</v>
      </c>
      <c r="O42" s="20">
        <v>0</v>
      </c>
      <c r="P42" s="99">
        <v>1</v>
      </c>
      <c r="Q42" s="20">
        <v>2.4826216484607745E-4</v>
      </c>
      <c r="R42" s="99">
        <v>0</v>
      </c>
      <c r="S42" s="20">
        <v>0</v>
      </c>
      <c r="T42" s="99">
        <v>0</v>
      </c>
      <c r="U42" s="20">
        <v>0</v>
      </c>
      <c r="V42" s="99">
        <v>0</v>
      </c>
      <c r="W42" s="20">
        <v>0</v>
      </c>
      <c r="X42" s="48">
        <v>0</v>
      </c>
      <c r="Y42" s="11"/>
    </row>
    <row r="43" spans="2:25" ht="21.9" customHeight="1" thickBot="1" x14ac:dyDescent="0.35">
      <c r="B43" s="178">
        <v>69</v>
      </c>
      <c r="C43" s="94" t="s">
        <v>539</v>
      </c>
      <c r="D43" s="32">
        <v>2</v>
      </c>
      <c r="E43" s="20">
        <v>8.5324232081911264E-4</v>
      </c>
      <c r="F43" s="32">
        <v>1</v>
      </c>
      <c r="G43" s="20">
        <v>4.187604690117253E-4</v>
      </c>
      <c r="H43" s="49">
        <v>3</v>
      </c>
      <c r="I43" s="98">
        <v>8.262186725419994E-4</v>
      </c>
      <c r="J43" s="99">
        <v>1</v>
      </c>
      <c r="K43" s="98">
        <v>2.7048958615093319E-4</v>
      </c>
      <c r="L43" s="99">
        <v>5</v>
      </c>
      <c r="M43" s="98">
        <v>1.2655024044545685E-3</v>
      </c>
      <c r="N43" s="99">
        <v>4</v>
      </c>
      <c r="O43" s="20">
        <v>9.9800399201596798E-4</v>
      </c>
      <c r="P43" s="99">
        <v>1</v>
      </c>
      <c r="Q43" s="20">
        <v>2.4826216484607745E-4</v>
      </c>
      <c r="R43" s="99">
        <v>2</v>
      </c>
      <c r="S43" s="20">
        <v>4.7404598246029864E-4</v>
      </c>
      <c r="T43" s="99">
        <v>1</v>
      </c>
      <c r="U43" s="20">
        <v>3.3715441672285906E-4</v>
      </c>
      <c r="V43" s="99">
        <v>1</v>
      </c>
      <c r="W43" s="20">
        <v>3.0330603579011223E-4</v>
      </c>
      <c r="X43" s="48">
        <v>0</v>
      </c>
      <c r="Y43" s="11"/>
    </row>
    <row r="44" spans="2:25" ht="21.9" customHeight="1" thickTop="1" thickBot="1" x14ac:dyDescent="0.35">
      <c r="B44" s="177">
        <v>70</v>
      </c>
      <c r="C44" s="176" t="s">
        <v>540</v>
      </c>
      <c r="D44" s="85">
        <v>10</v>
      </c>
      <c r="E44" s="57">
        <v>4.2662116040955633E-3</v>
      </c>
      <c r="F44" s="85">
        <v>19</v>
      </c>
      <c r="G44" s="57">
        <v>7.9564489112227809E-3</v>
      </c>
      <c r="H44" s="115">
        <v>28</v>
      </c>
      <c r="I44" s="112">
        <v>7.7113742770586616E-3</v>
      </c>
      <c r="J44" s="117">
        <v>30</v>
      </c>
      <c r="K44" s="112">
        <v>8.1146875845279961E-3</v>
      </c>
      <c r="L44" s="117">
        <v>41</v>
      </c>
      <c r="M44" s="112">
        <v>1.0377119716527461E-2</v>
      </c>
      <c r="N44" s="117">
        <v>24</v>
      </c>
      <c r="O44" s="57">
        <v>5.9880239520958087E-3</v>
      </c>
      <c r="P44" s="117">
        <v>51</v>
      </c>
      <c r="Q44" s="57">
        <v>1.2661370407149951E-2</v>
      </c>
      <c r="R44" s="117">
        <v>33</v>
      </c>
      <c r="S44" s="57">
        <v>7.8217587105949282E-3</v>
      </c>
      <c r="T44" s="117">
        <v>19</v>
      </c>
      <c r="U44" s="57">
        <v>6.4059339177343225E-3</v>
      </c>
      <c r="V44" s="117">
        <v>39</v>
      </c>
      <c r="W44" s="57">
        <v>1.1828935395814377E-2</v>
      </c>
      <c r="X44" s="59">
        <v>1.0526315789473684</v>
      </c>
      <c r="Y44" s="11"/>
    </row>
    <row r="45" spans="2:25" ht="21.9" customHeight="1" thickTop="1" x14ac:dyDescent="0.3">
      <c r="B45" s="178">
        <v>71</v>
      </c>
      <c r="C45" s="94" t="s">
        <v>541</v>
      </c>
      <c r="D45" s="32">
        <v>88</v>
      </c>
      <c r="E45" s="20">
        <v>3.7542662116040959E-2</v>
      </c>
      <c r="F45" s="32">
        <v>71</v>
      </c>
      <c r="G45" s="20">
        <v>2.9731993299832497E-2</v>
      </c>
      <c r="H45" s="49">
        <v>90</v>
      </c>
      <c r="I45" s="98">
        <v>2.4786560176259985E-2</v>
      </c>
      <c r="J45" s="99">
        <v>156</v>
      </c>
      <c r="K45" s="98">
        <v>4.2196375439545575E-2</v>
      </c>
      <c r="L45" s="99">
        <v>118</v>
      </c>
      <c r="M45" s="98">
        <v>2.9865856745127813E-2</v>
      </c>
      <c r="N45" s="99">
        <v>121</v>
      </c>
      <c r="O45" s="20">
        <v>3.0189620758483034E-2</v>
      </c>
      <c r="P45" s="99">
        <v>111</v>
      </c>
      <c r="Q45" s="20">
        <v>2.7557100297914597E-2</v>
      </c>
      <c r="R45" s="99">
        <v>103</v>
      </c>
      <c r="S45" s="20">
        <v>2.4413368096705381E-2</v>
      </c>
      <c r="T45" s="99">
        <v>97</v>
      </c>
      <c r="U45" s="20">
        <v>3.2703978422117329E-2</v>
      </c>
      <c r="V45" s="99">
        <v>95</v>
      </c>
      <c r="W45" s="20">
        <v>2.8814073400060661E-2</v>
      </c>
      <c r="X45" s="48">
        <v>-2.0618556701030927E-2</v>
      </c>
      <c r="Y45" s="11"/>
    </row>
    <row r="46" spans="2:25" ht="21.9" customHeight="1" x14ac:dyDescent="0.3">
      <c r="B46" s="178">
        <v>72</v>
      </c>
      <c r="C46" s="94" t="s">
        <v>542</v>
      </c>
      <c r="D46" s="32">
        <v>1</v>
      </c>
      <c r="E46" s="20">
        <v>4.2662116040955632E-4</v>
      </c>
      <c r="F46" s="32">
        <v>1</v>
      </c>
      <c r="G46" s="20">
        <v>4.187604690117253E-4</v>
      </c>
      <c r="H46" s="49">
        <v>0</v>
      </c>
      <c r="I46" s="98">
        <v>0</v>
      </c>
      <c r="J46" s="99">
        <v>1</v>
      </c>
      <c r="K46" s="98">
        <v>2.7048958615093319E-4</v>
      </c>
      <c r="L46" s="99">
        <v>4</v>
      </c>
      <c r="M46" s="98">
        <v>1.0124019235636548E-3</v>
      </c>
      <c r="N46" s="99">
        <v>1</v>
      </c>
      <c r="O46" s="20">
        <v>2.4950099800399199E-4</v>
      </c>
      <c r="P46" s="99">
        <v>2</v>
      </c>
      <c r="Q46" s="20">
        <v>4.965243296921549E-4</v>
      </c>
      <c r="R46" s="99">
        <v>0</v>
      </c>
      <c r="S46" s="20">
        <v>0</v>
      </c>
      <c r="T46" s="99">
        <v>0</v>
      </c>
      <c r="U46" s="20">
        <v>0</v>
      </c>
      <c r="V46" s="99">
        <v>1</v>
      </c>
      <c r="W46" s="20">
        <v>3.0330603579011223E-4</v>
      </c>
      <c r="X46" s="48">
        <v>1</v>
      </c>
      <c r="Y46" s="11"/>
    </row>
    <row r="47" spans="2:25" ht="21.9" customHeight="1" x14ac:dyDescent="0.3">
      <c r="B47" s="178">
        <v>73</v>
      </c>
      <c r="C47" s="94" t="s">
        <v>543</v>
      </c>
      <c r="D47" s="32">
        <v>48</v>
      </c>
      <c r="E47" s="20">
        <v>2.0477815699658702E-2</v>
      </c>
      <c r="F47" s="32">
        <v>36</v>
      </c>
      <c r="G47" s="20">
        <v>1.507537688442211E-2</v>
      </c>
      <c r="H47" s="49">
        <v>14</v>
      </c>
      <c r="I47" s="98">
        <v>3.8556871385293308E-3</v>
      </c>
      <c r="J47" s="99">
        <v>15</v>
      </c>
      <c r="K47" s="98">
        <v>4.057343792263998E-3</v>
      </c>
      <c r="L47" s="99">
        <v>18</v>
      </c>
      <c r="M47" s="98">
        <v>4.5558086560364463E-3</v>
      </c>
      <c r="N47" s="99">
        <v>12</v>
      </c>
      <c r="O47" s="20">
        <v>2.9940119760479044E-3</v>
      </c>
      <c r="P47" s="99">
        <v>17</v>
      </c>
      <c r="Q47" s="20">
        <v>4.2204568023833169E-3</v>
      </c>
      <c r="R47" s="99">
        <v>16</v>
      </c>
      <c r="S47" s="20">
        <v>3.7923678596823891E-3</v>
      </c>
      <c r="T47" s="99">
        <v>6</v>
      </c>
      <c r="U47" s="20">
        <v>2.0229265003371545E-3</v>
      </c>
      <c r="V47" s="99">
        <v>14</v>
      </c>
      <c r="W47" s="20">
        <v>4.246284501061571E-3</v>
      </c>
      <c r="X47" s="48">
        <v>1.3333333333333333</v>
      </c>
      <c r="Y47" s="11"/>
    </row>
    <row r="48" spans="2:25" ht="21.9" customHeight="1" thickBot="1" x14ac:dyDescent="0.35">
      <c r="B48" s="178">
        <v>79</v>
      </c>
      <c r="C48" s="94" t="s">
        <v>544</v>
      </c>
      <c r="D48" s="32">
        <v>1</v>
      </c>
      <c r="E48" s="20">
        <v>4.2662116040955632E-4</v>
      </c>
      <c r="F48" s="32">
        <v>0</v>
      </c>
      <c r="G48" s="20">
        <v>0</v>
      </c>
      <c r="H48" s="49">
        <v>2</v>
      </c>
      <c r="I48" s="98">
        <v>5.50812448361333E-4</v>
      </c>
      <c r="J48" s="99">
        <v>6</v>
      </c>
      <c r="K48" s="98">
        <v>1.6229375169055993E-3</v>
      </c>
      <c r="L48" s="99">
        <v>4</v>
      </c>
      <c r="M48" s="98">
        <v>1.0124019235636548E-3</v>
      </c>
      <c r="N48" s="99">
        <v>6</v>
      </c>
      <c r="O48" s="20">
        <v>1.4970059880239522E-3</v>
      </c>
      <c r="P48" s="99">
        <v>7</v>
      </c>
      <c r="Q48" s="20">
        <v>1.7378351539225421E-3</v>
      </c>
      <c r="R48" s="99">
        <v>5</v>
      </c>
      <c r="S48" s="20">
        <v>1.1851149561507466E-3</v>
      </c>
      <c r="T48" s="99">
        <v>0</v>
      </c>
      <c r="U48" s="20">
        <v>0</v>
      </c>
      <c r="V48" s="99">
        <v>4</v>
      </c>
      <c r="W48" s="20">
        <v>1.2132241431604489E-3</v>
      </c>
      <c r="X48" s="48">
        <v>1</v>
      </c>
      <c r="Y48" s="11"/>
    </row>
    <row r="49" spans="2:25" ht="21.9" customHeight="1" thickTop="1" thickBot="1" x14ac:dyDescent="0.35">
      <c r="B49" s="177">
        <v>80</v>
      </c>
      <c r="C49" s="176" t="s">
        <v>545</v>
      </c>
      <c r="D49" s="85">
        <v>3</v>
      </c>
      <c r="E49" s="57">
        <v>1.2798634812286689E-3</v>
      </c>
      <c r="F49" s="85">
        <v>1</v>
      </c>
      <c r="G49" s="57">
        <v>4.187604690117253E-4</v>
      </c>
      <c r="H49" s="115">
        <v>0</v>
      </c>
      <c r="I49" s="112">
        <v>0</v>
      </c>
      <c r="J49" s="117">
        <v>1</v>
      </c>
      <c r="K49" s="112">
        <v>2.7048958615093319E-4</v>
      </c>
      <c r="L49" s="117">
        <v>0</v>
      </c>
      <c r="M49" s="112">
        <v>0</v>
      </c>
      <c r="N49" s="117">
        <v>0</v>
      </c>
      <c r="O49" s="57">
        <v>0</v>
      </c>
      <c r="P49" s="117">
        <v>2</v>
      </c>
      <c r="Q49" s="57">
        <v>4.965243296921549E-4</v>
      </c>
      <c r="R49" s="117">
        <v>2</v>
      </c>
      <c r="S49" s="57">
        <v>4.7404598246029864E-4</v>
      </c>
      <c r="T49" s="117">
        <v>5</v>
      </c>
      <c r="U49" s="57">
        <v>1.6857720836142953E-3</v>
      </c>
      <c r="V49" s="117">
        <v>5</v>
      </c>
      <c r="W49" s="57">
        <v>1.5165301789505611E-3</v>
      </c>
      <c r="X49" s="59">
        <v>0</v>
      </c>
      <c r="Y49" s="11"/>
    </row>
    <row r="50" spans="2:25" ht="21.9" customHeight="1" thickTop="1" x14ac:dyDescent="0.3">
      <c r="B50" s="178">
        <v>81</v>
      </c>
      <c r="C50" s="94" t="s">
        <v>546</v>
      </c>
      <c r="D50" s="32">
        <v>1</v>
      </c>
      <c r="E50" s="20">
        <v>4.2662116040955632E-4</v>
      </c>
      <c r="F50" s="32">
        <v>2</v>
      </c>
      <c r="G50" s="20">
        <v>8.375209380234506E-4</v>
      </c>
      <c r="H50" s="49">
        <v>1</v>
      </c>
      <c r="I50" s="98">
        <v>0</v>
      </c>
      <c r="J50" s="99">
        <v>1</v>
      </c>
      <c r="K50" s="98">
        <v>0</v>
      </c>
      <c r="L50" s="99">
        <v>0</v>
      </c>
      <c r="M50" s="98">
        <v>0</v>
      </c>
      <c r="N50" s="99">
        <v>1</v>
      </c>
      <c r="O50" s="20">
        <v>0</v>
      </c>
      <c r="P50" s="99">
        <v>1</v>
      </c>
      <c r="Q50" s="20">
        <v>2.4826216484607745E-4</v>
      </c>
      <c r="R50" s="99">
        <v>1</v>
      </c>
      <c r="S50" s="20">
        <v>2.3702299123014932E-4</v>
      </c>
      <c r="T50" s="99">
        <v>2</v>
      </c>
      <c r="U50" s="20">
        <v>6.7430883344571813E-4</v>
      </c>
      <c r="V50" s="99">
        <v>0</v>
      </c>
      <c r="W50" s="20">
        <v>0</v>
      </c>
      <c r="X50" s="48">
        <v>-1</v>
      </c>
      <c r="Y50" s="11"/>
    </row>
    <row r="51" spans="2:25" ht="21.9" customHeight="1" x14ac:dyDescent="0.3">
      <c r="B51" s="178">
        <v>82</v>
      </c>
      <c r="C51" s="94" t="s">
        <v>547</v>
      </c>
      <c r="D51" s="32">
        <v>0</v>
      </c>
      <c r="E51" s="20">
        <v>0</v>
      </c>
      <c r="F51" s="32">
        <v>1</v>
      </c>
      <c r="G51" s="20">
        <v>4.187604690117253E-4</v>
      </c>
      <c r="H51" s="49">
        <v>0</v>
      </c>
      <c r="I51" s="98">
        <v>0</v>
      </c>
      <c r="J51" s="99">
        <v>0</v>
      </c>
      <c r="K51" s="98">
        <v>0</v>
      </c>
      <c r="L51" s="99">
        <v>0</v>
      </c>
      <c r="M51" s="98">
        <v>0</v>
      </c>
      <c r="N51" s="99">
        <v>0</v>
      </c>
      <c r="O51" s="20">
        <v>0</v>
      </c>
      <c r="P51" s="99">
        <v>2</v>
      </c>
      <c r="Q51" s="20">
        <v>4.965243296921549E-4</v>
      </c>
      <c r="R51" s="99">
        <v>0</v>
      </c>
      <c r="S51" s="20">
        <v>0</v>
      </c>
      <c r="T51" s="99">
        <v>2</v>
      </c>
      <c r="U51" s="20">
        <v>6.7430883344571813E-4</v>
      </c>
      <c r="V51" s="99">
        <v>0</v>
      </c>
      <c r="W51" s="20">
        <v>0</v>
      </c>
      <c r="X51" s="48">
        <v>-1</v>
      </c>
      <c r="Y51" s="11"/>
    </row>
    <row r="52" spans="2:25" ht="21.9" customHeight="1" x14ac:dyDescent="0.3">
      <c r="B52" s="178">
        <v>83</v>
      </c>
      <c r="C52" s="94" t="s">
        <v>548</v>
      </c>
      <c r="D52" s="32">
        <v>14</v>
      </c>
      <c r="E52" s="20">
        <v>5.9726962457337888E-3</v>
      </c>
      <c r="F52" s="32">
        <v>20</v>
      </c>
      <c r="G52" s="20">
        <v>8.3752093802345051E-3</v>
      </c>
      <c r="H52" s="49">
        <v>11</v>
      </c>
      <c r="I52" s="98">
        <v>3.0294684659873312E-3</v>
      </c>
      <c r="J52" s="99">
        <v>7</v>
      </c>
      <c r="K52" s="98">
        <v>1.8934271030565323E-3</v>
      </c>
      <c r="L52" s="99">
        <v>7</v>
      </c>
      <c r="M52" s="98">
        <v>1.7717033662363959E-3</v>
      </c>
      <c r="N52" s="99">
        <v>7</v>
      </c>
      <c r="O52" s="20">
        <v>1.7465069860279443E-3</v>
      </c>
      <c r="P52" s="99">
        <v>10</v>
      </c>
      <c r="Q52" s="20">
        <v>2.4826216484607746E-3</v>
      </c>
      <c r="R52" s="99">
        <v>15</v>
      </c>
      <c r="S52" s="20">
        <v>3.55534486845224E-3</v>
      </c>
      <c r="T52" s="99">
        <v>6</v>
      </c>
      <c r="U52" s="20">
        <v>2.0229265003371545E-3</v>
      </c>
      <c r="V52" s="99">
        <v>14</v>
      </c>
      <c r="W52" s="20">
        <v>4.246284501061571E-3</v>
      </c>
      <c r="X52" s="48">
        <v>1.3333333333333333</v>
      </c>
      <c r="Y52" s="11"/>
    </row>
    <row r="53" spans="2:25" ht="21.9" customHeight="1" thickBot="1" x14ac:dyDescent="0.35">
      <c r="B53" s="178">
        <v>89</v>
      </c>
      <c r="C53" s="94" t="s">
        <v>549</v>
      </c>
      <c r="D53" s="32">
        <v>1</v>
      </c>
      <c r="E53" s="20">
        <v>4.2662116040955632E-4</v>
      </c>
      <c r="F53" s="32">
        <v>3</v>
      </c>
      <c r="G53" s="20">
        <v>1.2562814070351759E-3</v>
      </c>
      <c r="H53" s="49">
        <v>4</v>
      </c>
      <c r="I53" s="98">
        <v>1.101624896722666E-3</v>
      </c>
      <c r="J53" s="99">
        <v>4</v>
      </c>
      <c r="K53" s="98">
        <v>1.0819583446037328E-3</v>
      </c>
      <c r="L53" s="99">
        <v>0</v>
      </c>
      <c r="M53" s="98">
        <v>0</v>
      </c>
      <c r="N53" s="99">
        <v>4</v>
      </c>
      <c r="O53" s="20">
        <v>9.9800399201596798E-4</v>
      </c>
      <c r="P53" s="99">
        <v>4</v>
      </c>
      <c r="Q53" s="20">
        <v>9.930486593843098E-4</v>
      </c>
      <c r="R53" s="99">
        <v>4</v>
      </c>
      <c r="S53" s="20">
        <v>9.4809196492059728E-4</v>
      </c>
      <c r="T53" s="99">
        <v>4</v>
      </c>
      <c r="U53" s="20">
        <v>1.3486176668914363E-3</v>
      </c>
      <c r="V53" s="99">
        <v>1</v>
      </c>
      <c r="W53" s="20">
        <v>3.0330603579011223E-4</v>
      </c>
      <c r="X53" s="48">
        <v>-0.75</v>
      </c>
      <c r="Y53" s="11"/>
    </row>
    <row r="54" spans="2:25" ht="21.9" customHeight="1" thickTop="1" thickBot="1" x14ac:dyDescent="0.35">
      <c r="B54" s="177">
        <v>99</v>
      </c>
      <c r="C54" s="176" t="s">
        <v>550</v>
      </c>
      <c r="D54" s="85">
        <v>120</v>
      </c>
      <c r="E54" s="57">
        <v>5.1194539249146756E-2</v>
      </c>
      <c r="F54" s="85">
        <v>117</v>
      </c>
      <c r="G54" s="57">
        <v>4.8994974874371856E-2</v>
      </c>
      <c r="H54" s="115">
        <v>98</v>
      </c>
      <c r="I54" s="112">
        <v>2.6989809969705316E-2</v>
      </c>
      <c r="J54" s="117">
        <v>123</v>
      </c>
      <c r="K54" s="112">
        <v>3.3270219096564781E-2</v>
      </c>
      <c r="L54" s="117">
        <v>119</v>
      </c>
      <c r="M54" s="112">
        <v>3.0118957226018726E-2</v>
      </c>
      <c r="N54" s="117">
        <v>116</v>
      </c>
      <c r="O54" s="57">
        <v>2.8942115768463079E-2</v>
      </c>
      <c r="P54" s="117">
        <v>108</v>
      </c>
      <c r="Q54" s="57">
        <v>2.6812313803376366E-2</v>
      </c>
      <c r="R54" s="117">
        <v>126</v>
      </c>
      <c r="S54" s="57">
        <v>2.9864896894998817E-2</v>
      </c>
      <c r="T54" s="117">
        <v>66</v>
      </c>
      <c r="U54" s="57">
        <v>2.2252191503708697E-2</v>
      </c>
      <c r="V54" s="117">
        <v>55</v>
      </c>
      <c r="W54" s="57">
        <v>1.6681831968456171E-2</v>
      </c>
      <c r="X54" s="59">
        <v>-0.16666666666666666</v>
      </c>
      <c r="Y54" s="11"/>
    </row>
    <row r="55" spans="2:25" ht="21.9" customHeight="1" thickTop="1" thickBot="1" x14ac:dyDescent="0.35">
      <c r="B55" s="258" t="s">
        <v>187</v>
      </c>
      <c r="C55" s="259"/>
      <c r="D55" s="36">
        <v>2344</v>
      </c>
      <c r="E55" s="28">
        <v>1</v>
      </c>
      <c r="F55" s="36">
        <v>2388</v>
      </c>
      <c r="G55" s="28">
        <v>1</v>
      </c>
      <c r="H55" s="50">
        <v>3631</v>
      </c>
      <c r="I55" s="100">
        <v>1</v>
      </c>
      <c r="J55" s="101">
        <v>3697</v>
      </c>
      <c r="K55" s="100">
        <v>1</v>
      </c>
      <c r="L55" s="101">
        <v>3951</v>
      </c>
      <c r="M55" s="100">
        <v>1</v>
      </c>
      <c r="N55" s="101">
        <v>4008</v>
      </c>
      <c r="O55" s="28">
        <v>1</v>
      </c>
      <c r="P55" s="101">
        <v>4028</v>
      </c>
      <c r="Q55" s="28">
        <v>1.0000000000000002</v>
      </c>
      <c r="R55" s="101">
        <v>4219</v>
      </c>
      <c r="S55" s="28">
        <v>0.99999999999999989</v>
      </c>
      <c r="T55" s="101">
        <v>2966</v>
      </c>
      <c r="U55" s="28">
        <v>1.0000000000000002</v>
      </c>
      <c r="V55" s="101">
        <v>3297</v>
      </c>
      <c r="W55" s="28">
        <v>1</v>
      </c>
      <c r="X55" s="51">
        <v>0.11159811193526635</v>
      </c>
      <c r="Y55" s="11"/>
    </row>
    <row r="56" spans="2:25" s="3" customFormat="1" ht="15" thickTop="1" x14ac:dyDescent="0.3">
      <c r="B56" s="46"/>
      <c r="C56" s="46"/>
      <c r="D56" s="54"/>
      <c r="E56" s="54"/>
      <c r="F56" s="46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2:25" s="3" customFormat="1" x14ac:dyDescent="0.3">
      <c r="B57" s="46"/>
      <c r="C57" s="46"/>
      <c r="D57" s="54"/>
      <c r="E57" s="54"/>
      <c r="F57" s="46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2:25" s="3" customFormat="1" x14ac:dyDescent="0.3">
      <c r="B58" s="46"/>
      <c r="C58" s="46"/>
      <c r="D58" s="54"/>
      <c r="E58" s="54"/>
      <c r="F58" s="46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2:25" s="3" customFormat="1" x14ac:dyDescent="0.3">
      <c r="B59" s="46"/>
      <c r="C59" s="46"/>
      <c r="D59" s="54"/>
      <c r="E59" s="54"/>
      <c r="F59" s="46"/>
      <c r="G59" s="54"/>
      <c r="H59" s="62"/>
      <c r="I59" s="63"/>
      <c r="J59" s="76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2:25" s="3" customFormat="1" x14ac:dyDescent="0.3">
      <c r="B60" s="46"/>
      <c r="C60" s="46"/>
      <c r="D60" s="46"/>
      <c r="E60" s="46"/>
      <c r="F60" s="46"/>
      <c r="G60" s="46"/>
      <c r="H60" s="62"/>
      <c r="I60" s="63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54"/>
    </row>
    <row r="61" spans="2:25" s="3" customFormat="1" x14ac:dyDescent="0.3">
      <c r="B61" s="46"/>
      <c r="C61" s="46"/>
      <c r="D61" s="54"/>
      <c r="E61" s="54"/>
      <c r="F61" s="46"/>
      <c r="G61" s="54"/>
      <c r="H61" s="62"/>
      <c r="I61" s="63"/>
      <c r="J61" s="76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2:25" s="3" customFormat="1" x14ac:dyDescent="0.3">
      <c r="B62" s="46"/>
      <c r="C62" s="46"/>
      <c r="D62" s="54"/>
      <c r="E62" s="54"/>
      <c r="F62" s="68"/>
      <c r="G62" s="54"/>
      <c r="H62" s="62"/>
      <c r="I62" s="63"/>
      <c r="J62" s="76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2:25" s="3" customFormat="1" x14ac:dyDescent="0.3">
      <c r="B63" s="46"/>
      <c r="C63" s="46"/>
      <c r="D63" s="54"/>
      <c r="E63" s="54"/>
      <c r="F63" s="68"/>
      <c r="G63" s="54"/>
      <c r="H63" s="62"/>
      <c r="I63" s="63"/>
      <c r="J63" s="76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2:25" s="3" customFormat="1" x14ac:dyDescent="0.3">
      <c r="B64" s="46"/>
      <c r="C64" s="46"/>
      <c r="D64" s="54"/>
      <c r="E64" s="54"/>
      <c r="F64" s="68"/>
      <c r="G64" s="54"/>
      <c r="H64" s="62"/>
      <c r="I64" s="63"/>
      <c r="J64" s="76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2:24" s="3" customFormat="1" x14ac:dyDescent="0.3">
      <c r="B65" s="46"/>
      <c r="C65" s="46"/>
      <c r="D65" s="54"/>
      <c r="E65" s="54"/>
      <c r="F65" s="68"/>
      <c r="G65" s="54"/>
      <c r="H65" s="62"/>
      <c r="I65" s="63"/>
      <c r="J65" s="76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2:24" s="3" customFormat="1" x14ac:dyDescent="0.3">
      <c r="B66" s="46"/>
      <c r="C66" s="46"/>
      <c r="D66" s="54"/>
      <c r="E66" s="54"/>
      <c r="F66" s="68"/>
      <c r="G66" s="54"/>
      <c r="H66" s="62"/>
      <c r="I66" s="63"/>
      <c r="J66" s="76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2:24" s="3" customFormat="1" x14ac:dyDescent="0.3">
      <c r="B67" s="46"/>
      <c r="C67" s="46"/>
      <c r="D67" s="54"/>
      <c r="E67" s="54"/>
      <c r="F67" s="68"/>
      <c r="G67" s="54"/>
      <c r="H67" s="62"/>
      <c r="I67" s="63"/>
      <c r="J67" s="76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2:24" s="3" customFormat="1" x14ac:dyDescent="0.3">
      <c r="B68" s="46"/>
      <c r="C68" s="46"/>
      <c r="D68" s="54"/>
      <c r="E68" s="54"/>
      <c r="F68" s="68"/>
      <c r="G68" s="54"/>
      <c r="H68" s="62"/>
      <c r="I68" s="63"/>
      <c r="J68" s="76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2:24" s="3" customFormat="1" x14ac:dyDescent="0.3">
      <c r="B69" s="46"/>
      <c r="C69" s="46"/>
      <c r="D69" s="54"/>
      <c r="E69" s="54"/>
      <c r="F69" s="68"/>
      <c r="G69" s="54"/>
      <c r="H69" s="62"/>
      <c r="I69" s="63"/>
      <c r="J69" s="76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2:24" s="3" customFormat="1" x14ac:dyDescent="0.3">
      <c r="B70" s="46"/>
      <c r="C70" s="46"/>
      <c r="D70" s="54"/>
      <c r="E70" s="54"/>
      <c r="F70" s="68"/>
      <c r="G70" s="54"/>
      <c r="H70" s="62"/>
      <c r="I70" s="63"/>
      <c r="J70" s="76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2:24" s="3" customFormat="1" x14ac:dyDescent="0.3">
      <c r="B71" s="46"/>
      <c r="C71" s="46"/>
      <c r="D71" s="54"/>
      <c r="E71" s="54"/>
      <c r="F71" s="68"/>
      <c r="G71" s="54"/>
      <c r="H71" s="62"/>
      <c r="I71" s="63"/>
      <c r="J71" s="76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2:24" s="3" customFormat="1" x14ac:dyDescent="0.3">
      <c r="B72" s="46"/>
      <c r="C72" s="46"/>
      <c r="D72" s="54"/>
      <c r="E72" s="54"/>
      <c r="F72" s="68"/>
      <c r="G72" s="54"/>
      <c r="H72" s="62"/>
      <c r="I72" s="63"/>
      <c r="J72" s="76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2:24" s="3" customFormat="1" x14ac:dyDescent="0.3">
      <c r="B73" s="46"/>
      <c r="C73" s="46"/>
      <c r="D73" s="54"/>
      <c r="E73" s="54"/>
      <c r="F73" s="68"/>
      <c r="G73" s="54"/>
      <c r="H73" s="62"/>
      <c r="I73" s="63"/>
      <c r="J73" s="76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2:24" s="3" customFormat="1" x14ac:dyDescent="0.3">
      <c r="B74" s="46"/>
      <c r="C74" s="46"/>
      <c r="D74" s="54"/>
      <c r="E74" s="54"/>
      <c r="F74" s="68"/>
      <c r="G74" s="54"/>
      <c r="H74" s="62"/>
      <c r="I74" s="63"/>
      <c r="J74" s="76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2:24" s="3" customFormat="1" x14ac:dyDescent="0.3">
      <c r="B75" s="46"/>
      <c r="C75" s="46"/>
      <c r="D75" s="54"/>
      <c r="E75" s="54"/>
      <c r="F75" s="68"/>
      <c r="G75" s="54"/>
      <c r="H75" s="62"/>
      <c r="I75" s="63"/>
      <c r="J75" s="76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2:24" s="3" customFormat="1" x14ac:dyDescent="0.3">
      <c r="B76" s="46"/>
      <c r="C76" s="46"/>
      <c r="D76" s="54"/>
      <c r="E76" s="54"/>
      <c r="F76" s="68"/>
      <c r="G76" s="54"/>
      <c r="H76" s="62"/>
      <c r="I76" s="63"/>
      <c r="J76" s="76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2:24" s="3" customFormat="1" x14ac:dyDescent="0.3">
      <c r="B77" s="46"/>
      <c r="C77" s="46"/>
      <c r="D77" s="54"/>
      <c r="E77" s="54"/>
      <c r="F77" s="68"/>
      <c r="G77" s="54"/>
      <c r="H77" s="62"/>
      <c r="I77" s="63"/>
      <c r="J77" s="76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</row>
    <row r="78" spans="2:24" s="3" customFormat="1" x14ac:dyDescent="0.3">
      <c r="B78" s="46"/>
      <c r="C78" s="46"/>
      <c r="D78" s="54"/>
      <c r="E78" s="54"/>
      <c r="F78" s="68"/>
      <c r="G78" s="54"/>
      <c r="H78" s="62"/>
      <c r="I78" s="63"/>
      <c r="J78" s="76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2:24" s="3" customFormat="1" x14ac:dyDescent="0.3">
      <c r="B79" s="46"/>
      <c r="C79" s="46"/>
      <c r="D79" s="54"/>
      <c r="E79" s="54"/>
      <c r="F79" s="68"/>
      <c r="G79" s="54"/>
      <c r="H79" s="62"/>
      <c r="I79" s="63"/>
      <c r="J79" s="76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2:24" s="3" customFormat="1" x14ac:dyDescent="0.3">
      <c r="B80" s="46"/>
      <c r="C80" s="46"/>
      <c r="D80" s="54"/>
      <c r="E80" s="54"/>
      <c r="F80" s="68"/>
      <c r="G80" s="54"/>
      <c r="H80" s="62"/>
      <c r="I80" s="63"/>
      <c r="J80" s="76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</row>
    <row r="81" spans="2:24" s="3" customFormat="1" x14ac:dyDescent="0.3">
      <c r="B81" s="46"/>
      <c r="C81" s="46"/>
      <c r="D81" s="54"/>
      <c r="E81" s="54"/>
      <c r="F81" s="68"/>
      <c r="G81" s="54"/>
      <c r="H81" s="62"/>
      <c r="I81" s="63"/>
      <c r="J81" s="76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2:24" s="3" customFormat="1" x14ac:dyDescent="0.3">
      <c r="B82" s="46"/>
      <c r="C82" s="46"/>
      <c r="D82" s="54"/>
      <c r="E82" s="54"/>
      <c r="F82" s="68"/>
      <c r="G82" s="54"/>
      <c r="H82" s="62"/>
      <c r="I82" s="63"/>
      <c r="J82" s="76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2:24" s="3" customFormat="1" x14ac:dyDescent="0.3">
      <c r="B83" s="46"/>
      <c r="C83" s="46"/>
      <c r="D83" s="54"/>
      <c r="E83" s="54"/>
      <c r="F83" s="68"/>
      <c r="G83" s="54"/>
      <c r="H83" s="62"/>
      <c r="I83" s="63"/>
      <c r="J83" s="76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spans="2:24" s="3" customFormat="1" x14ac:dyDescent="0.3">
      <c r="B84" s="46"/>
      <c r="C84" s="46"/>
      <c r="D84" s="54"/>
      <c r="E84" s="54"/>
      <c r="F84" s="68"/>
      <c r="G84" s="54"/>
      <c r="H84" s="62"/>
      <c r="I84" s="63"/>
      <c r="J84" s="76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</row>
    <row r="85" spans="2:24" s="3" customFormat="1" x14ac:dyDescent="0.3">
      <c r="B85" s="46"/>
      <c r="C85" s="46"/>
      <c r="D85" s="54"/>
      <c r="E85" s="54"/>
      <c r="F85" s="68"/>
      <c r="G85" s="54"/>
      <c r="H85" s="62"/>
      <c r="I85" s="63"/>
      <c r="J85" s="76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</row>
    <row r="86" spans="2:24" s="3" customFormat="1" x14ac:dyDescent="0.3">
      <c r="B86" s="46"/>
      <c r="C86" s="46"/>
      <c r="D86" s="54"/>
      <c r="E86" s="54"/>
      <c r="F86" s="68"/>
      <c r="G86" s="54"/>
      <c r="H86" s="62"/>
      <c r="I86" s="63"/>
      <c r="J86" s="76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</row>
    <row r="87" spans="2:24" s="3" customFormat="1" x14ac:dyDescent="0.3">
      <c r="B87" s="46"/>
      <c r="C87" s="46"/>
      <c r="D87" s="54"/>
      <c r="E87" s="54"/>
      <c r="F87" s="68"/>
      <c r="G87" s="54"/>
      <c r="H87" s="62"/>
      <c r="I87" s="63"/>
      <c r="J87" s="76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</row>
    <row r="88" spans="2:24" s="3" customFormat="1" x14ac:dyDescent="0.3">
      <c r="B88" s="46"/>
      <c r="C88" s="46"/>
      <c r="D88" s="54"/>
      <c r="E88" s="54"/>
      <c r="F88" s="68"/>
      <c r="G88" s="54"/>
      <c r="H88" s="62"/>
      <c r="I88" s="63"/>
      <c r="J88" s="76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</row>
    <row r="89" spans="2:24" s="3" customFormat="1" x14ac:dyDescent="0.3">
      <c r="B89" s="46"/>
      <c r="C89" s="46"/>
      <c r="D89" s="54"/>
      <c r="E89" s="54"/>
      <c r="F89" s="68"/>
      <c r="G89" s="54"/>
      <c r="H89" s="62"/>
      <c r="I89" s="63"/>
      <c r="J89" s="76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</row>
    <row r="90" spans="2:24" s="3" customFormat="1" x14ac:dyDescent="0.3">
      <c r="B90" s="46"/>
      <c r="C90" s="46"/>
      <c r="D90" s="54"/>
      <c r="E90" s="54"/>
      <c r="F90" s="68"/>
      <c r="G90" s="54"/>
      <c r="H90" s="62"/>
      <c r="I90" s="63"/>
      <c r="J90" s="76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</row>
    <row r="91" spans="2:24" s="3" customFormat="1" x14ac:dyDescent="0.3">
      <c r="B91" s="46"/>
      <c r="C91" s="46"/>
      <c r="D91" s="54"/>
      <c r="E91" s="54"/>
      <c r="F91" s="68"/>
      <c r="G91" s="54"/>
      <c r="H91" s="62"/>
      <c r="I91" s="63"/>
      <c r="J91" s="76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</row>
    <row r="92" spans="2:24" s="3" customFormat="1" x14ac:dyDescent="0.3">
      <c r="B92" s="46"/>
      <c r="C92" s="46"/>
      <c r="D92" s="54"/>
      <c r="E92" s="54"/>
      <c r="F92" s="68"/>
      <c r="G92" s="54"/>
      <c r="H92" s="62"/>
      <c r="I92" s="63"/>
      <c r="J92" s="76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</row>
    <row r="93" spans="2:24" s="3" customFormat="1" x14ac:dyDescent="0.3">
      <c r="B93" s="46"/>
      <c r="C93" s="46"/>
      <c r="D93" s="54"/>
      <c r="E93" s="54"/>
      <c r="F93" s="68"/>
      <c r="G93" s="54"/>
      <c r="H93" s="62"/>
      <c r="I93" s="63"/>
      <c r="J93" s="76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</row>
    <row r="94" spans="2:24" s="3" customFormat="1" x14ac:dyDescent="0.3">
      <c r="B94" s="46"/>
      <c r="C94" s="46"/>
      <c r="D94" s="54"/>
      <c r="E94" s="54"/>
      <c r="F94" s="68"/>
      <c r="G94" s="54"/>
      <c r="I94" s="63"/>
      <c r="J94" s="6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2:24" s="3" customFormat="1" x14ac:dyDescent="0.3">
      <c r="B95" s="46"/>
      <c r="C95" s="46"/>
      <c r="D95" s="54"/>
      <c r="E95" s="54"/>
      <c r="F95" s="68"/>
      <c r="G95" s="54"/>
      <c r="H95" s="62"/>
      <c r="I95" s="63"/>
      <c r="J95" s="76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  <row r="96" spans="2:24" s="3" customFormat="1" x14ac:dyDescent="0.3">
      <c r="B96" s="46"/>
      <c r="C96" s="46"/>
      <c r="D96" s="54"/>
      <c r="E96" s="54"/>
      <c r="F96" s="68"/>
      <c r="G96" s="54"/>
      <c r="H96" s="62"/>
      <c r="I96" s="63"/>
      <c r="J96" s="76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2:24" s="3" customFormat="1" x14ac:dyDescent="0.3">
      <c r="B97" s="46"/>
      <c r="C97" s="46"/>
      <c r="D97" s="54"/>
      <c r="E97" s="54"/>
      <c r="F97" s="68"/>
      <c r="G97" s="54"/>
      <c r="I97" s="63"/>
      <c r="J97" s="6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</row>
    <row r="98" spans="2:24" s="3" customFormat="1" x14ac:dyDescent="0.3">
      <c r="B98" s="46"/>
      <c r="C98" s="46"/>
      <c r="D98" s="54"/>
      <c r="E98" s="54"/>
      <c r="F98" s="68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2:24" s="3" customFormat="1" x14ac:dyDescent="0.3">
      <c r="B99" s="46"/>
      <c r="C99" s="46"/>
      <c r="D99" s="54"/>
      <c r="E99" s="54"/>
      <c r="F99" s="68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2:24" s="3" customFormat="1" x14ac:dyDescent="0.3">
      <c r="B100" s="46"/>
      <c r="C100" s="46"/>
      <c r="D100" s="54"/>
      <c r="E100" s="54"/>
      <c r="F100" s="68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2:24" s="3" customFormat="1" x14ac:dyDescent="0.3">
      <c r="B101" s="46"/>
      <c r="C101" s="46"/>
      <c r="D101" s="54"/>
      <c r="E101" s="54"/>
      <c r="F101" s="68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2:24" s="3" customFormat="1" x14ac:dyDescent="0.3">
      <c r="B102" s="46"/>
      <c r="C102" s="46"/>
      <c r="D102" s="54"/>
      <c r="E102" s="54"/>
      <c r="F102" s="68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2:24" s="3" customFormat="1" x14ac:dyDescent="0.3">
      <c r="B103" s="46"/>
      <c r="C103" s="46"/>
      <c r="D103" s="54"/>
      <c r="E103" s="54"/>
      <c r="F103" s="68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2:24" s="3" customFormat="1" x14ac:dyDescent="0.3">
      <c r="B104" s="46"/>
      <c r="C104" s="46"/>
      <c r="D104" s="54"/>
      <c r="E104" s="54"/>
      <c r="F104" s="68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2:24" s="3" customFormat="1" x14ac:dyDescent="0.3">
      <c r="B105" s="46"/>
      <c r="C105" s="46"/>
      <c r="D105" s="54"/>
      <c r="E105" s="54"/>
      <c r="F105" s="68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2:24" s="3" customFormat="1" x14ac:dyDescent="0.3">
      <c r="B106" s="46"/>
      <c r="C106" s="46"/>
      <c r="D106" s="54"/>
      <c r="E106" s="54"/>
      <c r="F106" s="68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</row>
    <row r="107" spans="2:24" s="3" customFormat="1" x14ac:dyDescent="0.3">
      <c r="B107" s="46"/>
      <c r="C107" s="46"/>
      <c r="D107" s="54"/>
      <c r="E107" s="54"/>
      <c r="F107" s="68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</row>
    <row r="108" spans="2:24" s="3" customFormat="1" x14ac:dyDescent="0.3">
      <c r="B108" s="46"/>
      <c r="C108" s="46"/>
      <c r="D108" s="54"/>
      <c r="E108" s="54"/>
      <c r="F108" s="68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2:24" s="3" customFormat="1" x14ac:dyDescent="0.3">
      <c r="B109" s="46"/>
      <c r="C109" s="46"/>
      <c r="D109" s="54"/>
      <c r="E109" s="54"/>
      <c r="F109" s="68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2:24" s="3" customFormat="1" x14ac:dyDescent="0.3">
      <c r="B110" s="46"/>
      <c r="C110" s="46"/>
      <c r="D110" s="54"/>
      <c r="E110" s="54"/>
      <c r="F110" s="68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</row>
    <row r="111" spans="2:24" s="3" customFormat="1" x14ac:dyDescent="0.3">
      <c r="B111" s="46"/>
      <c r="C111" s="46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54"/>
    </row>
    <row r="112" spans="2:24" s="3" customFormat="1" x14ac:dyDescent="0.3">
      <c r="B112" s="46"/>
      <c r="C112" s="46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54"/>
    </row>
    <row r="113" spans="2:24" s="3" customFormat="1" x14ac:dyDescent="0.3">
      <c r="B113" s="46"/>
      <c r="C113" s="46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54"/>
    </row>
    <row r="114" spans="2:24" s="3" customFormat="1" x14ac:dyDescent="0.3">
      <c r="B114" s="46"/>
      <c r="C114" s="46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54"/>
    </row>
    <row r="115" spans="2:24" s="3" customFormat="1" x14ac:dyDescent="0.3">
      <c r="B115" s="46"/>
      <c r="C115" s="46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54"/>
    </row>
    <row r="116" spans="2:24" s="3" customFormat="1" x14ac:dyDescent="0.3">
      <c r="B116" s="46"/>
      <c r="C116" s="46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54"/>
    </row>
    <row r="117" spans="2:24" s="3" customFormat="1" x14ac:dyDescent="0.3">
      <c r="B117" s="46"/>
      <c r="C117" s="46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54"/>
    </row>
    <row r="118" spans="2:24" s="3" customFormat="1" x14ac:dyDescent="0.3">
      <c r="B118" s="46"/>
      <c r="C118" s="46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54"/>
    </row>
    <row r="119" spans="2:24" s="3" customFormat="1" x14ac:dyDescent="0.3">
      <c r="B119" s="46"/>
      <c r="C119" s="46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54"/>
    </row>
    <row r="120" spans="2:24" s="3" customFormat="1" x14ac:dyDescent="0.3">
      <c r="B120" s="46"/>
      <c r="C120" s="46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54"/>
    </row>
    <row r="121" spans="2:24" s="3" customFormat="1" x14ac:dyDescent="0.3">
      <c r="B121" s="46"/>
      <c r="C121" s="46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54"/>
    </row>
    <row r="122" spans="2:24" s="3" customFormat="1" x14ac:dyDescent="0.3">
      <c r="B122" s="46"/>
      <c r="C122" s="46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54"/>
    </row>
    <row r="123" spans="2:24" s="3" customFormat="1" x14ac:dyDescent="0.3">
      <c r="B123" s="46"/>
      <c r="C123" s="46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54"/>
    </row>
    <row r="124" spans="2:24" s="3" customFormat="1" x14ac:dyDescent="0.3">
      <c r="B124" s="46"/>
      <c r="C124" s="46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54"/>
    </row>
    <row r="125" spans="2:24" s="3" customFormat="1" x14ac:dyDescent="0.3">
      <c r="B125" s="46"/>
      <c r="C125" s="46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54"/>
    </row>
    <row r="126" spans="2:24" s="3" customFormat="1" x14ac:dyDescent="0.3">
      <c r="B126" s="46"/>
      <c r="C126" s="46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54"/>
    </row>
    <row r="127" spans="2:24" s="3" customFormat="1" x14ac:dyDescent="0.3">
      <c r="B127" s="46"/>
      <c r="C127" s="46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54"/>
    </row>
    <row r="128" spans="2:24" s="3" customFormat="1" x14ac:dyDescent="0.3">
      <c r="B128" s="46"/>
      <c r="C128" s="46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54"/>
    </row>
    <row r="129" spans="2:24" s="3" customFormat="1" x14ac:dyDescent="0.3">
      <c r="B129" s="46"/>
      <c r="C129" s="46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54"/>
    </row>
    <row r="130" spans="2:24" s="3" customFormat="1" x14ac:dyDescent="0.3">
      <c r="B130" s="46"/>
      <c r="C130" s="46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54"/>
    </row>
    <row r="131" spans="2:24" s="3" customFormat="1" x14ac:dyDescent="0.3">
      <c r="B131" s="46"/>
      <c r="C131" s="46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54"/>
    </row>
    <row r="132" spans="2:24" s="3" customFormat="1" x14ac:dyDescent="0.3">
      <c r="B132" s="46"/>
      <c r="C132" s="46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54"/>
    </row>
    <row r="133" spans="2:24" s="3" customFormat="1" x14ac:dyDescent="0.3">
      <c r="B133" s="46"/>
      <c r="C133" s="46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54"/>
    </row>
    <row r="134" spans="2:24" s="3" customFormat="1" x14ac:dyDescent="0.3">
      <c r="B134" s="46"/>
      <c r="C134" s="46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54"/>
    </row>
    <row r="135" spans="2:24" s="3" customFormat="1" x14ac:dyDescent="0.3">
      <c r="B135" s="46"/>
      <c r="C135" s="46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54"/>
    </row>
    <row r="136" spans="2:24" s="3" customFormat="1" x14ac:dyDescent="0.3">
      <c r="B136" s="46"/>
      <c r="C136" s="46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54"/>
    </row>
    <row r="137" spans="2:24" s="3" customFormat="1" x14ac:dyDescent="0.3">
      <c r="B137" s="46"/>
      <c r="C137" s="46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54"/>
    </row>
    <row r="138" spans="2:24" s="3" customFormat="1" x14ac:dyDescent="0.3">
      <c r="B138" s="46"/>
      <c r="C138" s="46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54"/>
    </row>
    <row r="139" spans="2:24" s="3" customFormat="1" x14ac:dyDescent="0.3">
      <c r="B139" s="46"/>
      <c r="C139" s="46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54"/>
    </row>
    <row r="140" spans="2:24" s="3" customFormat="1" x14ac:dyDescent="0.3">
      <c r="B140" s="46"/>
      <c r="C140" s="46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54"/>
    </row>
    <row r="141" spans="2:24" s="3" customFormat="1" x14ac:dyDescent="0.3">
      <c r="B141" s="46"/>
      <c r="C141" s="46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54"/>
    </row>
    <row r="142" spans="2:24" s="3" customFormat="1" x14ac:dyDescent="0.3">
      <c r="B142" s="46"/>
      <c r="C142" s="46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54"/>
    </row>
    <row r="143" spans="2:24" s="3" customFormat="1" x14ac:dyDescent="0.3">
      <c r="B143" s="46"/>
      <c r="C143" s="46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54"/>
    </row>
    <row r="144" spans="2:24" s="3" customFormat="1" x14ac:dyDescent="0.3">
      <c r="B144" s="46"/>
      <c r="C144" s="46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54"/>
    </row>
    <row r="145" spans="2:24" s="3" customFormat="1" x14ac:dyDescent="0.3">
      <c r="B145" s="46"/>
      <c r="C145" s="46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54"/>
    </row>
    <row r="146" spans="2:24" s="3" customFormat="1" x14ac:dyDescent="0.3">
      <c r="B146" s="46"/>
      <c r="C146" s="46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54"/>
    </row>
    <row r="147" spans="2:24" s="3" customFormat="1" x14ac:dyDescent="0.3">
      <c r="B147" s="46"/>
      <c r="C147" s="46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54"/>
    </row>
    <row r="148" spans="2:24" s="3" customFormat="1" x14ac:dyDescent="0.3">
      <c r="B148" s="46"/>
      <c r="C148" s="46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54"/>
    </row>
    <row r="149" spans="2:24" s="3" customFormat="1" x14ac:dyDescent="0.3">
      <c r="B149" s="46"/>
      <c r="C149" s="46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54"/>
    </row>
    <row r="150" spans="2:24" s="3" customFormat="1" x14ac:dyDescent="0.3">
      <c r="B150" s="46"/>
      <c r="C150" s="46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54"/>
    </row>
    <row r="151" spans="2:24" s="3" customFormat="1" x14ac:dyDescent="0.3">
      <c r="B151" s="46"/>
      <c r="C151" s="46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54"/>
    </row>
    <row r="152" spans="2:24" s="3" customFormat="1" x14ac:dyDescent="0.3">
      <c r="B152" s="46"/>
      <c r="C152" s="46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54"/>
    </row>
    <row r="153" spans="2:24" s="3" customFormat="1" x14ac:dyDescent="0.3">
      <c r="B153" s="46"/>
      <c r="C153" s="46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54"/>
    </row>
    <row r="154" spans="2:24" s="3" customFormat="1" x14ac:dyDescent="0.3">
      <c r="B154" s="46"/>
      <c r="C154" s="46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54"/>
    </row>
    <row r="155" spans="2:24" s="3" customFormat="1" x14ac:dyDescent="0.3">
      <c r="B155" s="46"/>
      <c r="C155" s="46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54"/>
    </row>
    <row r="156" spans="2:24" s="3" customFormat="1" x14ac:dyDescent="0.3">
      <c r="B156" s="46"/>
      <c r="C156" s="46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54"/>
    </row>
    <row r="157" spans="2:24" s="3" customFormat="1" x14ac:dyDescent="0.3">
      <c r="B157" s="46"/>
      <c r="C157" s="46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54"/>
    </row>
    <row r="158" spans="2:24" s="3" customFormat="1" x14ac:dyDescent="0.3">
      <c r="B158" s="46"/>
      <c r="C158" s="46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54"/>
    </row>
    <row r="159" spans="2:24" s="3" customFormat="1" x14ac:dyDescent="0.3">
      <c r="B159" s="46"/>
      <c r="C159" s="46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54"/>
    </row>
    <row r="160" spans="2:24" s="3" customFormat="1" x14ac:dyDescent="0.3">
      <c r="B160" s="46"/>
      <c r="C160" s="46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54"/>
    </row>
    <row r="161" spans="2:24" s="3" customFormat="1" x14ac:dyDescent="0.3">
      <c r="B161" s="46"/>
      <c r="C161" s="46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54"/>
    </row>
    <row r="162" spans="2:24" s="3" customFormat="1" x14ac:dyDescent="0.3">
      <c r="B162" s="46"/>
      <c r="C162" s="46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54"/>
    </row>
    <row r="163" spans="2:24" s="3" customFormat="1" x14ac:dyDescent="0.3">
      <c r="B163" s="46"/>
      <c r="C163" s="46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54"/>
    </row>
    <row r="164" spans="2:24" s="3" customFormat="1" x14ac:dyDescent="0.3">
      <c r="B164" s="46"/>
      <c r="C164" s="46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54"/>
    </row>
    <row r="165" spans="2:24" s="3" customFormat="1" x14ac:dyDescent="0.3">
      <c r="B165" s="46"/>
      <c r="C165" s="46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54"/>
    </row>
    <row r="166" spans="2:24" s="3" customFormat="1" x14ac:dyDescent="0.3">
      <c r="B166" s="46"/>
      <c r="C166" s="46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54"/>
    </row>
    <row r="167" spans="2:24" s="3" customFormat="1" x14ac:dyDescent="0.3">
      <c r="B167" s="46"/>
      <c r="C167" s="46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54"/>
    </row>
    <row r="168" spans="2:24" s="3" customFormat="1" x14ac:dyDescent="0.3">
      <c r="B168" s="46"/>
      <c r="C168" s="46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54"/>
    </row>
    <row r="169" spans="2:24" s="3" customFormat="1" x14ac:dyDescent="0.3">
      <c r="B169" s="46"/>
      <c r="C169" s="46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54"/>
    </row>
    <row r="170" spans="2:24" s="3" customFormat="1" x14ac:dyDescent="0.3">
      <c r="B170" s="46"/>
      <c r="C170" s="46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54"/>
    </row>
    <row r="171" spans="2:24" s="3" customFormat="1" x14ac:dyDescent="0.3">
      <c r="B171" s="46"/>
      <c r="C171" s="46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54"/>
    </row>
    <row r="172" spans="2:24" s="3" customFormat="1" x14ac:dyDescent="0.3">
      <c r="B172" s="46"/>
      <c r="C172" s="46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54"/>
    </row>
    <row r="173" spans="2:24" s="3" customFormat="1" x14ac:dyDescent="0.3">
      <c r="B173" s="46"/>
      <c r="C173" s="46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54"/>
    </row>
    <row r="174" spans="2:24" s="3" customFormat="1" x14ac:dyDescent="0.3">
      <c r="B174" s="46"/>
      <c r="C174" s="46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54"/>
    </row>
    <row r="175" spans="2:24" s="3" customFormat="1" x14ac:dyDescent="0.3">
      <c r="B175" s="46"/>
      <c r="C175" s="46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54"/>
    </row>
    <row r="176" spans="2:24" s="3" customFormat="1" x14ac:dyDescent="0.3">
      <c r="B176" s="46"/>
      <c r="C176" s="46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54"/>
    </row>
    <row r="177" spans="2:24" s="3" customFormat="1" x14ac:dyDescent="0.3">
      <c r="B177" s="46"/>
      <c r="C177" s="46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54"/>
    </row>
    <row r="178" spans="2:24" s="3" customFormat="1" x14ac:dyDescent="0.3">
      <c r="B178" s="46"/>
      <c r="C178" s="46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54"/>
    </row>
    <row r="179" spans="2:24" s="3" customFormat="1" x14ac:dyDescent="0.3">
      <c r="B179" s="46"/>
      <c r="C179" s="46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54"/>
    </row>
    <row r="180" spans="2:24" s="3" customFormat="1" x14ac:dyDescent="0.3">
      <c r="B180" s="46"/>
      <c r="C180" s="46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54"/>
    </row>
    <row r="181" spans="2:24" s="3" customFormat="1" x14ac:dyDescent="0.3">
      <c r="B181" s="46"/>
      <c r="C181" s="46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54"/>
    </row>
    <row r="182" spans="2:24" s="3" customFormat="1" x14ac:dyDescent="0.3">
      <c r="B182" s="46"/>
      <c r="C182" s="46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54"/>
    </row>
    <row r="183" spans="2:24" s="3" customFormat="1" x14ac:dyDescent="0.3">
      <c r="B183" s="46"/>
      <c r="C183" s="46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54"/>
    </row>
    <row r="184" spans="2:24" s="3" customFormat="1" x14ac:dyDescent="0.3">
      <c r="B184" s="46"/>
      <c r="C184" s="46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54"/>
    </row>
    <row r="185" spans="2:24" s="3" customFormat="1" x14ac:dyDescent="0.3">
      <c r="B185" s="46"/>
      <c r="C185" s="46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54"/>
    </row>
    <row r="186" spans="2:24" s="3" customFormat="1" x14ac:dyDescent="0.3">
      <c r="B186" s="46"/>
      <c r="C186" s="46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54"/>
    </row>
    <row r="187" spans="2:24" s="3" customFormat="1" x14ac:dyDescent="0.3">
      <c r="B187" s="46"/>
      <c r="C187" s="46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54"/>
    </row>
    <row r="188" spans="2:24" s="3" customFormat="1" x14ac:dyDescent="0.3">
      <c r="B188" s="46"/>
      <c r="C188" s="46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54"/>
    </row>
    <row r="189" spans="2:24" s="3" customFormat="1" x14ac:dyDescent="0.3">
      <c r="B189" s="46"/>
      <c r="C189" s="46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54"/>
    </row>
    <row r="190" spans="2:24" s="3" customFormat="1" x14ac:dyDescent="0.3">
      <c r="B190" s="46"/>
      <c r="C190" s="46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54"/>
    </row>
    <row r="191" spans="2:24" s="3" customFormat="1" x14ac:dyDescent="0.3">
      <c r="B191" s="46"/>
      <c r="C191" s="46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54"/>
    </row>
    <row r="192" spans="2:24" s="3" customFormat="1" x14ac:dyDescent="0.3">
      <c r="B192" s="46"/>
      <c r="C192" s="46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54"/>
    </row>
    <row r="193" spans="2:24" s="3" customFormat="1" x14ac:dyDescent="0.3">
      <c r="B193" s="46"/>
      <c r="C193" s="46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54"/>
    </row>
    <row r="194" spans="2:24" s="3" customFormat="1" x14ac:dyDescent="0.3">
      <c r="B194" s="46"/>
      <c r="C194" s="46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54"/>
    </row>
    <row r="195" spans="2:24" s="3" customFormat="1" x14ac:dyDescent="0.3">
      <c r="B195" s="46"/>
      <c r="C195" s="46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54"/>
    </row>
    <row r="196" spans="2:24" s="3" customFormat="1" x14ac:dyDescent="0.3">
      <c r="B196" s="46"/>
      <c r="C196" s="46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54"/>
    </row>
    <row r="197" spans="2:24" s="3" customFormat="1" x14ac:dyDescent="0.3">
      <c r="B197" s="46"/>
      <c r="C197" s="46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54"/>
    </row>
    <row r="198" spans="2:24" s="3" customFormat="1" x14ac:dyDescent="0.3">
      <c r="B198" s="46"/>
      <c r="C198" s="46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54"/>
    </row>
    <row r="199" spans="2:24" s="3" customFormat="1" x14ac:dyDescent="0.3">
      <c r="B199" s="46"/>
      <c r="C199" s="46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54"/>
    </row>
    <row r="200" spans="2:24" s="3" customFormat="1" x14ac:dyDescent="0.3">
      <c r="B200" s="46"/>
      <c r="C200" s="46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54"/>
    </row>
    <row r="201" spans="2:24" s="3" customFormat="1" x14ac:dyDescent="0.3">
      <c r="B201" s="46"/>
      <c r="C201" s="46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54"/>
    </row>
    <row r="202" spans="2:24" s="3" customFormat="1" x14ac:dyDescent="0.3">
      <c r="B202" s="46"/>
      <c r="C202" s="46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54"/>
    </row>
    <row r="203" spans="2:24" s="3" customFormat="1" x14ac:dyDescent="0.3">
      <c r="B203" s="46"/>
      <c r="C203" s="46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54"/>
    </row>
    <row r="204" spans="2:24" s="3" customFormat="1" x14ac:dyDescent="0.3">
      <c r="B204" s="46"/>
      <c r="C204" s="46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54"/>
    </row>
    <row r="205" spans="2:24" s="3" customFormat="1" x14ac:dyDescent="0.3">
      <c r="B205" s="46"/>
      <c r="C205" s="46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54"/>
    </row>
    <row r="206" spans="2:24" s="3" customFormat="1" x14ac:dyDescent="0.3">
      <c r="B206" s="46"/>
      <c r="C206" s="46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54"/>
    </row>
    <row r="207" spans="2:24" s="3" customFormat="1" x14ac:dyDescent="0.3">
      <c r="B207" s="46"/>
      <c r="C207" s="46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54"/>
    </row>
    <row r="208" spans="2:24" s="3" customFormat="1" x14ac:dyDescent="0.3">
      <c r="B208" s="46"/>
      <c r="C208" s="46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54"/>
    </row>
    <row r="209" spans="2:24" s="3" customFormat="1" x14ac:dyDescent="0.3">
      <c r="B209" s="46"/>
      <c r="C209" s="46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54"/>
    </row>
    <row r="210" spans="2:24" s="3" customFormat="1" x14ac:dyDescent="0.3">
      <c r="B210" s="46"/>
      <c r="C210" s="46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54"/>
    </row>
    <row r="211" spans="2:24" s="3" customFormat="1" x14ac:dyDescent="0.3">
      <c r="B211" s="46"/>
      <c r="C211" s="46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54"/>
    </row>
    <row r="212" spans="2:24" s="3" customFormat="1" x14ac:dyDescent="0.3">
      <c r="B212" s="46"/>
      <c r="C212" s="46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54"/>
    </row>
    <row r="213" spans="2:24" s="3" customFormat="1" x14ac:dyDescent="0.3">
      <c r="B213" s="46"/>
      <c r="C213" s="46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54"/>
    </row>
    <row r="214" spans="2:24" s="3" customFormat="1" x14ac:dyDescent="0.3">
      <c r="B214" s="46"/>
      <c r="C214" s="46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54"/>
    </row>
    <row r="215" spans="2:24" s="3" customFormat="1" x14ac:dyDescent="0.3">
      <c r="B215" s="46"/>
      <c r="C215" s="46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54"/>
    </row>
    <row r="216" spans="2:24" s="3" customFormat="1" x14ac:dyDescent="0.3">
      <c r="B216" s="46"/>
      <c r="C216" s="46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54"/>
    </row>
    <row r="217" spans="2:24" s="3" customFormat="1" x14ac:dyDescent="0.3">
      <c r="B217" s="46"/>
      <c r="C217" s="46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54"/>
    </row>
    <row r="218" spans="2:24" s="3" customFormat="1" x14ac:dyDescent="0.3">
      <c r="B218" s="46"/>
      <c r="C218" s="46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54"/>
    </row>
    <row r="219" spans="2:24" s="3" customFormat="1" x14ac:dyDescent="0.3">
      <c r="B219" s="46"/>
      <c r="C219" s="46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54"/>
    </row>
    <row r="220" spans="2:24" s="3" customFormat="1" x14ac:dyDescent="0.3">
      <c r="B220" s="46"/>
      <c r="C220" s="46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54"/>
    </row>
    <row r="221" spans="2:24" s="3" customFormat="1" x14ac:dyDescent="0.3">
      <c r="B221" s="46"/>
      <c r="C221" s="46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54"/>
    </row>
    <row r="222" spans="2:24" s="3" customFormat="1" x14ac:dyDescent="0.3">
      <c r="B222" s="46"/>
      <c r="C222" s="46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54"/>
    </row>
    <row r="223" spans="2:24" s="3" customFormat="1" x14ac:dyDescent="0.3">
      <c r="B223" s="46"/>
      <c r="C223" s="46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54"/>
    </row>
    <row r="224" spans="2:24" s="3" customFormat="1" x14ac:dyDescent="0.3">
      <c r="B224" s="46"/>
      <c r="C224" s="46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54"/>
    </row>
    <row r="225" spans="2:24" s="3" customFormat="1" x14ac:dyDescent="0.3">
      <c r="B225" s="46"/>
      <c r="C225" s="46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54"/>
    </row>
    <row r="226" spans="2:24" s="3" customFormat="1" x14ac:dyDescent="0.3">
      <c r="B226" s="46"/>
      <c r="C226" s="46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54"/>
    </row>
    <row r="227" spans="2:24" s="3" customFormat="1" x14ac:dyDescent="0.3">
      <c r="B227" s="46"/>
      <c r="C227" s="46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54"/>
    </row>
    <row r="228" spans="2:24" s="3" customFormat="1" x14ac:dyDescent="0.3">
      <c r="B228" s="46"/>
      <c r="C228" s="46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54"/>
    </row>
    <row r="229" spans="2:24" s="3" customFormat="1" x14ac:dyDescent="0.3">
      <c r="B229" s="46"/>
      <c r="C229" s="46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54"/>
    </row>
    <row r="230" spans="2:24" s="3" customFormat="1" x14ac:dyDescent="0.3">
      <c r="B230" s="46"/>
      <c r="C230" s="46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54"/>
    </row>
    <row r="231" spans="2:24" s="3" customFormat="1" x14ac:dyDescent="0.3">
      <c r="B231" s="46"/>
      <c r="C231" s="46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54"/>
    </row>
    <row r="232" spans="2:24" s="3" customFormat="1" x14ac:dyDescent="0.3">
      <c r="B232" s="46"/>
      <c r="C232" s="46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54"/>
    </row>
    <row r="233" spans="2:24" s="3" customFormat="1" x14ac:dyDescent="0.3">
      <c r="B233" s="46"/>
      <c r="C233" s="46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54"/>
    </row>
    <row r="234" spans="2:24" s="3" customFormat="1" x14ac:dyDescent="0.3">
      <c r="B234" s="46"/>
      <c r="C234" s="46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54"/>
    </row>
    <row r="235" spans="2:24" s="3" customFormat="1" x14ac:dyDescent="0.3">
      <c r="B235" s="46"/>
      <c r="C235" s="46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54"/>
    </row>
    <row r="236" spans="2:24" s="3" customFormat="1" x14ac:dyDescent="0.3">
      <c r="B236" s="46"/>
      <c r="C236" s="46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54"/>
    </row>
    <row r="237" spans="2:24" s="3" customFormat="1" x14ac:dyDescent="0.3">
      <c r="B237" s="46"/>
      <c r="C237" s="46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54"/>
    </row>
    <row r="238" spans="2:24" s="3" customFormat="1" x14ac:dyDescent="0.3">
      <c r="B238" s="46"/>
      <c r="C238" s="46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54"/>
    </row>
    <row r="239" spans="2:24" s="3" customFormat="1" x14ac:dyDescent="0.3">
      <c r="B239" s="46"/>
      <c r="C239" s="46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54"/>
    </row>
    <row r="240" spans="2:24" s="3" customFormat="1" x14ac:dyDescent="0.3">
      <c r="B240" s="46"/>
      <c r="C240" s="46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54"/>
    </row>
    <row r="241" spans="2:24" s="3" customFormat="1" x14ac:dyDescent="0.3">
      <c r="B241" s="46"/>
      <c r="C241" s="46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54"/>
    </row>
    <row r="242" spans="2:24" s="3" customFormat="1" x14ac:dyDescent="0.3">
      <c r="B242" s="46"/>
      <c r="C242" s="46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54"/>
    </row>
    <row r="243" spans="2:24" s="3" customFormat="1" x14ac:dyDescent="0.3">
      <c r="B243" s="46"/>
      <c r="C243" s="46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54"/>
    </row>
    <row r="244" spans="2:24" s="3" customFormat="1" x14ac:dyDescent="0.3">
      <c r="B244" s="46"/>
      <c r="C244" s="46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54"/>
    </row>
    <row r="245" spans="2:24" s="3" customFormat="1" x14ac:dyDescent="0.3">
      <c r="B245" s="46"/>
      <c r="C245" s="46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54"/>
    </row>
    <row r="246" spans="2:24" s="3" customFormat="1" x14ac:dyDescent="0.3">
      <c r="B246" s="46"/>
      <c r="C246" s="46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54"/>
    </row>
    <row r="247" spans="2:24" s="3" customFormat="1" x14ac:dyDescent="0.3">
      <c r="B247" s="46"/>
      <c r="C247" s="46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54"/>
    </row>
    <row r="248" spans="2:24" s="3" customFormat="1" x14ac:dyDescent="0.3">
      <c r="B248" s="46"/>
      <c r="C248" s="46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54"/>
    </row>
    <row r="249" spans="2:24" s="3" customFormat="1" x14ac:dyDescent="0.3">
      <c r="B249" s="46"/>
      <c r="C249" s="46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54"/>
    </row>
    <row r="250" spans="2:24" s="3" customFormat="1" x14ac:dyDescent="0.3">
      <c r="B250" s="46"/>
      <c r="C250" s="46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54"/>
    </row>
    <row r="251" spans="2:24" s="3" customFormat="1" x14ac:dyDescent="0.3">
      <c r="B251" s="46"/>
      <c r="C251" s="46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54"/>
    </row>
    <row r="252" spans="2:24" s="3" customFormat="1" x14ac:dyDescent="0.3">
      <c r="B252" s="46"/>
      <c r="C252" s="46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54"/>
    </row>
    <row r="253" spans="2:24" s="3" customFormat="1" x14ac:dyDescent="0.3">
      <c r="B253" s="46"/>
      <c r="C253" s="46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54"/>
    </row>
    <row r="254" spans="2:24" s="3" customFormat="1" x14ac:dyDescent="0.3">
      <c r="B254" s="46"/>
      <c r="C254" s="46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54"/>
    </row>
    <row r="255" spans="2:24" s="3" customFormat="1" x14ac:dyDescent="0.3">
      <c r="B255" s="46"/>
      <c r="C255" s="46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54"/>
    </row>
    <row r="256" spans="2:24" s="3" customFormat="1" x14ac:dyDescent="0.3">
      <c r="B256" s="46"/>
      <c r="C256" s="46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54"/>
    </row>
    <row r="257" spans="2:24" s="3" customFormat="1" x14ac:dyDescent="0.3">
      <c r="B257" s="46"/>
      <c r="C257" s="46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54"/>
    </row>
    <row r="258" spans="2:24" s="3" customFormat="1" x14ac:dyDescent="0.3">
      <c r="B258" s="46"/>
      <c r="C258" s="46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54"/>
    </row>
    <row r="259" spans="2:24" s="3" customFormat="1" x14ac:dyDescent="0.3">
      <c r="B259" s="46"/>
      <c r="C259" s="46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54"/>
    </row>
    <row r="260" spans="2:24" s="3" customFormat="1" x14ac:dyDescent="0.3">
      <c r="B260" s="46"/>
      <c r="C260" s="46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54"/>
    </row>
    <row r="261" spans="2:24" s="3" customFormat="1" x14ac:dyDescent="0.3">
      <c r="B261" s="46"/>
      <c r="C261" s="46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54"/>
    </row>
    <row r="262" spans="2:24" s="3" customFormat="1" x14ac:dyDescent="0.3">
      <c r="B262" s="46"/>
      <c r="C262" s="46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54"/>
    </row>
    <row r="263" spans="2:24" s="3" customFormat="1" x14ac:dyDescent="0.3">
      <c r="B263" s="46"/>
      <c r="C263" s="46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54"/>
    </row>
    <row r="264" spans="2:24" s="3" customFormat="1" x14ac:dyDescent="0.3"/>
    <row r="265" spans="2:24" s="3" customFormat="1" x14ac:dyDescent="0.3"/>
    <row r="266" spans="2:24" s="3" customFormat="1" x14ac:dyDescent="0.3"/>
    <row r="267" spans="2:24" s="3" customFormat="1" x14ac:dyDescent="0.3"/>
    <row r="268" spans="2:24" s="3" customFormat="1" x14ac:dyDescent="0.3"/>
    <row r="269" spans="2:24" s="3" customFormat="1" x14ac:dyDescent="0.3"/>
    <row r="270" spans="2:24" s="3" customFormat="1" x14ac:dyDescent="0.3"/>
    <row r="271" spans="2:24" s="3" customFormat="1" x14ac:dyDescent="0.3"/>
    <row r="272" spans="2:24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</sheetData>
  <mergeCells count="17">
    <mergeCell ref="B55:C55"/>
    <mergeCell ref="P5:Q5"/>
    <mergeCell ref="B2:X2"/>
    <mergeCell ref="B3:X3"/>
    <mergeCell ref="J5:K5"/>
    <mergeCell ref="V5:W5"/>
    <mergeCell ref="X4:X6"/>
    <mergeCell ref="D4:W4"/>
    <mergeCell ref="N5:O5"/>
    <mergeCell ref="C4:C6"/>
    <mergeCell ref="T5:U5"/>
    <mergeCell ref="B4:B6"/>
    <mergeCell ref="D5:E5"/>
    <mergeCell ref="F5:G5"/>
    <mergeCell ref="H5:I5"/>
    <mergeCell ref="L5:M5"/>
    <mergeCell ref="R5:S5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S545"/>
  <sheetViews>
    <sheetView topLeftCell="A3" zoomScale="80" zoomScaleNormal="80" workbookViewId="0">
      <selection activeCell="D3" sqref="D3:K3"/>
    </sheetView>
  </sheetViews>
  <sheetFormatPr defaultColWidth="9.109375" defaultRowHeight="14.4" x14ac:dyDescent="0.3"/>
  <cols>
    <col min="1" max="1" width="2.6640625" style="3" customWidth="1"/>
    <col min="2" max="2" width="7.6640625" style="2" customWidth="1"/>
    <col min="3" max="3" width="85.6640625" style="2" customWidth="1"/>
    <col min="4" max="13" width="11.6640625" style="2" customWidth="1"/>
    <col min="14" max="97" width="9.109375" style="3"/>
    <col min="98" max="16384" width="9.109375" style="2"/>
  </cols>
  <sheetData>
    <row r="1" spans="2:14" s="3" customFormat="1" ht="15" thickBot="1" x14ac:dyDescent="0.35"/>
    <row r="2" spans="2:14" ht="21.9" customHeight="1" thickTop="1" thickBot="1" x14ac:dyDescent="0.35">
      <c r="B2" s="201" t="s">
        <v>712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2:14" ht="21.9" customHeight="1" thickTop="1" thickBot="1" x14ac:dyDescent="0.35">
      <c r="B3" s="223" t="s">
        <v>718</v>
      </c>
      <c r="C3" s="242" t="s">
        <v>502</v>
      </c>
      <c r="D3" s="208" t="s">
        <v>233</v>
      </c>
      <c r="E3" s="209"/>
      <c r="F3" s="209"/>
      <c r="G3" s="209"/>
      <c r="H3" s="209"/>
      <c r="I3" s="209"/>
      <c r="J3" s="209"/>
      <c r="K3" s="209"/>
      <c r="L3" s="211" t="s">
        <v>187</v>
      </c>
      <c r="M3" s="212"/>
    </row>
    <row r="4" spans="2:14" ht="21.9" customHeight="1" thickTop="1" x14ac:dyDescent="0.3">
      <c r="B4" s="240"/>
      <c r="C4" s="243"/>
      <c r="D4" s="219" t="s">
        <v>188</v>
      </c>
      <c r="E4" s="220"/>
      <c r="F4" s="220" t="s">
        <v>189</v>
      </c>
      <c r="G4" s="220"/>
      <c r="H4" s="220" t="s">
        <v>190</v>
      </c>
      <c r="I4" s="220"/>
      <c r="J4" s="220" t="s">
        <v>191</v>
      </c>
      <c r="K4" s="221"/>
      <c r="L4" s="234"/>
      <c r="M4" s="235"/>
    </row>
    <row r="5" spans="2:14" ht="21.9" customHeight="1" thickBot="1" x14ac:dyDescent="0.35">
      <c r="B5" s="241"/>
      <c r="C5" s="244"/>
      <c r="D5" s="121" t="s">
        <v>2</v>
      </c>
      <c r="E5" s="114" t="s">
        <v>1</v>
      </c>
      <c r="F5" s="122" t="s">
        <v>2</v>
      </c>
      <c r="G5" s="114" t="s">
        <v>1</v>
      </c>
      <c r="H5" s="122" t="s">
        <v>2</v>
      </c>
      <c r="I5" s="114" t="s">
        <v>1</v>
      </c>
      <c r="J5" s="122" t="s">
        <v>2</v>
      </c>
      <c r="K5" s="79" t="s">
        <v>1</v>
      </c>
      <c r="L5" s="121" t="s">
        <v>2</v>
      </c>
      <c r="M5" s="79" t="s">
        <v>1</v>
      </c>
    </row>
    <row r="6" spans="2:14" ht="21.9" customHeight="1" thickTop="1" thickBot="1" x14ac:dyDescent="0.35">
      <c r="B6" s="177" t="s">
        <v>94</v>
      </c>
      <c r="C6" s="176" t="s">
        <v>503</v>
      </c>
      <c r="D6" s="87">
        <v>47</v>
      </c>
      <c r="E6" s="112">
        <v>5.6490384615384616E-2</v>
      </c>
      <c r="F6" s="117">
        <v>100</v>
      </c>
      <c r="G6" s="112">
        <v>4.3122035360068998E-2</v>
      </c>
      <c r="H6" s="117">
        <v>4</v>
      </c>
      <c r="I6" s="112">
        <v>2.8169014084507046E-2</v>
      </c>
      <c r="J6" s="117">
        <v>0</v>
      </c>
      <c r="K6" s="57">
        <v>0</v>
      </c>
      <c r="L6" s="93">
        <v>151</v>
      </c>
      <c r="M6" s="58">
        <v>4.5799211404306955E-2</v>
      </c>
    </row>
    <row r="7" spans="2:14" ht="21.9" customHeight="1" thickTop="1" thickBot="1" x14ac:dyDescent="0.35">
      <c r="B7" s="177">
        <v>10</v>
      </c>
      <c r="C7" s="176" t="s">
        <v>504</v>
      </c>
      <c r="D7" s="87">
        <v>0</v>
      </c>
      <c r="E7" s="112">
        <v>0</v>
      </c>
      <c r="F7" s="117">
        <v>0</v>
      </c>
      <c r="G7" s="112">
        <v>0</v>
      </c>
      <c r="H7" s="117">
        <v>0</v>
      </c>
      <c r="I7" s="112">
        <v>0</v>
      </c>
      <c r="J7" s="117">
        <v>0</v>
      </c>
      <c r="K7" s="57">
        <v>0</v>
      </c>
      <c r="L7" s="93">
        <v>0</v>
      </c>
      <c r="M7" s="58">
        <v>0</v>
      </c>
    </row>
    <row r="8" spans="2:14" ht="21.9" customHeight="1" thickTop="1" x14ac:dyDescent="0.3">
      <c r="B8" s="178">
        <v>11</v>
      </c>
      <c r="C8" s="94" t="s">
        <v>505</v>
      </c>
      <c r="D8" s="41">
        <v>0</v>
      </c>
      <c r="E8" s="98">
        <v>0</v>
      </c>
      <c r="F8" s="99">
        <v>1</v>
      </c>
      <c r="G8" s="98">
        <v>4.3122035360068997E-4</v>
      </c>
      <c r="H8" s="99">
        <v>0</v>
      </c>
      <c r="I8" s="98">
        <v>0</v>
      </c>
      <c r="J8" s="99">
        <v>0</v>
      </c>
      <c r="K8" s="20">
        <v>0</v>
      </c>
      <c r="L8" s="39">
        <v>1</v>
      </c>
      <c r="M8" s="21">
        <v>3.0330603579011223E-4</v>
      </c>
    </row>
    <row r="9" spans="2:14" ht="21.9" customHeight="1" x14ac:dyDescent="0.3">
      <c r="B9" s="178">
        <v>12</v>
      </c>
      <c r="C9" s="94" t="s">
        <v>506</v>
      </c>
      <c r="D9" s="41">
        <v>0</v>
      </c>
      <c r="E9" s="98">
        <v>0</v>
      </c>
      <c r="F9" s="99">
        <v>0</v>
      </c>
      <c r="G9" s="98">
        <v>0</v>
      </c>
      <c r="H9" s="99">
        <v>0</v>
      </c>
      <c r="I9" s="98">
        <v>0</v>
      </c>
      <c r="J9" s="99">
        <v>0</v>
      </c>
      <c r="K9" s="20">
        <v>0</v>
      </c>
      <c r="L9" s="39">
        <v>0</v>
      </c>
      <c r="M9" s="21">
        <v>0</v>
      </c>
    </row>
    <row r="10" spans="2:14" ht="21.9" customHeight="1" x14ac:dyDescent="0.3">
      <c r="B10" s="178">
        <v>13</v>
      </c>
      <c r="C10" s="94" t="s">
        <v>507</v>
      </c>
      <c r="D10" s="41">
        <v>0</v>
      </c>
      <c r="E10" s="98">
        <v>0</v>
      </c>
      <c r="F10" s="99">
        <v>0</v>
      </c>
      <c r="G10" s="98">
        <v>0</v>
      </c>
      <c r="H10" s="99">
        <v>0</v>
      </c>
      <c r="I10" s="98">
        <v>0</v>
      </c>
      <c r="J10" s="99">
        <v>0</v>
      </c>
      <c r="K10" s="20">
        <v>0</v>
      </c>
      <c r="L10" s="39">
        <v>0</v>
      </c>
      <c r="M10" s="21">
        <v>0</v>
      </c>
      <c r="N10" s="62"/>
    </row>
    <row r="11" spans="2:14" ht="21.9" customHeight="1" x14ac:dyDescent="0.3">
      <c r="B11" s="178">
        <v>14</v>
      </c>
      <c r="C11" s="94" t="s">
        <v>508</v>
      </c>
      <c r="D11" s="41">
        <v>2</v>
      </c>
      <c r="E11" s="98">
        <v>2.403846153846154E-3</v>
      </c>
      <c r="F11" s="99">
        <v>5</v>
      </c>
      <c r="G11" s="98">
        <v>2.1561017680034496E-3</v>
      </c>
      <c r="H11" s="99">
        <v>1</v>
      </c>
      <c r="I11" s="98">
        <v>7.0422535211267616E-3</v>
      </c>
      <c r="J11" s="99">
        <v>0</v>
      </c>
      <c r="K11" s="20">
        <v>0</v>
      </c>
      <c r="L11" s="39">
        <v>8</v>
      </c>
      <c r="M11" s="21">
        <v>2.4264482863208979E-3</v>
      </c>
      <c r="N11" s="62"/>
    </row>
    <row r="12" spans="2:14" ht="21.9" customHeight="1" x14ac:dyDescent="0.3">
      <c r="B12" s="178">
        <v>15</v>
      </c>
      <c r="C12" s="94" t="s">
        <v>509</v>
      </c>
      <c r="D12" s="41">
        <v>0</v>
      </c>
      <c r="E12" s="98">
        <v>0</v>
      </c>
      <c r="F12" s="99">
        <v>0</v>
      </c>
      <c r="G12" s="98">
        <v>0</v>
      </c>
      <c r="H12" s="99">
        <v>0</v>
      </c>
      <c r="I12" s="98">
        <v>0</v>
      </c>
      <c r="J12" s="99">
        <v>0</v>
      </c>
      <c r="K12" s="20">
        <v>0</v>
      </c>
      <c r="L12" s="39">
        <v>0</v>
      </c>
      <c r="M12" s="21">
        <v>0</v>
      </c>
      <c r="N12" s="62"/>
    </row>
    <row r="13" spans="2:14" ht="21.9" customHeight="1" x14ac:dyDescent="0.3">
      <c r="B13" s="178">
        <v>16</v>
      </c>
      <c r="C13" s="94" t="s">
        <v>510</v>
      </c>
      <c r="D13" s="41">
        <v>0</v>
      </c>
      <c r="E13" s="98">
        <v>0</v>
      </c>
      <c r="F13" s="99">
        <v>0</v>
      </c>
      <c r="G13" s="98">
        <v>0</v>
      </c>
      <c r="H13" s="99">
        <v>0</v>
      </c>
      <c r="I13" s="98">
        <v>0</v>
      </c>
      <c r="J13" s="99">
        <v>0</v>
      </c>
      <c r="K13" s="20">
        <v>0</v>
      </c>
      <c r="L13" s="39">
        <v>0</v>
      </c>
      <c r="M13" s="21">
        <v>0</v>
      </c>
      <c r="N13" s="62"/>
    </row>
    <row r="14" spans="2:14" ht="21.9" customHeight="1" x14ac:dyDescent="0.3">
      <c r="B14" s="178">
        <v>17</v>
      </c>
      <c r="C14" s="94" t="s">
        <v>511</v>
      </c>
      <c r="D14" s="41">
        <v>0</v>
      </c>
      <c r="E14" s="98">
        <v>0</v>
      </c>
      <c r="F14" s="99">
        <v>0</v>
      </c>
      <c r="G14" s="98">
        <v>0</v>
      </c>
      <c r="H14" s="99">
        <v>0</v>
      </c>
      <c r="I14" s="98">
        <v>0</v>
      </c>
      <c r="J14" s="99">
        <v>0</v>
      </c>
      <c r="K14" s="20">
        <v>0</v>
      </c>
      <c r="L14" s="39">
        <v>0</v>
      </c>
      <c r="M14" s="21">
        <v>0</v>
      </c>
      <c r="N14" s="62"/>
    </row>
    <row r="15" spans="2:14" ht="21.9" customHeight="1" thickBot="1" x14ac:dyDescent="0.35">
      <c r="B15" s="178">
        <v>19</v>
      </c>
      <c r="C15" s="94" t="s">
        <v>512</v>
      </c>
      <c r="D15" s="41">
        <v>0</v>
      </c>
      <c r="E15" s="98">
        <v>0</v>
      </c>
      <c r="F15" s="99">
        <v>1</v>
      </c>
      <c r="G15" s="98">
        <v>4.3122035360068997E-4</v>
      </c>
      <c r="H15" s="99">
        <v>0</v>
      </c>
      <c r="I15" s="98">
        <v>0</v>
      </c>
      <c r="J15" s="99">
        <v>0</v>
      </c>
      <c r="K15" s="20">
        <v>0</v>
      </c>
      <c r="L15" s="39">
        <v>1</v>
      </c>
      <c r="M15" s="21">
        <v>3.0330603579011223E-4</v>
      </c>
      <c r="N15" s="62"/>
    </row>
    <row r="16" spans="2:14" ht="21.9" customHeight="1" thickTop="1" thickBot="1" x14ac:dyDescent="0.35">
      <c r="B16" s="177">
        <v>20</v>
      </c>
      <c r="C16" s="176" t="s">
        <v>513</v>
      </c>
      <c r="D16" s="87">
        <v>0</v>
      </c>
      <c r="E16" s="112">
        <v>0</v>
      </c>
      <c r="F16" s="117">
        <v>0</v>
      </c>
      <c r="G16" s="112">
        <v>0</v>
      </c>
      <c r="H16" s="117">
        <v>0</v>
      </c>
      <c r="I16" s="112">
        <v>0</v>
      </c>
      <c r="J16" s="117">
        <v>0</v>
      </c>
      <c r="K16" s="57">
        <v>0</v>
      </c>
      <c r="L16" s="93">
        <v>0</v>
      </c>
      <c r="M16" s="58">
        <v>0</v>
      </c>
      <c r="N16" s="62"/>
    </row>
    <row r="17" spans="2:14" ht="21.9" customHeight="1" thickTop="1" x14ac:dyDescent="0.3">
      <c r="B17" s="178">
        <v>21</v>
      </c>
      <c r="C17" s="94" t="s">
        <v>514</v>
      </c>
      <c r="D17" s="41">
        <v>0</v>
      </c>
      <c r="E17" s="98">
        <v>0</v>
      </c>
      <c r="F17" s="99">
        <v>1</v>
      </c>
      <c r="G17" s="98">
        <v>4.3122035360068997E-4</v>
      </c>
      <c r="H17" s="99">
        <v>0</v>
      </c>
      <c r="I17" s="98">
        <v>0</v>
      </c>
      <c r="J17" s="99">
        <v>0</v>
      </c>
      <c r="K17" s="20">
        <v>0</v>
      </c>
      <c r="L17" s="39">
        <v>1</v>
      </c>
      <c r="M17" s="21">
        <v>3.0330603579011223E-4</v>
      </c>
      <c r="N17" s="62"/>
    </row>
    <row r="18" spans="2:14" ht="21.9" customHeight="1" x14ac:dyDescent="0.3">
      <c r="B18" s="178">
        <v>22</v>
      </c>
      <c r="C18" s="94" t="s">
        <v>515</v>
      </c>
      <c r="D18" s="41">
        <v>0</v>
      </c>
      <c r="E18" s="98">
        <v>0</v>
      </c>
      <c r="F18" s="99">
        <v>0</v>
      </c>
      <c r="G18" s="98">
        <v>0</v>
      </c>
      <c r="H18" s="99">
        <v>0</v>
      </c>
      <c r="I18" s="98">
        <v>0</v>
      </c>
      <c r="J18" s="99">
        <v>0</v>
      </c>
      <c r="K18" s="20">
        <v>0</v>
      </c>
      <c r="L18" s="39">
        <v>0</v>
      </c>
      <c r="M18" s="21">
        <v>0</v>
      </c>
      <c r="N18" s="62"/>
    </row>
    <row r="19" spans="2:14" ht="21.9" customHeight="1" x14ac:dyDescent="0.3">
      <c r="B19" s="178">
        <v>23</v>
      </c>
      <c r="C19" s="94" t="s">
        <v>516</v>
      </c>
      <c r="D19" s="41">
        <v>0</v>
      </c>
      <c r="E19" s="98">
        <v>0</v>
      </c>
      <c r="F19" s="99">
        <v>0</v>
      </c>
      <c r="G19" s="98">
        <v>0</v>
      </c>
      <c r="H19" s="99">
        <v>0</v>
      </c>
      <c r="I19" s="98">
        <v>0</v>
      </c>
      <c r="J19" s="99">
        <v>0</v>
      </c>
      <c r="K19" s="20">
        <v>0</v>
      </c>
      <c r="L19" s="39">
        <v>0</v>
      </c>
      <c r="M19" s="21">
        <v>0</v>
      </c>
      <c r="N19" s="62"/>
    </row>
    <row r="20" spans="2:14" ht="21.9" customHeight="1" thickBot="1" x14ac:dyDescent="0.35">
      <c r="B20" s="178">
        <v>29</v>
      </c>
      <c r="C20" s="94" t="s">
        <v>517</v>
      </c>
      <c r="D20" s="41">
        <v>0</v>
      </c>
      <c r="E20" s="98">
        <v>0</v>
      </c>
      <c r="F20" s="99">
        <v>0</v>
      </c>
      <c r="G20" s="98">
        <v>0</v>
      </c>
      <c r="H20" s="99">
        <v>0</v>
      </c>
      <c r="I20" s="98">
        <v>0</v>
      </c>
      <c r="J20" s="99">
        <v>0</v>
      </c>
      <c r="K20" s="20">
        <v>0</v>
      </c>
      <c r="L20" s="39">
        <v>0</v>
      </c>
      <c r="M20" s="21">
        <v>0</v>
      </c>
      <c r="N20" s="62"/>
    </row>
    <row r="21" spans="2:14" ht="21.9" customHeight="1" thickTop="1" thickBot="1" x14ac:dyDescent="0.35">
      <c r="B21" s="177">
        <v>30</v>
      </c>
      <c r="C21" s="176" t="s">
        <v>518</v>
      </c>
      <c r="D21" s="87">
        <v>28</v>
      </c>
      <c r="E21" s="112">
        <v>3.3653846153846152E-2</v>
      </c>
      <c r="F21" s="117">
        <v>82</v>
      </c>
      <c r="G21" s="112">
        <v>3.5360068995256573E-2</v>
      </c>
      <c r="H21" s="117">
        <v>3</v>
      </c>
      <c r="I21" s="112">
        <v>2.1126760563380281E-2</v>
      </c>
      <c r="J21" s="117">
        <v>0</v>
      </c>
      <c r="K21" s="57">
        <v>0</v>
      </c>
      <c r="L21" s="93">
        <v>113</v>
      </c>
      <c r="M21" s="58">
        <v>3.4273582044282679E-2</v>
      </c>
      <c r="N21" s="62"/>
    </row>
    <row r="22" spans="2:14" ht="21.9" customHeight="1" thickTop="1" x14ac:dyDescent="0.3">
      <c r="B22" s="178">
        <v>31</v>
      </c>
      <c r="C22" s="94" t="s">
        <v>519</v>
      </c>
      <c r="D22" s="41">
        <v>161</v>
      </c>
      <c r="E22" s="98">
        <v>0.19350961538461539</v>
      </c>
      <c r="F22" s="99">
        <v>335</v>
      </c>
      <c r="G22" s="98">
        <v>0.14445881845623113</v>
      </c>
      <c r="H22" s="99">
        <v>19</v>
      </c>
      <c r="I22" s="98">
        <v>0.13380281690140844</v>
      </c>
      <c r="J22" s="99">
        <v>0</v>
      </c>
      <c r="K22" s="20">
        <v>0</v>
      </c>
      <c r="L22" s="39">
        <v>515</v>
      </c>
      <c r="M22" s="21">
        <v>0.15620260843190781</v>
      </c>
      <c r="N22" s="62"/>
    </row>
    <row r="23" spans="2:14" ht="21.9" customHeight="1" x14ac:dyDescent="0.3">
      <c r="B23" s="178">
        <v>32</v>
      </c>
      <c r="C23" s="94" t="s">
        <v>520</v>
      </c>
      <c r="D23" s="41">
        <v>20</v>
      </c>
      <c r="E23" s="98">
        <v>2.4038461538461543E-2</v>
      </c>
      <c r="F23" s="99">
        <v>91</v>
      </c>
      <c r="G23" s="98">
        <v>3.9241052177662786E-2</v>
      </c>
      <c r="H23" s="99">
        <v>4</v>
      </c>
      <c r="I23" s="98">
        <v>2.8169014084507046E-2</v>
      </c>
      <c r="J23" s="99">
        <v>0</v>
      </c>
      <c r="K23" s="20">
        <v>0</v>
      </c>
      <c r="L23" s="39">
        <v>115</v>
      </c>
      <c r="M23" s="21">
        <v>3.4880194115862906E-2</v>
      </c>
      <c r="N23" s="62"/>
    </row>
    <row r="24" spans="2:14" ht="21.9" customHeight="1" thickBot="1" x14ac:dyDescent="0.35">
      <c r="B24" s="178">
        <v>39</v>
      </c>
      <c r="C24" s="94" t="s">
        <v>521</v>
      </c>
      <c r="D24" s="41">
        <v>1</v>
      </c>
      <c r="E24" s="98">
        <v>1.201923076923077E-3</v>
      </c>
      <c r="F24" s="99">
        <v>6</v>
      </c>
      <c r="G24" s="98">
        <v>2.5873221216041399E-3</v>
      </c>
      <c r="H24" s="99">
        <v>0</v>
      </c>
      <c r="I24" s="98">
        <v>0</v>
      </c>
      <c r="J24" s="99">
        <v>0</v>
      </c>
      <c r="K24" s="20">
        <v>0</v>
      </c>
      <c r="L24" s="39">
        <v>7</v>
      </c>
      <c r="M24" s="21">
        <v>2.123142250530786E-3</v>
      </c>
      <c r="N24" s="62"/>
    </row>
    <row r="25" spans="2:14" ht="21.9" customHeight="1" thickTop="1" thickBot="1" x14ac:dyDescent="0.35">
      <c r="B25" s="177">
        <v>40</v>
      </c>
      <c r="C25" s="176" t="s">
        <v>522</v>
      </c>
      <c r="D25" s="87">
        <v>38</v>
      </c>
      <c r="E25" s="112">
        <v>4.5673076923076913E-2</v>
      </c>
      <c r="F25" s="117">
        <v>154</v>
      </c>
      <c r="G25" s="112">
        <v>6.6407934454506254E-2</v>
      </c>
      <c r="H25" s="117">
        <v>7</v>
      </c>
      <c r="I25" s="112">
        <v>4.9295774647887321E-2</v>
      </c>
      <c r="J25" s="117">
        <v>0</v>
      </c>
      <c r="K25" s="57">
        <v>0</v>
      </c>
      <c r="L25" s="93">
        <v>199</v>
      </c>
      <c r="M25" s="58">
        <v>6.0357901122232341E-2</v>
      </c>
      <c r="N25" s="62"/>
    </row>
    <row r="26" spans="2:14" ht="21.9" customHeight="1" thickTop="1" x14ac:dyDescent="0.3">
      <c r="B26" s="178">
        <v>41</v>
      </c>
      <c r="C26" s="94" t="s">
        <v>523</v>
      </c>
      <c r="D26" s="41">
        <v>1</v>
      </c>
      <c r="E26" s="98">
        <v>1.201923076923077E-3</v>
      </c>
      <c r="F26" s="99">
        <v>9</v>
      </c>
      <c r="G26" s="98">
        <v>3.8809831824062097E-3</v>
      </c>
      <c r="H26" s="99">
        <v>1</v>
      </c>
      <c r="I26" s="98">
        <v>7.0422535211267616E-3</v>
      </c>
      <c r="J26" s="99">
        <v>0</v>
      </c>
      <c r="K26" s="20">
        <v>0</v>
      </c>
      <c r="L26" s="39">
        <v>11</v>
      </c>
      <c r="M26" s="21">
        <v>3.3363663936912345E-3</v>
      </c>
      <c r="N26" s="62"/>
    </row>
    <row r="27" spans="2:14" ht="21.9" customHeight="1" x14ac:dyDescent="0.3">
      <c r="B27" s="178">
        <v>42</v>
      </c>
      <c r="C27" s="94" t="s">
        <v>524</v>
      </c>
      <c r="D27" s="41">
        <v>3</v>
      </c>
      <c r="E27" s="98">
        <v>3.6057692307692305E-3</v>
      </c>
      <c r="F27" s="99">
        <v>10</v>
      </c>
      <c r="G27" s="98">
        <v>4.3122035360068992E-3</v>
      </c>
      <c r="H27" s="99">
        <v>1</v>
      </c>
      <c r="I27" s="98">
        <v>7.0422535211267616E-3</v>
      </c>
      <c r="J27" s="99">
        <v>1</v>
      </c>
      <c r="K27" s="20">
        <v>0.25</v>
      </c>
      <c r="L27" s="39">
        <v>15</v>
      </c>
      <c r="M27" s="21">
        <v>4.549590536851683E-3</v>
      </c>
      <c r="N27" s="62"/>
    </row>
    <row r="28" spans="2:14" ht="21.9" customHeight="1" x14ac:dyDescent="0.3">
      <c r="B28" s="178">
        <v>43</v>
      </c>
      <c r="C28" s="94" t="s">
        <v>525</v>
      </c>
      <c r="D28" s="41">
        <v>1</v>
      </c>
      <c r="E28" s="98">
        <v>1.201923076923077E-3</v>
      </c>
      <c r="F28" s="99">
        <v>3</v>
      </c>
      <c r="G28" s="98">
        <v>1.29366106080207E-3</v>
      </c>
      <c r="H28" s="99">
        <v>0</v>
      </c>
      <c r="I28" s="98">
        <v>0</v>
      </c>
      <c r="J28" s="99">
        <v>0</v>
      </c>
      <c r="K28" s="20">
        <v>0</v>
      </c>
      <c r="L28" s="39">
        <v>4</v>
      </c>
      <c r="M28" s="21">
        <v>1.2132241431604489E-3</v>
      </c>
      <c r="N28" s="62"/>
    </row>
    <row r="29" spans="2:14" ht="21.9" customHeight="1" x14ac:dyDescent="0.3">
      <c r="B29" s="178">
        <v>44</v>
      </c>
      <c r="C29" s="94" t="s">
        <v>526</v>
      </c>
      <c r="D29" s="41">
        <v>124</v>
      </c>
      <c r="E29" s="98">
        <v>0.14903846153846154</v>
      </c>
      <c r="F29" s="99">
        <v>334</v>
      </c>
      <c r="G29" s="98">
        <v>0.14402759810263044</v>
      </c>
      <c r="H29" s="99">
        <v>20</v>
      </c>
      <c r="I29" s="98">
        <v>0.14084507042253522</v>
      </c>
      <c r="J29" s="99">
        <v>2</v>
      </c>
      <c r="K29" s="20">
        <v>0.5</v>
      </c>
      <c r="L29" s="39">
        <v>480</v>
      </c>
      <c r="M29" s="21">
        <v>0.14558689717925385</v>
      </c>
      <c r="N29" s="62"/>
    </row>
    <row r="30" spans="2:14" ht="21.9" customHeight="1" x14ac:dyDescent="0.3">
      <c r="B30" s="178">
        <v>45</v>
      </c>
      <c r="C30" s="94" t="s">
        <v>527</v>
      </c>
      <c r="D30" s="41">
        <v>304</v>
      </c>
      <c r="E30" s="98">
        <v>0.36538461538461531</v>
      </c>
      <c r="F30" s="99">
        <v>847</v>
      </c>
      <c r="G30" s="98">
        <v>0.36524363949978439</v>
      </c>
      <c r="H30" s="99">
        <v>60</v>
      </c>
      <c r="I30" s="98">
        <v>0.42253521126760563</v>
      </c>
      <c r="J30" s="99">
        <v>1</v>
      </c>
      <c r="K30" s="20">
        <v>0.25</v>
      </c>
      <c r="L30" s="39">
        <v>1212</v>
      </c>
      <c r="M30" s="21">
        <v>0.36760691537761603</v>
      </c>
      <c r="N30" s="62"/>
    </row>
    <row r="31" spans="2:14" ht="21.9" customHeight="1" thickBot="1" x14ac:dyDescent="0.35">
      <c r="B31" s="178">
        <v>49</v>
      </c>
      <c r="C31" s="94" t="s">
        <v>528</v>
      </c>
      <c r="D31" s="41">
        <v>5</v>
      </c>
      <c r="E31" s="98">
        <v>6.0096153846153858E-3</v>
      </c>
      <c r="F31" s="99">
        <v>21</v>
      </c>
      <c r="G31" s="98">
        <v>9.0556274256144882E-3</v>
      </c>
      <c r="H31" s="99">
        <v>2</v>
      </c>
      <c r="I31" s="98">
        <v>1.4084507042253523E-2</v>
      </c>
      <c r="J31" s="99">
        <v>0</v>
      </c>
      <c r="K31" s="20">
        <v>0</v>
      </c>
      <c r="L31" s="39">
        <v>28</v>
      </c>
      <c r="M31" s="21">
        <v>8.4925690021231438E-3</v>
      </c>
      <c r="N31" s="62"/>
    </row>
    <row r="32" spans="2:14" ht="21.9" customHeight="1" thickTop="1" thickBot="1" x14ac:dyDescent="0.35">
      <c r="B32" s="177">
        <v>50</v>
      </c>
      <c r="C32" s="176" t="s">
        <v>529</v>
      </c>
      <c r="D32" s="87">
        <v>2</v>
      </c>
      <c r="E32" s="112">
        <v>2.403846153846154E-3</v>
      </c>
      <c r="F32" s="117">
        <v>4</v>
      </c>
      <c r="G32" s="112">
        <v>1.7248814144027599E-3</v>
      </c>
      <c r="H32" s="117">
        <v>1</v>
      </c>
      <c r="I32" s="112">
        <v>7.0422535211267616E-3</v>
      </c>
      <c r="J32" s="117">
        <v>0</v>
      </c>
      <c r="K32" s="57">
        <v>0</v>
      </c>
      <c r="L32" s="93">
        <v>7</v>
      </c>
      <c r="M32" s="58">
        <v>2.123142250530786E-3</v>
      </c>
      <c r="N32" s="62"/>
    </row>
    <row r="33" spans="2:14" ht="21.9" customHeight="1" thickTop="1" x14ac:dyDescent="0.3">
      <c r="B33" s="178">
        <v>51</v>
      </c>
      <c r="C33" s="94" t="s">
        <v>530</v>
      </c>
      <c r="D33" s="41">
        <v>0</v>
      </c>
      <c r="E33" s="98">
        <v>0</v>
      </c>
      <c r="F33" s="99">
        <v>0</v>
      </c>
      <c r="G33" s="98">
        <v>0</v>
      </c>
      <c r="H33" s="99">
        <v>0</v>
      </c>
      <c r="I33" s="98">
        <v>0</v>
      </c>
      <c r="J33" s="99">
        <v>0</v>
      </c>
      <c r="K33" s="20">
        <v>0</v>
      </c>
      <c r="L33" s="39">
        <v>0</v>
      </c>
      <c r="M33" s="21">
        <v>0</v>
      </c>
      <c r="N33" s="62"/>
    </row>
    <row r="34" spans="2:14" ht="21.9" customHeight="1" x14ac:dyDescent="0.3">
      <c r="B34" s="178">
        <v>52</v>
      </c>
      <c r="C34" s="94" t="s">
        <v>531</v>
      </c>
      <c r="D34" s="41">
        <v>0</v>
      </c>
      <c r="E34" s="98">
        <v>0</v>
      </c>
      <c r="F34" s="99">
        <v>0</v>
      </c>
      <c r="G34" s="98">
        <v>0</v>
      </c>
      <c r="H34" s="99">
        <v>0</v>
      </c>
      <c r="I34" s="98">
        <v>0</v>
      </c>
      <c r="J34" s="99">
        <v>0</v>
      </c>
      <c r="K34" s="20">
        <v>0</v>
      </c>
      <c r="L34" s="39">
        <v>0</v>
      </c>
      <c r="M34" s="21">
        <v>0</v>
      </c>
      <c r="N34" s="62"/>
    </row>
    <row r="35" spans="2:14" ht="21.9" customHeight="1" x14ac:dyDescent="0.3">
      <c r="B35" s="178">
        <v>53</v>
      </c>
      <c r="C35" s="94" t="s">
        <v>532</v>
      </c>
      <c r="D35" s="41">
        <v>37</v>
      </c>
      <c r="E35" s="98">
        <v>4.4471153846153848E-2</v>
      </c>
      <c r="F35" s="99">
        <v>127</v>
      </c>
      <c r="G35" s="98">
        <v>5.4764984907287623E-2</v>
      </c>
      <c r="H35" s="99">
        <v>4</v>
      </c>
      <c r="I35" s="98">
        <v>2.8169014084507046E-2</v>
      </c>
      <c r="J35" s="99">
        <v>0</v>
      </c>
      <c r="K35" s="20">
        <v>0</v>
      </c>
      <c r="L35" s="39">
        <v>168</v>
      </c>
      <c r="M35" s="21">
        <v>5.0955414012738863E-2</v>
      </c>
      <c r="N35" s="62"/>
    </row>
    <row r="36" spans="2:14" ht="21.9" customHeight="1" thickBot="1" x14ac:dyDescent="0.35">
      <c r="B36" s="178">
        <v>59</v>
      </c>
      <c r="C36" s="94" t="s">
        <v>533</v>
      </c>
      <c r="D36" s="41">
        <v>0</v>
      </c>
      <c r="E36" s="98">
        <v>0</v>
      </c>
      <c r="F36" s="99">
        <v>9</v>
      </c>
      <c r="G36" s="98">
        <v>3.8809831824062097E-3</v>
      </c>
      <c r="H36" s="99">
        <v>0</v>
      </c>
      <c r="I36" s="98">
        <v>0</v>
      </c>
      <c r="J36" s="99">
        <v>0</v>
      </c>
      <c r="K36" s="20">
        <v>0</v>
      </c>
      <c r="L36" s="39">
        <v>9</v>
      </c>
      <c r="M36" s="21">
        <v>2.7297543221110106E-3</v>
      </c>
      <c r="N36" s="62"/>
    </row>
    <row r="37" spans="2:14" ht="21.9" customHeight="1" thickTop="1" thickBot="1" x14ac:dyDescent="0.35">
      <c r="B37" s="177">
        <v>60</v>
      </c>
      <c r="C37" s="176" t="s">
        <v>534</v>
      </c>
      <c r="D37" s="87">
        <v>2</v>
      </c>
      <c r="E37" s="112">
        <v>2.403846153846154E-3</v>
      </c>
      <c r="F37" s="117">
        <v>6</v>
      </c>
      <c r="G37" s="112">
        <v>2.5873221216041399E-3</v>
      </c>
      <c r="H37" s="117">
        <v>1</v>
      </c>
      <c r="I37" s="112">
        <v>7.0422535211267616E-3</v>
      </c>
      <c r="J37" s="117">
        <v>0</v>
      </c>
      <c r="K37" s="57">
        <v>0</v>
      </c>
      <c r="L37" s="93">
        <v>9</v>
      </c>
      <c r="M37" s="58">
        <v>2.7297543221110106E-3</v>
      </c>
      <c r="N37" s="62"/>
    </row>
    <row r="38" spans="2:14" ht="21.9" customHeight="1" thickTop="1" x14ac:dyDescent="0.3">
      <c r="B38" s="178">
        <v>61</v>
      </c>
      <c r="C38" s="94" t="s">
        <v>535</v>
      </c>
      <c r="D38" s="41">
        <v>0</v>
      </c>
      <c r="E38" s="98">
        <v>0</v>
      </c>
      <c r="F38" s="99">
        <v>1</v>
      </c>
      <c r="G38" s="98">
        <v>4.3122035360068997E-4</v>
      </c>
      <c r="H38" s="99">
        <v>0</v>
      </c>
      <c r="I38" s="98">
        <v>0</v>
      </c>
      <c r="J38" s="99">
        <v>0</v>
      </c>
      <c r="K38" s="20">
        <v>0</v>
      </c>
      <c r="L38" s="39">
        <v>1</v>
      </c>
      <c r="M38" s="21">
        <v>3.0330603579011223E-4</v>
      </c>
      <c r="N38" s="62"/>
    </row>
    <row r="39" spans="2:14" ht="21.9" customHeight="1" x14ac:dyDescent="0.3">
      <c r="B39" s="178">
        <v>62</v>
      </c>
      <c r="C39" s="94" t="s">
        <v>536</v>
      </c>
      <c r="D39" s="41">
        <v>0</v>
      </c>
      <c r="E39" s="98">
        <v>0</v>
      </c>
      <c r="F39" s="99">
        <v>5</v>
      </c>
      <c r="G39" s="98">
        <v>2.1561017680034496E-3</v>
      </c>
      <c r="H39" s="99">
        <v>0</v>
      </c>
      <c r="I39" s="98">
        <v>0</v>
      </c>
      <c r="J39" s="99">
        <v>0</v>
      </c>
      <c r="K39" s="20">
        <v>0</v>
      </c>
      <c r="L39" s="39">
        <v>5</v>
      </c>
      <c r="M39" s="21">
        <v>1.5165301789505611E-3</v>
      </c>
      <c r="N39" s="62"/>
    </row>
    <row r="40" spans="2:14" ht="21.9" customHeight="1" x14ac:dyDescent="0.3">
      <c r="B40" s="178">
        <v>63</v>
      </c>
      <c r="C40" s="94" t="s">
        <v>537</v>
      </c>
      <c r="D40" s="41">
        <v>0</v>
      </c>
      <c r="E40" s="98">
        <v>0</v>
      </c>
      <c r="F40" s="99">
        <v>7</v>
      </c>
      <c r="G40" s="98">
        <v>3.0185424752048303E-3</v>
      </c>
      <c r="H40" s="99">
        <v>1</v>
      </c>
      <c r="I40" s="98">
        <v>7.0422535211267616E-3</v>
      </c>
      <c r="J40" s="99">
        <v>0</v>
      </c>
      <c r="K40" s="20">
        <v>0</v>
      </c>
      <c r="L40" s="39">
        <v>8</v>
      </c>
      <c r="M40" s="21">
        <v>2.4264482863208979E-3</v>
      </c>
      <c r="N40" s="62"/>
    </row>
    <row r="41" spans="2:14" ht="21.9" customHeight="1" x14ac:dyDescent="0.3">
      <c r="B41" s="178">
        <v>64</v>
      </c>
      <c r="C41" s="94" t="s">
        <v>538</v>
      </c>
      <c r="D41" s="41">
        <v>0</v>
      </c>
      <c r="E41" s="98">
        <v>0</v>
      </c>
      <c r="F41" s="99">
        <v>0</v>
      </c>
      <c r="G41" s="98">
        <v>0</v>
      </c>
      <c r="H41" s="99">
        <v>0</v>
      </c>
      <c r="I41" s="98">
        <v>0</v>
      </c>
      <c r="J41" s="99">
        <v>0</v>
      </c>
      <c r="K41" s="20">
        <v>0</v>
      </c>
      <c r="L41" s="39">
        <v>0</v>
      </c>
      <c r="M41" s="21">
        <v>0</v>
      </c>
      <c r="N41" s="62"/>
    </row>
    <row r="42" spans="2:14" ht="21.9" customHeight="1" thickBot="1" x14ac:dyDescent="0.35">
      <c r="B42" s="178">
        <v>69</v>
      </c>
      <c r="C42" s="94" t="s">
        <v>539</v>
      </c>
      <c r="D42" s="41">
        <v>1</v>
      </c>
      <c r="E42" s="98">
        <v>1.201923076923077E-3</v>
      </c>
      <c r="F42" s="99">
        <v>0</v>
      </c>
      <c r="G42" s="98">
        <v>0</v>
      </c>
      <c r="H42" s="99">
        <v>0</v>
      </c>
      <c r="I42" s="98">
        <v>0</v>
      </c>
      <c r="J42" s="99">
        <v>0</v>
      </c>
      <c r="K42" s="20">
        <v>0</v>
      </c>
      <c r="L42" s="39">
        <v>1</v>
      </c>
      <c r="M42" s="21">
        <v>3.0330603579011223E-4</v>
      </c>
      <c r="N42" s="62"/>
    </row>
    <row r="43" spans="2:14" ht="21.9" customHeight="1" thickTop="1" thickBot="1" x14ac:dyDescent="0.35">
      <c r="B43" s="177">
        <v>70</v>
      </c>
      <c r="C43" s="176" t="s">
        <v>540</v>
      </c>
      <c r="D43" s="87">
        <v>8</v>
      </c>
      <c r="E43" s="112">
        <v>9.6153846153846159E-3</v>
      </c>
      <c r="F43" s="117">
        <v>30</v>
      </c>
      <c r="G43" s="112">
        <v>1.2936610608020699E-2</v>
      </c>
      <c r="H43" s="117">
        <v>1</v>
      </c>
      <c r="I43" s="112">
        <v>7.0422535211267616E-3</v>
      </c>
      <c r="J43" s="117">
        <v>0</v>
      </c>
      <c r="K43" s="57">
        <v>0</v>
      </c>
      <c r="L43" s="93">
        <v>39</v>
      </c>
      <c r="M43" s="58">
        <v>1.1828935395814377E-2</v>
      </c>
      <c r="N43" s="62"/>
    </row>
    <row r="44" spans="2:14" ht="21.9" customHeight="1" thickTop="1" x14ac:dyDescent="0.3">
      <c r="B44" s="178">
        <v>71</v>
      </c>
      <c r="C44" s="94" t="s">
        <v>541</v>
      </c>
      <c r="D44" s="41">
        <v>22</v>
      </c>
      <c r="E44" s="98">
        <v>2.6442307692307692E-2</v>
      </c>
      <c r="F44" s="99">
        <v>66</v>
      </c>
      <c r="G44" s="98">
        <v>2.8460543337645538E-2</v>
      </c>
      <c r="H44" s="99">
        <v>7</v>
      </c>
      <c r="I44" s="98">
        <v>4.9295774647887321E-2</v>
      </c>
      <c r="J44" s="99">
        <v>0</v>
      </c>
      <c r="K44" s="20">
        <v>0</v>
      </c>
      <c r="L44" s="39">
        <v>95</v>
      </c>
      <c r="M44" s="21">
        <v>2.8814073400060661E-2</v>
      </c>
    </row>
    <row r="45" spans="2:14" ht="21.9" customHeight="1" x14ac:dyDescent="0.3">
      <c r="B45" s="178">
        <v>72</v>
      </c>
      <c r="C45" s="94" t="s">
        <v>542</v>
      </c>
      <c r="D45" s="41">
        <v>1</v>
      </c>
      <c r="E45" s="98">
        <v>1.201923076923077E-3</v>
      </c>
      <c r="F45" s="99">
        <v>0</v>
      </c>
      <c r="G45" s="98">
        <v>0</v>
      </c>
      <c r="H45" s="99">
        <v>0</v>
      </c>
      <c r="I45" s="98">
        <v>0</v>
      </c>
      <c r="J45" s="99">
        <v>0</v>
      </c>
      <c r="K45" s="20">
        <v>0</v>
      </c>
      <c r="L45" s="39">
        <v>1</v>
      </c>
      <c r="M45" s="21">
        <v>3.0330603579011223E-4</v>
      </c>
    </row>
    <row r="46" spans="2:14" ht="21.9" customHeight="1" x14ac:dyDescent="0.3">
      <c r="B46" s="178">
        <v>73</v>
      </c>
      <c r="C46" s="94" t="s">
        <v>543</v>
      </c>
      <c r="D46" s="41">
        <v>5</v>
      </c>
      <c r="E46" s="98">
        <v>6.0096153846153858E-3</v>
      </c>
      <c r="F46" s="99">
        <v>9</v>
      </c>
      <c r="G46" s="98">
        <v>3.8809831824062097E-3</v>
      </c>
      <c r="H46" s="99">
        <v>0</v>
      </c>
      <c r="I46" s="98">
        <v>0</v>
      </c>
      <c r="J46" s="99">
        <v>0</v>
      </c>
      <c r="K46" s="20">
        <v>0</v>
      </c>
      <c r="L46" s="39">
        <v>14</v>
      </c>
      <c r="M46" s="21">
        <v>4.2462845010615719E-3</v>
      </c>
    </row>
    <row r="47" spans="2:14" ht="21.9" customHeight="1" thickBot="1" x14ac:dyDescent="0.35">
      <c r="B47" s="178">
        <v>79</v>
      </c>
      <c r="C47" s="94" t="s">
        <v>544</v>
      </c>
      <c r="D47" s="41">
        <v>1</v>
      </c>
      <c r="E47" s="98">
        <v>1.201923076923077E-3</v>
      </c>
      <c r="F47" s="99">
        <v>3</v>
      </c>
      <c r="G47" s="98">
        <v>1.29366106080207E-3</v>
      </c>
      <c r="H47" s="99">
        <v>0</v>
      </c>
      <c r="I47" s="98">
        <v>0</v>
      </c>
      <c r="J47" s="99">
        <v>0</v>
      </c>
      <c r="K47" s="20">
        <v>0</v>
      </c>
      <c r="L47" s="39">
        <v>4</v>
      </c>
      <c r="M47" s="21">
        <v>1.2132241431604489E-3</v>
      </c>
    </row>
    <row r="48" spans="2:14" ht="21.9" customHeight="1" thickTop="1" thickBot="1" x14ac:dyDescent="0.35">
      <c r="B48" s="177">
        <v>80</v>
      </c>
      <c r="C48" s="176" t="s">
        <v>545</v>
      </c>
      <c r="D48" s="87">
        <v>2</v>
      </c>
      <c r="E48" s="112">
        <v>2.403846153846154E-3</v>
      </c>
      <c r="F48" s="117">
        <v>3</v>
      </c>
      <c r="G48" s="112">
        <v>1.29366106080207E-3</v>
      </c>
      <c r="H48" s="117">
        <v>0</v>
      </c>
      <c r="I48" s="112">
        <v>0</v>
      </c>
      <c r="J48" s="117">
        <v>0</v>
      </c>
      <c r="K48" s="57">
        <v>0</v>
      </c>
      <c r="L48" s="93">
        <v>5</v>
      </c>
      <c r="M48" s="58">
        <v>1.5165301789505611E-3</v>
      </c>
    </row>
    <row r="49" spans="2:13" ht="21.9" customHeight="1" thickTop="1" x14ac:dyDescent="0.3">
      <c r="B49" s="178">
        <v>81</v>
      </c>
      <c r="C49" s="94" t="s">
        <v>546</v>
      </c>
      <c r="D49" s="41">
        <v>0</v>
      </c>
      <c r="E49" s="98">
        <v>0</v>
      </c>
      <c r="F49" s="99">
        <v>0</v>
      </c>
      <c r="G49" s="98">
        <v>0</v>
      </c>
      <c r="H49" s="99">
        <v>0</v>
      </c>
      <c r="I49" s="98">
        <v>0</v>
      </c>
      <c r="J49" s="99">
        <v>0</v>
      </c>
      <c r="K49" s="20">
        <v>0</v>
      </c>
      <c r="L49" s="39">
        <v>0</v>
      </c>
      <c r="M49" s="21">
        <v>0</v>
      </c>
    </row>
    <row r="50" spans="2:13" ht="21.9" customHeight="1" x14ac:dyDescent="0.3">
      <c r="B50" s="178">
        <v>82</v>
      </c>
      <c r="C50" s="94" t="s">
        <v>547</v>
      </c>
      <c r="D50" s="41">
        <v>0</v>
      </c>
      <c r="E50" s="98">
        <v>0</v>
      </c>
      <c r="F50" s="99">
        <v>0</v>
      </c>
      <c r="G50" s="98">
        <v>0</v>
      </c>
      <c r="H50" s="99">
        <v>0</v>
      </c>
      <c r="I50" s="98">
        <v>0</v>
      </c>
      <c r="J50" s="99">
        <v>0</v>
      </c>
      <c r="K50" s="20">
        <v>0</v>
      </c>
      <c r="L50" s="39">
        <v>0</v>
      </c>
      <c r="M50" s="21">
        <v>0</v>
      </c>
    </row>
    <row r="51" spans="2:13" ht="21.9" customHeight="1" x14ac:dyDescent="0.3">
      <c r="B51" s="178">
        <v>83</v>
      </c>
      <c r="C51" s="94" t="s">
        <v>548</v>
      </c>
      <c r="D51" s="41">
        <v>4</v>
      </c>
      <c r="E51" s="98">
        <v>4.807692307692308E-3</v>
      </c>
      <c r="F51" s="99">
        <v>9</v>
      </c>
      <c r="G51" s="98">
        <v>3.8809831824062097E-3</v>
      </c>
      <c r="H51" s="99">
        <v>1</v>
      </c>
      <c r="I51" s="98">
        <v>7.0422535211267616E-3</v>
      </c>
      <c r="J51" s="99">
        <v>0</v>
      </c>
      <c r="K51" s="20">
        <v>0</v>
      </c>
      <c r="L51" s="39">
        <v>14</v>
      </c>
      <c r="M51" s="21">
        <v>4.2462845010615719E-3</v>
      </c>
    </row>
    <row r="52" spans="2:13" ht="21.9" customHeight="1" thickBot="1" x14ac:dyDescent="0.35">
      <c r="B52" s="178">
        <v>89</v>
      </c>
      <c r="C52" s="94" t="s">
        <v>549</v>
      </c>
      <c r="D52" s="41">
        <v>0</v>
      </c>
      <c r="E52" s="98">
        <v>0</v>
      </c>
      <c r="F52" s="99">
        <v>1</v>
      </c>
      <c r="G52" s="98">
        <v>4.3122035360068997E-4</v>
      </c>
      <c r="H52" s="99">
        <v>0</v>
      </c>
      <c r="I52" s="98">
        <v>0</v>
      </c>
      <c r="J52" s="99">
        <v>0</v>
      </c>
      <c r="K52" s="20">
        <v>0</v>
      </c>
      <c r="L52" s="39">
        <v>1</v>
      </c>
      <c r="M52" s="21">
        <v>3.0330603579011223E-4</v>
      </c>
    </row>
    <row r="53" spans="2:13" ht="21.9" customHeight="1" thickTop="1" thickBot="1" x14ac:dyDescent="0.35">
      <c r="B53" s="177">
        <v>99</v>
      </c>
      <c r="C53" s="176" t="s">
        <v>550</v>
      </c>
      <c r="D53" s="87">
        <v>12</v>
      </c>
      <c r="E53" s="112">
        <v>1.4423076923076922E-2</v>
      </c>
      <c r="F53" s="117">
        <v>39</v>
      </c>
      <c r="G53" s="112">
        <v>1.6817593790426907E-2</v>
      </c>
      <c r="H53" s="117">
        <v>4</v>
      </c>
      <c r="I53" s="112">
        <v>2.8169014084507046E-2</v>
      </c>
      <c r="J53" s="117">
        <v>0</v>
      </c>
      <c r="K53" s="57">
        <v>0</v>
      </c>
      <c r="L53" s="93">
        <v>55</v>
      </c>
      <c r="M53" s="58">
        <v>1.6681831968456171E-2</v>
      </c>
    </row>
    <row r="54" spans="2:13" ht="21.9" customHeight="1" thickTop="1" thickBot="1" x14ac:dyDescent="0.35">
      <c r="B54" s="258" t="s">
        <v>187</v>
      </c>
      <c r="C54" s="259"/>
      <c r="D54" s="40">
        <v>832</v>
      </c>
      <c r="E54" s="100">
        <v>1</v>
      </c>
      <c r="F54" s="101">
        <v>2319</v>
      </c>
      <c r="G54" s="100">
        <v>1</v>
      </c>
      <c r="H54" s="101">
        <v>142</v>
      </c>
      <c r="I54" s="100">
        <v>0.99999999999999989</v>
      </c>
      <c r="J54" s="101">
        <v>4</v>
      </c>
      <c r="K54" s="28">
        <v>1</v>
      </c>
      <c r="L54" s="40">
        <v>3297</v>
      </c>
      <c r="M54" s="29">
        <v>1</v>
      </c>
    </row>
    <row r="55" spans="2:13" s="3" customFormat="1" ht="15.6" thickTop="1" thickBot="1" x14ac:dyDescent="0.35"/>
    <row r="56" spans="2:13" s="3" customFormat="1" ht="15" thickTop="1" x14ac:dyDescent="0.3">
      <c r="C56" s="43" t="s">
        <v>195</v>
      </c>
      <c r="L56" s="16"/>
    </row>
    <row r="57" spans="2:13" s="3" customFormat="1" ht="15" thickBot="1" x14ac:dyDescent="0.35">
      <c r="C57" s="44" t="s">
        <v>196</v>
      </c>
    </row>
    <row r="58" spans="2:13" s="3" customFormat="1" ht="15" thickTop="1" x14ac:dyDescent="0.3"/>
    <row r="59" spans="2:13" s="3" customFormat="1" x14ac:dyDescent="0.3"/>
    <row r="60" spans="2:13" s="3" customFormat="1" x14ac:dyDescent="0.3"/>
    <row r="61" spans="2:13" s="3" customFormat="1" x14ac:dyDescent="0.3"/>
    <row r="62" spans="2:13" s="3" customFormat="1" x14ac:dyDescent="0.3"/>
    <row r="63" spans="2:13" s="3" customFormat="1" x14ac:dyDescent="0.3"/>
    <row r="64" spans="2:13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B506"/>
  <sheetViews>
    <sheetView zoomScale="80" zoomScaleNormal="80" workbookViewId="0">
      <selection activeCell="B13" sqref="B12:B13"/>
    </sheetView>
  </sheetViews>
  <sheetFormatPr defaultColWidth="9.109375" defaultRowHeight="14.4" x14ac:dyDescent="0.3"/>
  <cols>
    <col min="1" max="1" width="2.6640625" style="3" customWidth="1"/>
    <col min="2" max="2" width="30" style="1" customWidth="1"/>
    <col min="3" max="8" width="13.6640625" style="1" customWidth="1"/>
    <col min="9" max="132" width="9.109375" style="3"/>
    <col min="133" max="16384" width="9.109375" style="1"/>
  </cols>
  <sheetData>
    <row r="1" spans="2:9" s="3" customFormat="1" ht="15" thickBot="1" x14ac:dyDescent="0.35"/>
    <row r="2" spans="2:9" ht="21.9" customHeight="1" thickTop="1" thickBot="1" x14ac:dyDescent="0.35">
      <c r="B2" s="201" t="s">
        <v>686</v>
      </c>
      <c r="C2" s="202"/>
      <c r="D2" s="202"/>
      <c r="E2" s="202"/>
      <c r="F2" s="202"/>
      <c r="G2" s="202"/>
      <c r="H2" s="203"/>
    </row>
    <row r="3" spans="2:9" ht="21.9" customHeight="1" thickTop="1" thickBot="1" x14ac:dyDescent="0.35">
      <c r="B3" s="205" t="s">
        <v>185</v>
      </c>
      <c r="C3" s="209" t="s">
        <v>192</v>
      </c>
      <c r="D3" s="209"/>
      <c r="E3" s="209"/>
      <c r="F3" s="209"/>
      <c r="G3" s="211" t="s">
        <v>187</v>
      </c>
      <c r="H3" s="212"/>
    </row>
    <row r="4" spans="2:9" ht="21.9" customHeight="1" thickTop="1" x14ac:dyDescent="0.3">
      <c r="B4" s="206"/>
      <c r="C4" s="215" t="s">
        <v>193</v>
      </c>
      <c r="D4" s="216"/>
      <c r="E4" s="217" t="s">
        <v>194</v>
      </c>
      <c r="F4" s="218"/>
      <c r="G4" s="213"/>
      <c r="H4" s="214"/>
    </row>
    <row r="5" spans="2:9" ht="21.9" customHeight="1" thickBot="1" x14ac:dyDescent="0.35">
      <c r="B5" s="207"/>
      <c r="C5" s="134" t="s">
        <v>2</v>
      </c>
      <c r="D5" s="135" t="s">
        <v>1</v>
      </c>
      <c r="E5" s="136" t="s">
        <v>2</v>
      </c>
      <c r="F5" s="137" t="s">
        <v>1</v>
      </c>
      <c r="G5" s="134" t="s">
        <v>2</v>
      </c>
      <c r="H5" s="138" t="s">
        <v>1</v>
      </c>
    </row>
    <row r="6" spans="2:9" ht="21.9" customHeight="1" thickTop="1" x14ac:dyDescent="0.3">
      <c r="B6" s="37" t="s">
        <v>188</v>
      </c>
      <c r="C6" s="41">
        <v>540</v>
      </c>
      <c r="D6" s="98">
        <f>C6/$C$10</f>
        <v>0.27286508337544213</v>
      </c>
      <c r="E6" s="99">
        <v>292</v>
      </c>
      <c r="F6" s="20">
        <f>E6/$E$10</f>
        <v>0.22154779969650987</v>
      </c>
      <c r="G6" s="39">
        <f>SUM(C6,E6)</f>
        <v>832</v>
      </c>
      <c r="H6" s="21">
        <f>G6/$G$10</f>
        <v>0.25235062177737339</v>
      </c>
      <c r="I6" s="11"/>
    </row>
    <row r="7" spans="2:9" ht="21.9" customHeight="1" x14ac:dyDescent="0.3">
      <c r="B7" s="26" t="s">
        <v>189</v>
      </c>
      <c r="C7" s="41">
        <v>1358</v>
      </c>
      <c r="D7" s="98">
        <f>C7/$C$10</f>
        <v>0.68620515411824157</v>
      </c>
      <c r="E7" s="99">
        <v>961</v>
      </c>
      <c r="F7" s="20">
        <f>E7/$E$10</f>
        <v>0.72913505311077387</v>
      </c>
      <c r="G7" s="39">
        <f>SUM(C7,E7)</f>
        <v>2319</v>
      </c>
      <c r="H7" s="21">
        <f>G7/$G$10</f>
        <v>0.70336669699727028</v>
      </c>
      <c r="I7" s="11"/>
    </row>
    <row r="8" spans="2:9" ht="21.9" customHeight="1" x14ac:dyDescent="0.3">
      <c r="B8" s="26" t="s">
        <v>190</v>
      </c>
      <c r="C8" s="41">
        <v>80</v>
      </c>
      <c r="D8" s="98">
        <f>C8/$C$10</f>
        <v>4.04244567963618E-2</v>
      </c>
      <c r="E8" s="99">
        <v>62</v>
      </c>
      <c r="F8" s="20">
        <f>E8/$E$10</f>
        <v>4.7040971168437029E-2</v>
      </c>
      <c r="G8" s="39">
        <f>SUM(C8,E8)</f>
        <v>142</v>
      </c>
      <c r="H8" s="21">
        <f>G8/$G$10</f>
        <v>4.3069457082195936E-2</v>
      </c>
      <c r="I8" s="11"/>
    </row>
    <row r="9" spans="2:9" ht="21.9" customHeight="1" thickBot="1" x14ac:dyDescent="0.35">
      <c r="B9" s="26" t="s">
        <v>191</v>
      </c>
      <c r="C9" s="41">
        <v>1</v>
      </c>
      <c r="D9" s="98">
        <f>C9/$C$10</f>
        <v>5.0530570995452253E-4</v>
      </c>
      <c r="E9" s="99">
        <v>3</v>
      </c>
      <c r="F9" s="20">
        <f>E9/$E$10</f>
        <v>2.276176024279211E-3</v>
      </c>
      <c r="G9" s="39">
        <f>SUM(C9,E9)</f>
        <v>4</v>
      </c>
      <c r="H9" s="21">
        <f>G9/$G$10</f>
        <v>1.2132241431604489E-3</v>
      </c>
      <c r="I9" s="11"/>
    </row>
    <row r="10" spans="2:9" ht="21.9" customHeight="1" thickTop="1" thickBot="1" x14ac:dyDescent="0.35">
      <c r="B10" s="42" t="s">
        <v>187</v>
      </c>
      <c r="C10" s="40">
        <f t="shared" ref="C10:H10" si="0">SUM(C6:C9)</f>
        <v>1979</v>
      </c>
      <c r="D10" s="100">
        <f t="shared" si="0"/>
        <v>1</v>
      </c>
      <c r="E10" s="101">
        <f t="shared" si="0"/>
        <v>1318</v>
      </c>
      <c r="F10" s="28">
        <f t="shared" si="0"/>
        <v>0.99999999999999989</v>
      </c>
      <c r="G10" s="40">
        <f t="shared" si="0"/>
        <v>3297</v>
      </c>
      <c r="H10" s="29">
        <f t="shared" si="0"/>
        <v>1</v>
      </c>
      <c r="I10" s="11"/>
    </row>
    <row r="11" spans="2:9" s="3" customFormat="1" ht="21.9" customHeight="1" thickTop="1" thickBot="1" x14ac:dyDescent="0.35"/>
    <row r="12" spans="2:9" ht="21.9" customHeight="1" thickTop="1" x14ac:dyDescent="0.3">
      <c r="B12" s="43" t="s">
        <v>195</v>
      </c>
      <c r="C12" s="3"/>
      <c r="D12" s="3"/>
      <c r="E12" s="3"/>
      <c r="F12" s="3"/>
      <c r="G12" s="3"/>
      <c r="H12" s="3"/>
    </row>
    <row r="13" spans="2:9" s="3" customFormat="1" ht="21.9" customHeight="1" thickBot="1" x14ac:dyDescent="0.35">
      <c r="B13" s="44" t="s">
        <v>196</v>
      </c>
    </row>
    <row r="14" spans="2:9" s="3" customFormat="1" ht="15" thickTop="1" x14ac:dyDescent="0.3">
      <c r="E14" s="17"/>
      <c r="G14" s="17"/>
      <c r="I14" s="17"/>
    </row>
    <row r="15" spans="2:9" s="3" customFormat="1" x14ac:dyDescent="0.3">
      <c r="D15" s="17"/>
      <c r="E15" s="17"/>
      <c r="F15" s="17"/>
      <c r="G15" s="17"/>
      <c r="H15" s="17"/>
      <c r="I15" s="17"/>
    </row>
    <row r="16" spans="2:9" s="3" customFormat="1" x14ac:dyDescent="0.3">
      <c r="C16" s="16"/>
      <c r="D16" s="17"/>
      <c r="E16" s="17"/>
      <c r="F16" s="17"/>
      <c r="G16" s="17"/>
      <c r="H16" s="17"/>
      <c r="I16" s="17"/>
    </row>
    <row r="17" spans="3:9" s="3" customFormat="1" x14ac:dyDescent="0.3">
      <c r="C17" s="16"/>
      <c r="D17" s="17"/>
      <c r="E17" s="17"/>
      <c r="F17" s="17"/>
      <c r="G17" s="17"/>
      <c r="H17" s="17"/>
      <c r="I17" s="17"/>
    </row>
    <row r="18" spans="3:9" s="3" customFormat="1" x14ac:dyDescent="0.3">
      <c r="D18" s="17"/>
      <c r="F18" s="17"/>
      <c r="H18" s="17"/>
    </row>
    <row r="19" spans="3:9" s="3" customFormat="1" x14ac:dyDescent="0.3">
      <c r="C19" s="16"/>
      <c r="D19" s="17"/>
      <c r="E19" s="16"/>
      <c r="F19" s="17"/>
      <c r="G19" s="16"/>
      <c r="H19" s="17"/>
    </row>
    <row r="20" spans="3:9" s="3" customFormat="1" x14ac:dyDescent="0.3">
      <c r="C20" s="16"/>
      <c r="D20" s="17"/>
      <c r="E20" s="16"/>
      <c r="F20" s="17"/>
      <c r="G20" s="16"/>
      <c r="H20" s="17"/>
    </row>
    <row r="21" spans="3:9" s="3" customFormat="1" x14ac:dyDescent="0.3"/>
    <row r="22" spans="3:9" s="3" customFormat="1" x14ac:dyDescent="0.3"/>
    <row r="23" spans="3:9" s="3" customFormat="1" x14ac:dyDescent="0.3"/>
    <row r="24" spans="3:9" s="3" customFormat="1" x14ac:dyDescent="0.3"/>
    <row r="25" spans="3:9" s="3" customFormat="1" x14ac:dyDescent="0.3"/>
    <row r="26" spans="3:9" s="3" customFormat="1" x14ac:dyDescent="0.3"/>
    <row r="27" spans="3:9" s="3" customFormat="1" x14ac:dyDescent="0.3"/>
    <row r="28" spans="3:9" s="3" customFormat="1" x14ac:dyDescent="0.3"/>
    <row r="29" spans="3:9" s="3" customFormat="1" x14ac:dyDescent="0.3"/>
    <row r="30" spans="3:9" s="3" customFormat="1" x14ac:dyDescent="0.3"/>
    <row r="31" spans="3:9" s="3" customFormat="1" x14ac:dyDescent="0.3"/>
    <row r="32" spans="3:9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E570"/>
  <sheetViews>
    <sheetView topLeftCell="B4" zoomScale="80" zoomScaleNormal="80" workbookViewId="0">
      <selection activeCell="B4" sqref="B4:B6"/>
    </sheetView>
  </sheetViews>
  <sheetFormatPr defaultColWidth="9.109375" defaultRowHeight="14.4" x14ac:dyDescent="0.3"/>
  <cols>
    <col min="1" max="1" width="2.6640625" style="3" customWidth="1"/>
    <col min="2" max="2" width="7.6640625" style="1" customWidth="1"/>
    <col min="3" max="3" width="94.5546875" style="1" customWidth="1"/>
    <col min="4" max="20" width="13.109375" style="1" customWidth="1"/>
    <col min="21" max="21" width="6" style="3" customWidth="1"/>
    <col min="22" max="22" width="8" style="3" customWidth="1"/>
    <col min="23" max="23" width="5.88671875" style="3" customWidth="1"/>
    <col min="24" max="83" width="9.109375" style="3"/>
    <col min="84" max="16384" width="9.109375" style="1"/>
  </cols>
  <sheetData>
    <row r="1" spans="2:25" s="3" customFormat="1" ht="15" thickBot="1" x14ac:dyDescent="0.35"/>
    <row r="2" spans="2:25" ht="21.9" customHeight="1" thickTop="1" thickBot="1" x14ac:dyDescent="0.35">
      <c r="B2" s="198" t="s">
        <v>646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00"/>
    </row>
    <row r="3" spans="2:25" ht="21.9" customHeight="1" thickTop="1" thickBot="1" x14ac:dyDescent="0.35">
      <c r="B3" s="201" t="s">
        <v>713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/>
    </row>
    <row r="4" spans="2:25" ht="21.9" customHeight="1" thickTop="1" thickBot="1" x14ac:dyDescent="0.35">
      <c r="B4" s="223" t="s">
        <v>718</v>
      </c>
      <c r="C4" s="192" t="s">
        <v>551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10"/>
      <c r="T4" s="195" t="s">
        <v>685</v>
      </c>
    </row>
    <row r="5" spans="2:25" ht="21.9" customHeight="1" thickTop="1" x14ac:dyDescent="0.3">
      <c r="B5" s="240"/>
      <c r="C5" s="250"/>
      <c r="D5" s="219">
        <v>2014</v>
      </c>
      <c r="E5" s="220"/>
      <c r="F5" s="220">
        <v>2015</v>
      </c>
      <c r="G5" s="220"/>
      <c r="H5" s="220">
        <v>2016</v>
      </c>
      <c r="I5" s="220"/>
      <c r="J5" s="220">
        <v>2017</v>
      </c>
      <c r="K5" s="220"/>
      <c r="L5" s="220">
        <v>2018</v>
      </c>
      <c r="M5" s="220"/>
      <c r="N5" s="220">
        <v>2019</v>
      </c>
      <c r="O5" s="220"/>
      <c r="P5" s="220">
        <v>2020</v>
      </c>
      <c r="Q5" s="217"/>
      <c r="R5" s="220">
        <v>2021</v>
      </c>
      <c r="S5" s="221"/>
      <c r="T5" s="224"/>
    </row>
    <row r="6" spans="2:25" ht="21.9" customHeight="1" thickBot="1" x14ac:dyDescent="0.35">
      <c r="B6" s="241"/>
      <c r="C6" s="260"/>
      <c r="D6" s="104" t="s">
        <v>2</v>
      </c>
      <c r="E6" s="114" t="s">
        <v>1</v>
      </c>
      <c r="F6" s="122" t="s">
        <v>2</v>
      </c>
      <c r="G6" s="104" t="s">
        <v>1</v>
      </c>
      <c r="H6" s="122" t="s">
        <v>2</v>
      </c>
      <c r="I6" s="114" t="s">
        <v>1</v>
      </c>
      <c r="J6" s="122" t="s">
        <v>2</v>
      </c>
      <c r="K6" s="80" t="s">
        <v>1</v>
      </c>
      <c r="L6" s="122" t="s">
        <v>2</v>
      </c>
      <c r="M6" s="80" t="s">
        <v>1</v>
      </c>
      <c r="N6" s="122" t="s">
        <v>2</v>
      </c>
      <c r="O6" s="80" t="s">
        <v>1</v>
      </c>
      <c r="P6" s="122" t="s">
        <v>2</v>
      </c>
      <c r="Q6" s="80" t="s">
        <v>1</v>
      </c>
      <c r="R6" s="122" t="s">
        <v>2</v>
      </c>
      <c r="S6" s="79" t="s">
        <v>1</v>
      </c>
      <c r="T6" s="225"/>
    </row>
    <row r="7" spans="2:25" ht="21.9" customHeight="1" thickTop="1" x14ac:dyDescent="0.3">
      <c r="B7" s="178" t="s">
        <v>94</v>
      </c>
      <c r="C7" s="82" t="s">
        <v>552</v>
      </c>
      <c r="D7" s="49">
        <v>124</v>
      </c>
      <c r="E7" s="98">
        <v>0</v>
      </c>
      <c r="F7" s="99">
        <v>171</v>
      </c>
      <c r="G7" s="98">
        <v>4.6253719231809577E-2</v>
      </c>
      <c r="H7" s="99">
        <v>148</v>
      </c>
      <c r="I7" s="98">
        <v>3.7458871171855229E-2</v>
      </c>
      <c r="J7" s="99">
        <v>159</v>
      </c>
      <c r="K7" s="20">
        <v>3.9670658682634731E-2</v>
      </c>
      <c r="L7" s="99">
        <v>193</v>
      </c>
      <c r="M7" s="20">
        <v>4.7914597815292941E-2</v>
      </c>
      <c r="N7" s="99">
        <v>200</v>
      </c>
      <c r="O7" s="20">
        <v>4.7404598246029862E-2</v>
      </c>
      <c r="P7" s="99">
        <v>186</v>
      </c>
      <c r="Q7" s="20">
        <v>6.2710721510451789E-2</v>
      </c>
      <c r="R7" s="99">
        <v>204</v>
      </c>
      <c r="S7" s="20">
        <v>6.1874431301182892E-2</v>
      </c>
      <c r="T7" s="48">
        <v>9.6774193548387094E-2</v>
      </c>
      <c r="U7" s="11"/>
      <c r="V7" s="62"/>
      <c r="W7" s="62"/>
      <c r="X7" s="63"/>
      <c r="Y7" s="76"/>
    </row>
    <row r="8" spans="2:25" ht="21.9" customHeight="1" x14ac:dyDescent="0.3">
      <c r="B8" s="178">
        <v>10</v>
      </c>
      <c r="C8" s="82" t="s">
        <v>553</v>
      </c>
      <c r="D8" s="49">
        <v>143</v>
      </c>
      <c r="E8" s="98">
        <v>0</v>
      </c>
      <c r="F8" s="99">
        <v>109</v>
      </c>
      <c r="G8" s="98">
        <v>2.9483364890451717E-2</v>
      </c>
      <c r="H8" s="99">
        <v>96</v>
      </c>
      <c r="I8" s="98">
        <v>2.4297646165527716E-2</v>
      </c>
      <c r="J8" s="99">
        <v>134</v>
      </c>
      <c r="K8" s="20">
        <v>3.3433133732534925E-2</v>
      </c>
      <c r="L8" s="99">
        <v>138</v>
      </c>
      <c r="M8" s="20">
        <v>3.4260178748758689E-2</v>
      </c>
      <c r="N8" s="99">
        <v>139</v>
      </c>
      <c r="O8" s="20">
        <v>3.2946195780990756E-2</v>
      </c>
      <c r="P8" s="99">
        <v>77</v>
      </c>
      <c r="Q8" s="20">
        <v>2.5960890087660147E-2</v>
      </c>
      <c r="R8" s="99">
        <v>84</v>
      </c>
      <c r="S8" s="20">
        <v>2.5477707006369432E-2</v>
      </c>
      <c r="T8" s="48">
        <v>9.0909090909090912E-2</v>
      </c>
      <c r="U8" s="11"/>
      <c r="V8" s="62"/>
      <c r="W8" s="62"/>
      <c r="X8" s="63"/>
      <c r="Y8" s="76"/>
    </row>
    <row r="9" spans="2:25" ht="21.9" customHeight="1" x14ac:dyDescent="0.3">
      <c r="B9" s="178">
        <v>11</v>
      </c>
      <c r="C9" s="82" t="s">
        <v>554</v>
      </c>
      <c r="D9" s="49">
        <v>1107</v>
      </c>
      <c r="E9" s="98">
        <v>0</v>
      </c>
      <c r="F9" s="99">
        <v>1137</v>
      </c>
      <c r="G9" s="98">
        <v>0.30754665945361104</v>
      </c>
      <c r="H9" s="99">
        <v>1371</v>
      </c>
      <c r="I9" s="98">
        <v>0.34700075930144275</v>
      </c>
      <c r="J9" s="99">
        <v>1404</v>
      </c>
      <c r="K9" s="20">
        <v>0.35029940119760478</v>
      </c>
      <c r="L9" s="99">
        <v>1274</v>
      </c>
      <c r="M9" s="20">
        <v>0.31628599801390267</v>
      </c>
      <c r="N9" s="99">
        <v>1412</v>
      </c>
      <c r="O9" s="20">
        <v>0.33467646361697084</v>
      </c>
      <c r="P9" s="99">
        <v>1021</v>
      </c>
      <c r="Q9" s="20">
        <v>0.34423465947403914</v>
      </c>
      <c r="R9" s="99">
        <v>1175</v>
      </c>
      <c r="S9" s="20">
        <v>0.35638459205338185</v>
      </c>
      <c r="T9" s="48">
        <v>0.15083251714005877</v>
      </c>
      <c r="U9" s="11"/>
      <c r="V9" s="62"/>
      <c r="W9" s="62"/>
      <c r="X9" s="63"/>
      <c r="Y9" s="76"/>
    </row>
    <row r="10" spans="2:25" ht="21.9" customHeight="1" x14ac:dyDescent="0.3">
      <c r="B10" s="178">
        <v>12</v>
      </c>
      <c r="C10" s="82" t="s">
        <v>555</v>
      </c>
      <c r="D10" s="49">
        <v>54</v>
      </c>
      <c r="E10" s="98">
        <v>0</v>
      </c>
      <c r="F10" s="99">
        <v>61</v>
      </c>
      <c r="G10" s="98">
        <v>1.6499864755206924E-2</v>
      </c>
      <c r="H10" s="99">
        <v>41</v>
      </c>
      <c r="I10" s="98">
        <v>1.0377119716527461E-2</v>
      </c>
      <c r="J10" s="99">
        <v>54</v>
      </c>
      <c r="K10" s="20">
        <v>1.3473053892215569E-2</v>
      </c>
      <c r="L10" s="99">
        <v>74</v>
      </c>
      <c r="M10" s="20">
        <v>1.8371400198609736E-2</v>
      </c>
      <c r="N10" s="99">
        <v>81</v>
      </c>
      <c r="O10" s="20">
        <v>1.9198862289642096E-2</v>
      </c>
      <c r="P10" s="99">
        <v>47</v>
      </c>
      <c r="Q10" s="20">
        <v>1.5846257585974372E-2</v>
      </c>
      <c r="R10" s="99">
        <v>40</v>
      </c>
      <c r="S10" s="20">
        <v>1.2132241431604488E-2</v>
      </c>
      <c r="T10" s="48">
        <v>-0.14893617021276595</v>
      </c>
      <c r="U10" s="11"/>
      <c r="V10" s="62"/>
      <c r="W10" s="62"/>
      <c r="X10" s="63"/>
      <c r="Y10" s="76"/>
    </row>
    <row r="11" spans="2:25" ht="21.9" customHeight="1" x14ac:dyDescent="0.3">
      <c r="B11" s="178">
        <v>13</v>
      </c>
      <c r="C11" s="82" t="s">
        <v>556</v>
      </c>
      <c r="D11" s="49">
        <v>4</v>
      </c>
      <c r="E11" s="98">
        <v>0</v>
      </c>
      <c r="F11" s="99">
        <v>0</v>
      </c>
      <c r="G11" s="98">
        <v>0</v>
      </c>
      <c r="H11" s="99">
        <v>1</v>
      </c>
      <c r="I11" s="98">
        <v>2.531004808909137E-4</v>
      </c>
      <c r="J11" s="99">
        <v>1</v>
      </c>
      <c r="K11" s="20">
        <v>2.4950099800399199E-4</v>
      </c>
      <c r="L11" s="99">
        <v>3</v>
      </c>
      <c r="M11" s="20">
        <v>7.4478649453823241E-4</v>
      </c>
      <c r="N11" s="99">
        <v>3</v>
      </c>
      <c r="O11" s="20">
        <v>7.1106897369044796E-4</v>
      </c>
      <c r="P11" s="99">
        <v>0</v>
      </c>
      <c r="Q11" s="20">
        <v>0</v>
      </c>
      <c r="R11" s="99">
        <v>1</v>
      </c>
      <c r="S11" s="20">
        <v>3.0330603579011223E-4</v>
      </c>
      <c r="T11" s="48">
        <v>0</v>
      </c>
      <c r="U11" s="11"/>
      <c r="V11" s="62"/>
      <c r="W11" s="62"/>
      <c r="X11" s="63"/>
      <c r="Y11" s="76"/>
    </row>
    <row r="12" spans="2:25" ht="21.9" customHeight="1" x14ac:dyDescent="0.3">
      <c r="B12" s="178">
        <v>19</v>
      </c>
      <c r="C12" s="82" t="s">
        <v>557</v>
      </c>
      <c r="D12" s="49">
        <v>27</v>
      </c>
      <c r="E12" s="98">
        <v>0</v>
      </c>
      <c r="F12" s="99">
        <v>21</v>
      </c>
      <c r="G12" s="98">
        <v>5.6802813091695967E-3</v>
      </c>
      <c r="H12" s="99">
        <v>26</v>
      </c>
      <c r="I12" s="98">
        <v>6.5806125031637568E-3</v>
      </c>
      <c r="J12" s="99">
        <v>28</v>
      </c>
      <c r="K12" s="20">
        <v>6.9860279441117772E-3</v>
      </c>
      <c r="L12" s="99">
        <v>24</v>
      </c>
      <c r="M12" s="20">
        <v>5.9582919563058593E-3</v>
      </c>
      <c r="N12" s="99">
        <v>18</v>
      </c>
      <c r="O12" s="20">
        <v>4.2664138421426882E-3</v>
      </c>
      <c r="P12" s="99">
        <v>12</v>
      </c>
      <c r="Q12" s="20">
        <v>4.045853000674309E-3</v>
      </c>
      <c r="R12" s="99">
        <v>25</v>
      </c>
      <c r="S12" s="20">
        <v>7.5826508947528064E-3</v>
      </c>
      <c r="T12" s="48">
        <v>1.0833333333333333</v>
      </c>
      <c r="U12" s="11"/>
      <c r="V12" s="62"/>
      <c r="W12" s="62"/>
      <c r="X12" s="63"/>
      <c r="Y12" s="76"/>
    </row>
    <row r="13" spans="2:25" ht="21.9" customHeight="1" x14ac:dyDescent="0.3">
      <c r="B13" s="178">
        <v>20</v>
      </c>
      <c r="C13" s="82" t="s">
        <v>558</v>
      </c>
      <c r="D13" s="49">
        <v>143</v>
      </c>
      <c r="E13" s="98">
        <v>0</v>
      </c>
      <c r="F13" s="99">
        <v>116</v>
      </c>
      <c r="G13" s="98">
        <v>3.1376791993508249E-2</v>
      </c>
      <c r="H13" s="99">
        <v>132</v>
      </c>
      <c r="I13" s="98">
        <v>3.3409263477600606E-2</v>
      </c>
      <c r="J13" s="99">
        <v>107</v>
      </c>
      <c r="K13" s="20">
        <v>2.6696606786427154E-2</v>
      </c>
      <c r="L13" s="99">
        <v>123</v>
      </c>
      <c r="M13" s="20">
        <v>3.0536246276067529E-2</v>
      </c>
      <c r="N13" s="99">
        <v>145</v>
      </c>
      <c r="O13" s="20">
        <v>3.4368333728371649E-2</v>
      </c>
      <c r="P13" s="99">
        <v>112</v>
      </c>
      <c r="Q13" s="20">
        <v>3.7761294672960216E-2</v>
      </c>
      <c r="R13" s="99">
        <v>107</v>
      </c>
      <c r="S13" s="20">
        <v>3.2453745829542011E-2</v>
      </c>
      <c r="T13" s="48">
        <v>-4.4642857142857144E-2</v>
      </c>
      <c r="U13" s="11"/>
      <c r="V13" s="62"/>
      <c r="W13" s="62"/>
      <c r="X13" s="63"/>
      <c r="Y13" s="76"/>
    </row>
    <row r="14" spans="2:25" ht="21.9" customHeight="1" x14ac:dyDescent="0.3">
      <c r="B14" s="178">
        <v>21</v>
      </c>
      <c r="C14" s="82" t="s">
        <v>559</v>
      </c>
      <c r="D14" s="49">
        <v>106</v>
      </c>
      <c r="E14" s="98">
        <v>0</v>
      </c>
      <c r="F14" s="99">
        <v>131</v>
      </c>
      <c r="G14" s="98">
        <v>3.5434135785772244E-2</v>
      </c>
      <c r="H14" s="99">
        <v>128</v>
      </c>
      <c r="I14" s="98">
        <v>3.2396861554036954E-2</v>
      </c>
      <c r="J14" s="99">
        <v>130</v>
      </c>
      <c r="K14" s="20">
        <v>3.2435129740518959E-2</v>
      </c>
      <c r="L14" s="99">
        <v>145</v>
      </c>
      <c r="M14" s="20">
        <v>3.5998013902681231E-2</v>
      </c>
      <c r="N14" s="99">
        <v>165</v>
      </c>
      <c r="O14" s="20">
        <v>3.9108793552974641E-2</v>
      </c>
      <c r="P14" s="99">
        <v>131</v>
      </c>
      <c r="Q14" s="20">
        <v>4.4167228590694538E-2</v>
      </c>
      <c r="R14" s="99">
        <v>186</v>
      </c>
      <c r="S14" s="20">
        <v>5.6414922656960881E-2</v>
      </c>
      <c r="T14" s="48">
        <v>0.41984732824427479</v>
      </c>
      <c r="U14" s="11"/>
      <c r="V14" s="62"/>
      <c r="W14" s="62"/>
      <c r="X14" s="63"/>
      <c r="Y14" s="76"/>
    </row>
    <row r="15" spans="2:25" ht="21.9" customHeight="1" x14ac:dyDescent="0.3">
      <c r="B15" s="178">
        <v>22</v>
      </c>
      <c r="C15" s="82" t="s">
        <v>560</v>
      </c>
      <c r="D15" s="49">
        <v>7</v>
      </c>
      <c r="E15" s="98">
        <v>0</v>
      </c>
      <c r="F15" s="99">
        <v>6</v>
      </c>
      <c r="G15" s="98">
        <v>1.6229375169055993E-3</v>
      </c>
      <c r="H15" s="99">
        <v>7</v>
      </c>
      <c r="I15" s="98">
        <v>1.7717033662363959E-3</v>
      </c>
      <c r="J15" s="99">
        <v>10</v>
      </c>
      <c r="K15" s="20">
        <v>2.4950099800399202E-3</v>
      </c>
      <c r="L15" s="99">
        <v>6</v>
      </c>
      <c r="M15" s="20">
        <v>1.4895729890764648E-3</v>
      </c>
      <c r="N15" s="99">
        <v>6</v>
      </c>
      <c r="O15" s="20">
        <v>1.4221379473808959E-3</v>
      </c>
      <c r="P15" s="99">
        <v>3</v>
      </c>
      <c r="Q15" s="20">
        <v>1.0114632501685772E-3</v>
      </c>
      <c r="R15" s="99">
        <v>7</v>
      </c>
      <c r="S15" s="20">
        <v>2.123142250530786E-3</v>
      </c>
      <c r="T15" s="48">
        <v>1.3333333333333333</v>
      </c>
      <c r="U15" s="11"/>
      <c r="V15" s="62"/>
      <c r="W15" s="62"/>
      <c r="X15" s="63"/>
      <c r="Y15" s="76"/>
    </row>
    <row r="16" spans="2:25" ht="21.9" customHeight="1" x14ac:dyDescent="0.3">
      <c r="B16" s="178">
        <v>29</v>
      </c>
      <c r="C16" s="82" t="s">
        <v>561</v>
      </c>
      <c r="D16" s="49">
        <v>13</v>
      </c>
      <c r="E16" s="98">
        <v>0</v>
      </c>
      <c r="F16" s="99">
        <v>16</v>
      </c>
      <c r="G16" s="98">
        <v>4.327833378414931E-3</v>
      </c>
      <c r="H16" s="99">
        <v>13</v>
      </c>
      <c r="I16" s="98">
        <v>3.2903062515818784E-3</v>
      </c>
      <c r="J16" s="99">
        <v>14</v>
      </c>
      <c r="K16" s="20">
        <v>3.4930139720558886E-3</v>
      </c>
      <c r="L16" s="99">
        <v>15</v>
      </c>
      <c r="M16" s="20">
        <v>3.7239324726911619E-3</v>
      </c>
      <c r="N16" s="99">
        <v>22</v>
      </c>
      <c r="O16" s="20">
        <v>5.2145058070632855E-3</v>
      </c>
      <c r="P16" s="99">
        <v>10</v>
      </c>
      <c r="Q16" s="20">
        <v>3.3715441672285905E-3</v>
      </c>
      <c r="R16" s="99">
        <v>10</v>
      </c>
      <c r="S16" s="20">
        <v>3.0330603579011221E-3</v>
      </c>
      <c r="T16" s="48">
        <v>0</v>
      </c>
      <c r="U16" s="11"/>
      <c r="V16" s="62"/>
      <c r="W16" s="62"/>
      <c r="X16" s="63"/>
      <c r="Y16" s="76"/>
    </row>
    <row r="17" spans="2:25" ht="21.9" customHeight="1" x14ac:dyDescent="0.3">
      <c r="B17" s="178">
        <v>30</v>
      </c>
      <c r="C17" s="82" t="s">
        <v>562</v>
      </c>
      <c r="D17" s="49">
        <v>451</v>
      </c>
      <c r="E17" s="98">
        <v>0</v>
      </c>
      <c r="F17" s="99">
        <v>441</v>
      </c>
      <c r="G17" s="98">
        <v>0.11928590749256154</v>
      </c>
      <c r="H17" s="99">
        <v>454</v>
      </c>
      <c r="I17" s="98">
        <v>0.11490761832447481</v>
      </c>
      <c r="J17" s="99">
        <v>431</v>
      </c>
      <c r="K17" s="20">
        <v>0.10753493013972056</v>
      </c>
      <c r="L17" s="99">
        <v>410</v>
      </c>
      <c r="M17" s="20">
        <v>0.10178748758689177</v>
      </c>
      <c r="N17" s="99">
        <v>463</v>
      </c>
      <c r="O17" s="20">
        <v>0.10974164493955914</v>
      </c>
      <c r="P17" s="99">
        <v>297</v>
      </c>
      <c r="Q17" s="20">
        <v>0.10013486176668915</v>
      </c>
      <c r="R17" s="99">
        <v>274</v>
      </c>
      <c r="S17" s="20">
        <v>8.3105853806490743E-2</v>
      </c>
      <c r="T17" s="48">
        <v>-7.7441077441077436E-2</v>
      </c>
      <c r="U17" s="11"/>
      <c r="V17" s="62"/>
      <c r="W17" s="62"/>
      <c r="X17" s="63"/>
      <c r="Y17" s="76"/>
    </row>
    <row r="18" spans="2:25" ht="21.9" customHeight="1" x14ac:dyDescent="0.3">
      <c r="B18" s="178">
        <v>31</v>
      </c>
      <c r="C18" s="82" t="s">
        <v>563</v>
      </c>
      <c r="D18" s="49">
        <v>48</v>
      </c>
      <c r="E18" s="98">
        <v>0</v>
      </c>
      <c r="F18" s="99">
        <v>45</v>
      </c>
      <c r="G18" s="98">
        <v>1.2172031376791993E-2</v>
      </c>
      <c r="H18" s="99">
        <v>47</v>
      </c>
      <c r="I18" s="98">
        <v>1.1895722601872943E-2</v>
      </c>
      <c r="J18" s="99">
        <v>35</v>
      </c>
      <c r="K18" s="20">
        <v>8.7325349301397223E-3</v>
      </c>
      <c r="L18" s="99">
        <v>35</v>
      </c>
      <c r="M18" s="20">
        <v>8.6891757696127107E-3</v>
      </c>
      <c r="N18" s="99">
        <v>49</v>
      </c>
      <c r="O18" s="20">
        <v>1.1614126570277317E-2</v>
      </c>
      <c r="P18" s="99">
        <v>30</v>
      </c>
      <c r="Q18" s="20">
        <v>1.0114632501685771E-2</v>
      </c>
      <c r="R18" s="99">
        <v>30</v>
      </c>
      <c r="S18" s="20">
        <v>9.0991810737033659E-3</v>
      </c>
      <c r="T18" s="48">
        <v>0</v>
      </c>
      <c r="U18" s="11"/>
      <c r="V18" s="62"/>
      <c r="W18" s="62"/>
      <c r="X18" s="63"/>
      <c r="Y18" s="76"/>
    </row>
    <row r="19" spans="2:25" ht="21.9" customHeight="1" x14ac:dyDescent="0.3">
      <c r="B19" s="178">
        <v>32</v>
      </c>
      <c r="C19" s="82" t="s">
        <v>564</v>
      </c>
      <c r="D19" s="49">
        <v>317</v>
      </c>
      <c r="E19" s="98">
        <v>0</v>
      </c>
      <c r="F19" s="99">
        <v>312</v>
      </c>
      <c r="G19" s="98">
        <v>8.439275087909115E-2</v>
      </c>
      <c r="H19" s="99">
        <v>361</v>
      </c>
      <c r="I19" s="98">
        <v>9.1369273601619838E-2</v>
      </c>
      <c r="J19" s="99">
        <v>430</v>
      </c>
      <c r="K19" s="20">
        <v>0.10728542914171658</v>
      </c>
      <c r="L19" s="99">
        <v>362</v>
      </c>
      <c r="M19" s="20">
        <v>8.9870903674280023E-2</v>
      </c>
      <c r="N19" s="99">
        <v>391</v>
      </c>
      <c r="O19" s="20">
        <v>9.2675989570988382E-2</v>
      </c>
      <c r="P19" s="99">
        <v>265</v>
      </c>
      <c r="Q19" s="20">
        <v>8.934592043155766E-2</v>
      </c>
      <c r="R19" s="99">
        <v>212</v>
      </c>
      <c r="S19" s="20">
        <v>6.4300879587503787E-2</v>
      </c>
      <c r="T19" s="48">
        <v>-0.2</v>
      </c>
      <c r="U19" s="11"/>
      <c r="V19" s="62"/>
      <c r="W19" s="62"/>
      <c r="X19" s="63"/>
      <c r="Y19" s="76"/>
    </row>
    <row r="20" spans="2:25" ht="21.9" customHeight="1" x14ac:dyDescent="0.3">
      <c r="B20" s="178">
        <v>39</v>
      </c>
      <c r="C20" s="82" t="s">
        <v>565</v>
      </c>
      <c r="D20" s="49">
        <v>140</v>
      </c>
      <c r="E20" s="98">
        <v>0</v>
      </c>
      <c r="F20" s="99">
        <v>161</v>
      </c>
      <c r="G20" s="98">
        <v>4.3548823370300242E-2</v>
      </c>
      <c r="H20" s="99">
        <v>152</v>
      </c>
      <c r="I20" s="98">
        <v>3.8471273095418881E-2</v>
      </c>
      <c r="J20" s="99">
        <v>172</v>
      </c>
      <c r="K20" s="20">
        <v>4.291417165668663E-2</v>
      </c>
      <c r="L20" s="99">
        <v>267</v>
      </c>
      <c r="M20" s="20">
        <v>6.6285998013902683E-2</v>
      </c>
      <c r="N20" s="99">
        <v>170</v>
      </c>
      <c r="O20" s="20">
        <v>4.0293908509125377E-2</v>
      </c>
      <c r="P20" s="99">
        <v>98</v>
      </c>
      <c r="Q20" s="20">
        <v>3.3041132838840186E-2</v>
      </c>
      <c r="R20" s="99">
        <v>113</v>
      </c>
      <c r="S20" s="20">
        <v>3.4273582044282679E-2</v>
      </c>
      <c r="T20" s="48">
        <v>0.15306122448979592</v>
      </c>
      <c r="U20" s="11"/>
      <c r="V20" s="62"/>
      <c r="W20" s="62"/>
      <c r="X20" s="63"/>
      <c r="Y20" s="76"/>
    </row>
    <row r="21" spans="2:25" ht="21.9" customHeight="1" x14ac:dyDescent="0.3">
      <c r="B21" s="178">
        <v>40</v>
      </c>
      <c r="C21" s="82" t="s">
        <v>566</v>
      </c>
      <c r="D21" s="49">
        <v>0</v>
      </c>
      <c r="E21" s="98">
        <v>0</v>
      </c>
      <c r="F21" s="99">
        <v>0</v>
      </c>
      <c r="G21" s="98">
        <v>0</v>
      </c>
      <c r="H21" s="99">
        <v>0</v>
      </c>
      <c r="I21" s="98">
        <v>0</v>
      </c>
      <c r="J21" s="99">
        <v>0</v>
      </c>
      <c r="K21" s="20">
        <v>0</v>
      </c>
      <c r="L21" s="99">
        <v>0</v>
      </c>
      <c r="M21" s="20">
        <v>0</v>
      </c>
      <c r="N21" s="99">
        <v>1</v>
      </c>
      <c r="O21" s="20">
        <v>2.3702299123014932E-4</v>
      </c>
      <c r="P21" s="99">
        <v>0</v>
      </c>
      <c r="Q21" s="20">
        <v>0</v>
      </c>
      <c r="R21" s="99">
        <v>1</v>
      </c>
      <c r="S21" s="20">
        <v>3.0330603579011223E-4</v>
      </c>
      <c r="T21" s="48">
        <v>0</v>
      </c>
      <c r="U21" s="11"/>
      <c r="V21" s="62"/>
      <c r="W21" s="62"/>
      <c r="X21" s="63"/>
      <c r="Y21" s="76"/>
    </row>
    <row r="22" spans="2:25" ht="21.9" customHeight="1" x14ac:dyDescent="0.3">
      <c r="B22" s="178">
        <v>41</v>
      </c>
      <c r="C22" s="82" t="s">
        <v>567</v>
      </c>
      <c r="D22" s="49">
        <v>0</v>
      </c>
      <c r="E22" s="98">
        <v>0</v>
      </c>
      <c r="F22" s="99">
        <v>0</v>
      </c>
      <c r="G22" s="98">
        <v>0</v>
      </c>
      <c r="H22" s="99">
        <v>0</v>
      </c>
      <c r="I22" s="98">
        <v>0</v>
      </c>
      <c r="J22" s="99">
        <v>0</v>
      </c>
      <c r="K22" s="20">
        <v>0</v>
      </c>
      <c r="L22" s="99">
        <v>0</v>
      </c>
      <c r="M22" s="20">
        <v>0</v>
      </c>
      <c r="N22" s="99">
        <v>0</v>
      </c>
      <c r="O22" s="20">
        <v>0</v>
      </c>
      <c r="P22" s="99">
        <v>0</v>
      </c>
      <c r="Q22" s="20">
        <v>0</v>
      </c>
      <c r="R22" s="99">
        <v>0</v>
      </c>
      <c r="S22" s="20">
        <v>0</v>
      </c>
      <c r="T22" s="48">
        <v>0</v>
      </c>
      <c r="U22" s="11"/>
      <c r="V22" s="62"/>
      <c r="W22" s="62"/>
      <c r="X22" s="63"/>
      <c r="Y22" s="76"/>
    </row>
    <row r="23" spans="2:25" ht="21.9" customHeight="1" x14ac:dyDescent="0.3">
      <c r="B23" s="178">
        <v>50</v>
      </c>
      <c r="C23" s="82" t="s">
        <v>568</v>
      </c>
      <c r="D23" s="49">
        <v>272</v>
      </c>
      <c r="E23" s="98">
        <v>0</v>
      </c>
      <c r="F23" s="99">
        <v>241</v>
      </c>
      <c r="G23" s="98">
        <v>6.5187990262374901E-2</v>
      </c>
      <c r="H23" s="99">
        <v>238</v>
      </c>
      <c r="I23" s="98">
        <v>6.0237914452037453E-2</v>
      </c>
      <c r="J23" s="99">
        <v>236</v>
      </c>
      <c r="K23" s="20">
        <v>5.8882235528942124E-2</v>
      </c>
      <c r="L23" s="99">
        <v>246</v>
      </c>
      <c r="M23" s="20">
        <v>6.1072492552135059E-2</v>
      </c>
      <c r="N23" s="99">
        <v>220</v>
      </c>
      <c r="O23" s="20">
        <v>5.2145058070632855E-2</v>
      </c>
      <c r="P23" s="99">
        <v>156</v>
      </c>
      <c r="Q23" s="20">
        <v>5.2596089008766028E-2</v>
      </c>
      <c r="R23" s="99">
        <v>210</v>
      </c>
      <c r="S23" s="20">
        <v>6.3694267515923567E-2</v>
      </c>
      <c r="T23" s="48">
        <v>0.34615384615384615</v>
      </c>
      <c r="U23" s="11"/>
      <c r="V23" s="62"/>
      <c r="W23" s="62"/>
      <c r="X23" s="63"/>
      <c r="Y23" s="76"/>
    </row>
    <row r="24" spans="2:25" ht="21.9" customHeight="1" x14ac:dyDescent="0.3">
      <c r="B24" s="178">
        <v>51</v>
      </c>
      <c r="C24" s="82" t="s">
        <v>569</v>
      </c>
      <c r="D24" s="49">
        <v>125</v>
      </c>
      <c r="E24" s="98">
        <v>0</v>
      </c>
      <c r="F24" s="99">
        <v>133</v>
      </c>
      <c r="G24" s="98">
        <v>3.5975114958074116E-2</v>
      </c>
      <c r="H24" s="99">
        <v>141</v>
      </c>
      <c r="I24" s="98">
        <v>3.5687167805618827E-2</v>
      </c>
      <c r="J24" s="99">
        <v>104</v>
      </c>
      <c r="K24" s="20">
        <v>2.5948103792415168E-2</v>
      </c>
      <c r="L24" s="99">
        <v>104</v>
      </c>
      <c r="M24" s="20">
        <v>2.5819265143992055E-2</v>
      </c>
      <c r="N24" s="99">
        <v>102</v>
      </c>
      <c r="O24" s="20">
        <v>2.4176345105475231E-2</v>
      </c>
      <c r="P24" s="99">
        <v>58</v>
      </c>
      <c r="Q24" s="20">
        <v>1.9554956169925825E-2</v>
      </c>
      <c r="R24" s="99">
        <v>79</v>
      </c>
      <c r="S24" s="20">
        <v>2.396117682741887E-2</v>
      </c>
      <c r="T24" s="48">
        <v>0.36206896551724138</v>
      </c>
      <c r="U24" s="11"/>
      <c r="V24" s="62"/>
      <c r="W24" s="62"/>
      <c r="X24" s="63"/>
      <c r="Y24" s="76"/>
    </row>
    <row r="25" spans="2:25" ht="21.9" customHeight="1" x14ac:dyDescent="0.3">
      <c r="B25" s="178">
        <v>52</v>
      </c>
      <c r="C25" s="82" t="s">
        <v>570</v>
      </c>
      <c r="D25" s="49">
        <v>86</v>
      </c>
      <c r="E25" s="98">
        <v>0</v>
      </c>
      <c r="F25" s="99">
        <v>62</v>
      </c>
      <c r="G25" s="98">
        <v>1.6770354341357856E-2</v>
      </c>
      <c r="H25" s="99">
        <v>80</v>
      </c>
      <c r="I25" s="98">
        <v>2.0248038471273096E-2</v>
      </c>
      <c r="J25" s="99">
        <v>64</v>
      </c>
      <c r="K25" s="20">
        <v>1.5968063872255488E-2</v>
      </c>
      <c r="L25" s="99">
        <v>93</v>
      </c>
      <c r="M25" s="20">
        <v>2.3088381330685203E-2</v>
      </c>
      <c r="N25" s="99">
        <v>68</v>
      </c>
      <c r="O25" s="20">
        <v>1.6117563403650153E-2</v>
      </c>
      <c r="P25" s="99">
        <v>45</v>
      </c>
      <c r="Q25" s="20">
        <v>1.5171948752528659E-2</v>
      </c>
      <c r="R25" s="99">
        <v>45</v>
      </c>
      <c r="S25" s="20">
        <v>1.364877161055505E-2</v>
      </c>
      <c r="T25" s="48">
        <v>0</v>
      </c>
      <c r="U25" s="11"/>
      <c r="V25" s="62"/>
      <c r="W25" s="62"/>
      <c r="X25" s="63"/>
      <c r="Y25" s="76"/>
    </row>
    <row r="26" spans="2:25" ht="21.9" customHeight="1" x14ac:dyDescent="0.3">
      <c r="B26" s="178">
        <v>53</v>
      </c>
      <c r="C26" s="82" t="s">
        <v>571</v>
      </c>
      <c r="D26" s="49">
        <v>3</v>
      </c>
      <c r="E26" s="98">
        <v>0</v>
      </c>
      <c r="F26" s="99">
        <v>6</v>
      </c>
      <c r="G26" s="98">
        <v>1.6229375169055993E-3</v>
      </c>
      <c r="H26" s="99">
        <v>4</v>
      </c>
      <c r="I26" s="98">
        <v>1.0124019235636548E-3</v>
      </c>
      <c r="J26" s="99">
        <v>6</v>
      </c>
      <c r="K26" s="20">
        <v>1.4970059880239522E-3</v>
      </c>
      <c r="L26" s="99">
        <v>2</v>
      </c>
      <c r="M26" s="20">
        <v>4.965243296921549E-4</v>
      </c>
      <c r="N26" s="99">
        <v>3</v>
      </c>
      <c r="O26" s="20">
        <v>7.1106897369044796E-4</v>
      </c>
      <c r="P26" s="99">
        <v>3</v>
      </c>
      <c r="Q26" s="20">
        <v>1.0114632501685772E-3</v>
      </c>
      <c r="R26" s="99">
        <v>2</v>
      </c>
      <c r="S26" s="20">
        <v>6.0661207158022447E-4</v>
      </c>
      <c r="T26" s="48">
        <v>-0.33333333333333331</v>
      </c>
      <c r="U26" s="11"/>
      <c r="V26" s="62"/>
      <c r="W26" s="62"/>
      <c r="X26" s="63"/>
      <c r="Y26" s="76"/>
    </row>
    <row r="27" spans="2:25" ht="21.9" customHeight="1" x14ac:dyDescent="0.3">
      <c r="B27" s="178">
        <v>54</v>
      </c>
      <c r="C27" s="82" t="s">
        <v>572</v>
      </c>
      <c r="D27" s="49">
        <v>0</v>
      </c>
      <c r="E27" s="98">
        <v>0</v>
      </c>
      <c r="F27" s="99">
        <v>0</v>
      </c>
      <c r="G27" s="98">
        <v>0</v>
      </c>
      <c r="H27" s="99">
        <v>0</v>
      </c>
      <c r="I27" s="98">
        <v>0</v>
      </c>
      <c r="J27" s="99">
        <v>0</v>
      </c>
      <c r="K27" s="20">
        <v>0</v>
      </c>
      <c r="L27" s="99">
        <v>0</v>
      </c>
      <c r="M27" s="20">
        <v>0</v>
      </c>
      <c r="N27" s="99">
        <v>0</v>
      </c>
      <c r="O27" s="20">
        <v>0</v>
      </c>
      <c r="P27" s="99">
        <v>0</v>
      </c>
      <c r="Q27" s="20">
        <v>0</v>
      </c>
      <c r="R27" s="99">
        <v>0</v>
      </c>
      <c r="S27" s="20">
        <v>0</v>
      </c>
      <c r="T27" s="48">
        <v>0</v>
      </c>
      <c r="U27" s="11"/>
      <c r="V27" s="62"/>
      <c r="W27" s="62"/>
      <c r="X27" s="63"/>
      <c r="Y27" s="76"/>
    </row>
    <row r="28" spans="2:25" ht="21.9" customHeight="1" x14ac:dyDescent="0.3">
      <c r="B28" s="178">
        <v>59</v>
      </c>
      <c r="C28" s="82" t="s">
        <v>573</v>
      </c>
      <c r="D28" s="49">
        <v>45</v>
      </c>
      <c r="E28" s="98">
        <v>0</v>
      </c>
      <c r="F28" s="99">
        <v>38</v>
      </c>
      <c r="G28" s="98">
        <v>1.0278604273735462E-2</v>
      </c>
      <c r="H28" s="99">
        <v>40</v>
      </c>
      <c r="I28" s="98">
        <v>1.0124019235636548E-2</v>
      </c>
      <c r="J28" s="99">
        <v>51</v>
      </c>
      <c r="K28" s="20">
        <v>1.2724550898203593E-2</v>
      </c>
      <c r="L28" s="99">
        <v>43</v>
      </c>
      <c r="M28" s="20">
        <v>1.0675273088381333E-2</v>
      </c>
      <c r="N28" s="99">
        <v>32</v>
      </c>
      <c r="O28" s="20">
        <v>7.5847357193647783E-3</v>
      </c>
      <c r="P28" s="99">
        <v>22</v>
      </c>
      <c r="Q28" s="20">
        <v>7.4173971679028991E-3</v>
      </c>
      <c r="R28" s="99">
        <v>27</v>
      </c>
      <c r="S28" s="20">
        <v>8.1892629663330302E-3</v>
      </c>
      <c r="T28" s="48">
        <v>0.22727272727272727</v>
      </c>
      <c r="U28" s="11"/>
      <c r="V28" s="62"/>
      <c r="W28" s="62"/>
      <c r="X28" s="63"/>
      <c r="Y28" s="76"/>
    </row>
    <row r="29" spans="2:25" ht="21.9" customHeight="1" x14ac:dyDescent="0.3">
      <c r="B29" s="178">
        <v>60</v>
      </c>
      <c r="C29" s="82" t="s">
        <v>574</v>
      </c>
      <c r="D29" s="49">
        <v>1</v>
      </c>
      <c r="E29" s="98">
        <v>0</v>
      </c>
      <c r="F29" s="99">
        <v>0</v>
      </c>
      <c r="G29" s="98">
        <v>0</v>
      </c>
      <c r="H29" s="99">
        <v>2</v>
      </c>
      <c r="I29" s="98">
        <v>5.0620096178182741E-4</v>
      </c>
      <c r="J29" s="99">
        <v>2</v>
      </c>
      <c r="K29" s="20">
        <v>4.9900199600798399E-4</v>
      </c>
      <c r="L29" s="99">
        <v>0</v>
      </c>
      <c r="M29" s="20">
        <v>0</v>
      </c>
      <c r="N29" s="99">
        <v>0</v>
      </c>
      <c r="O29" s="20">
        <v>0</v>
      </c>
      <c r="P29" s="99">
        <v>0</v>
      </c>
      <c r="Q29" s="20">
        <v>0</v>
      </c>
      <c r="R29" s="99">
        <v>1</v>
      </c>
      <c r="S29" s="20">
        <v>3.0330603579011223E-4</v>
      </c>
      <c r="T29" s="48">
        <v>0</v>
      </c>
      <c r="U29" s="11"/>
      <c r="V29" s="62"/>
      <c r="W29" s="62"/>
      <c r="X29" s="63"/>
      <c r="Y29" s="76"/>
    </row>
    <row r="30" spans="2:25" ht="21.9" customHeight="1" x14ac:dyDescent="0.3">
      <c r="B30" s="178">
        <v>61</v>
      </c>
      <c r="C30" s="82" t="s">
        <v>575</v>
      </c>
      <c r="D30" s="49">
        <v>0</v>
      </c>
      <c r="E30" s="98">
        <v>0</v>
      </c>
      <c r="F30" s="99">
        <v>0</v>
      </c>
      <c r="G30" s="98">
        <v>0</v>
      </c>
      <c r="H30" s="99">
        <v>0</v>
      </c>
      <c r="I30" s="98">
        <v>0</v>
      </c>
      <c r="J30" s="99">
        <v>0</v>
      </c>
      <c r="K30" s="20">
        <v>0</v>
      </c>
      <c r="L30" s="99">
        <v>2</v>
      </c>
      <c r="M30" s="20">
        <v>4.965243296921549E-4</v>
      </c>
      <c r="N30" s="99">
        <v>0</v>
      </c>
      <c r="O30" s="20">
        <v>0</v>
      </c>
      <c r="P30" s="99">
        <v>0</v>
      </c>
      <c r="Q30" s="20">
        <v>0</v>
      </c>
      <c r="R30" s="99">
        <v>1</v>
      </c>
      <c r="S30" s="20">
        <v>3.0330603579011223E-4</v>
      </c>
      <c r="T30" s="48">
        <v>0</v>
      </c>
      <c r="U30" s="11"/>
      <c r="V30" s="62"/>
      <c r="W30" s="62"/>
      <c r="X30" s="63"/>
      <c r="Y30" s="76"/>
    </row>
    <row r="31" spans="2:25" ht="21.9" customHeight="1" x14ac:dyDescent="0.3">
      <c r="B31" s="178">
        <v>62</v>
      </c>
      <c r="C31" s="82" t="s">
        <v>576</v>
      </c>
      <c r="D31" s="49">
        <v>0</v>
      </c>
      <c r="E31" s="98">
        <v>0</v>
      </c>
      <c r="F31" s="99">
        <v>0</v>
      </c>
      <c r="G31" s="98">
        <v>0</v>
      </c>
      <c r="H31" s="99">
        <v>0</v>
      </c>
      <c r="I31" s="98">
        <v>0</v>
      </c>
      <c r="J31" s="99">
        <v>1</v>
      </c>
      <c r="K31" s="20">
        <v>0</v>
      </c>
      <c r="L31" s="99">
        <v>0</v>
      </c>
      <c r="M31" s="20">
        <v>0</v>
      </c>
      <c r="N31" s="99">
        <v>1</v>
      </c>
      <c r="O31" s="20">
        <v>2.3702299123014932E-4</v>
      </c>
      <c r="P31" s="99">
        <v>0</v>
      </c>
      <c r="Q31" s="20">
        <v>0</v>
      </c>
      <c r="R31" s="99">
        <v>0</v>
      </c>
      <c r="S31" s="20">
        <v>0</v>
      </c>
      <c r="T31" s="48">
        <v>0</v>
      </c>
      <c r="U31" s="11"/>
      <c r="V31" s="62"/>
      <c r="W31" s="62"/>
      <c r="X31" s="63"/>
      <c r="Y31" s="76"/>
    </row>
    <row r="32" spans="2:25" ht="21.9" customHeight="1" x14ac:dyDescent="0.3">
      <c r="B32" s="178">
        <v>63</v>
      </c>
      <c r="C32" s="82" t="s">
        <v>577</v>
      </c>
      <c r="D32" s="49">
        <v>0</v>
      </c>
      <c r="E32" s="98">
        <v>0</v>
      </c>
      <c r="F32" s="99">
        <v>0</v>
      </c>
      <c r="G32" s="98">
        <v>0</v>
      </c>
      <c r="H32" s="99">
        <v>0</v>
      </c>
      <c r="I32" s="98">
        <v>0</v>
      </c>
      <c r="J32" s="99">
        <v>0</v>
      </c>
      <c r="K32" s="20">
        <v>0</v>
      </c>
      <c r="L32" s="99">
        <v>0</v>
      </c>
      <c r="M32" s="20">
        <v>0</v>
      </c>
      <c r="N32" s="99">
        <v>0</v>
      </c>
      <c r="O32" s="20">
        <v>0</v>
      </c>
      <c r="P32" s="99">
        <v>0</v>
      </c>
      <c r="Q32" s="20">
        <v>0</v>
      </c>
      <c r="R32" s="99">
        <v>0</v>
      </c>
      <c r="S32" s="20">
        <v>0</v>
      </c>
      <c r="T32" s="48">
        <v>0</v>
      </c>
      <c r="U32" s="11"/>
      <c r="V32" s="62"/>
      <c r="W32" s="62"/>
      <c r="X32" s="63"/>
      <c r="Y32" s="76"/>
    </row>
    <row r="33" spans="2:25" ht="21.9" customHeight="1" x14ac:dyDescent="0.3">
      <c r="B33" s="178">
        <v>69</v>
      </c>
      <c r="C33" s="82" t="s">
        <v>578</v>
      </c>
      <c r="D33" s="49">
        <v>2</v>
      </c>
      <c r="E33" s="98">
        <v>0</v>
      </c>
      <c r="F33" s="99">
        <v>0</v>
      </c>
      <c r="G33" s="98">
        <v>0</v>
      </c>
      <c r="H33" s="99">
        <v>0</v>
      </c>
      <c r="I33" s="98">
        <v>0</v>
      </c>
      <c r="J33" s="99">
        <v>0</v>
      </c>
      <c r="K33" s="20">
        <v>0</v>
      </c>
      <c r="L33" s="99">
        <v>1</v>
      </c>
      <c r="M33" s="20">
        <v>2.4826216484607745E-4</v>
      </c>
      <c r="N33" s="99">
        <v>0</v>
      </c>
      <c r="O33" s="20">
        <v>0</v>
      </c>
      <c r="P33" s="99">
        <v>1</v>
      </c>
      <c r="Q33" s="20">
        <v>3.3715441672285906E-4</v>
      </c>
      <c r="R33" s="99">
        <v>0</v>
      </c>
      <c r="S33" s="20">
        <v>0</v>
      </c>
      <c r="T33" s="48">
        <v>-1</v>
      </c>
      <c r="U33" s="62"/>
      <c r="V33" s="62"/>
      <c r="W33" s="62"/>
      <c r="X33" s="63"/>
      <c r="Y33" s="76"/>
    </row>
    <row r="34" spans="2:25" ht="21.9" customHeight="1" x14ac:dyDescent="0.3">
      <c r="B34" s="178">
        <v>70</v>
      </c>
      <c r="C34" s="82" t="s">
        <v>579</v>
      </c>
      <c r="D34" s="49">
        <v>0</v>
      </c>
      <c r="E34" s="98">
        <v>0</v>
      </c>
      <c r="F34" s="99">
        <v>0</v>
      </c>
      <c r="G34" s="98">
        <v>0</v>
      </c>
      <c r="H34" s="99">
        <v>1</v>
      </c>
      <c r="I34" s="98">
        <v>2.531004808909137E-4</v>
      </c>
      <c r="J34" s="99">
        <v>0</v>
      </c>
      <c r="K34" s="20">
        <v>2.4950099800399199E-4</v>
      </c>
      <c r="L34" s="99">
        <v>0</v>
      </c>
      <c r="M34" s="20">
        <v>0</v>
      </c>
      <c r="N34" s="99">
        <v>1</v>
      </c>
      <c r="O34" s="20">
        <v>2.3702299123014932E-4</v>
      </c>
      <c r="P34" s="99">
        <v>0</v>
      </c>
      <c r="Q34" s="20">
        <v>0</v>
      </c>
      <c r="R34" s="99">
        <v>0</v>
      </c>
      <c r="S34" s="20">
        <v>0</v>
      </c>
      <c r="T34" s="48">
        <v>0</v>
      </c>
      <c r="U34" s="11"/>
      <c r="V34" s="62"/>
      <c r="W34" s="62"/>
      <c r="X34" s="63"/>
      <c r="Y34" s="76"/>
    </row>
    <row r="35" spans="2:25" ht="21.9" customHeight="1" x14ac:dyDescent="0.3">
      <c r="B35" s="178">
        <v>71</v>
      </c>
      <c r="C35" s="82" t="s">
        <v>580</v>
      </c>
      <c r="D35" s="49">
        <v>1</v>
      </c>
      <c r="E35" s="98">
        <v>0</v>
      </c>
      <c r="F35" s="99">
        <v>0</v>
      </c>
      <c r="G35" s="98">
        <v>0</v>
      </c>
      <c r="H35" s="99">
        <v>1</v>
      </c>
      <c r="I35" s="98">
        <v>2.531004808909137E-4</v>
      </c>
      <c r="J35" s="99">
        <v>0</v>
      </c>
      <c r="K35" s="20">
        <v>4.9900199600798399E-4</v>
      </c>
      <c r="L35" s="99">
        <v>0</v>
      </c>
      <c r="M35" s="20">
        <v>0</v>
      </c>
      <c r="N35" s="99">
        <v>0</v>
      </c>
      <c r="O35" s="20">
        <v>0</v>
      </c>
      <c r="P35" s="99">
        <v>1</v>
      </c>
      <c r="Q35" s="20">
        <v>3.3715441672285906E-4</v>
      </c>
      <c r="R35" s="99">
        <v>0</v>
      </c>
      <c r="S35" s="20">
        <v>0</v>
      </c>
      <c r="T35" s="48">
        <v>-1</v>
      </c>
      <c r="U35" s="11"/>
      <c r="V35" s="62"/>
      <c r="W35" s="62"/>
      <c r="X35" s="63"/>
      <c r="Y35" s="76"/>
    </row>
    <row r="36" spans="2:25" ht="21.9" customHeight="1" x14ac:dyDescent="0.3">
      <c r="B36" s="178">
        <v>72</v>
      </c>
      <c r="C36" s="82" t="s">
        <v>581</v>
      </c>
      <c r="D36" s="49">
        <v>0</v>
      </c>
      <c r="E36" s="98">
        <v>0</v>
      </c>
      <c r="F36" s="99">
        <v>0</v>
      </c>
      <c r="G36" s="98">
        <v>0</v>
      </c>
      <c r="H36" s="99">
        <v>0</v>
      </c>
      <c r="I36" s="98">
        <v>0</v>
      </c>
      <c r="J36" s="99">
        <v>0</v>
      </c>
      <c r="K36" s="20">
        <v>0</v>
      </c>
      <c r="L36" s="99">
        <v>0</v>
      </c>
      <c r="M36" s="20">
        <v>0</v>
      </c>
      <c r="N36" s="99">
        <v>1</v>
      </c>
      <c r="O36" s="20">
        <v>2.3702299123014932E-4</v>
      </c>
      <c r="P36" s="99">
        <v>1</v>
      </c>
      <c r="Q36" s="20">
        <v>3.3715441672285906E-4</v>
      </c>
      <c r="R36" s="99">
        <v>0</v>
      </c>
      <c r="S36" s="20">
        <v>0</v>
      </c>
      <c r="T36" s="48">
        <v>-1</v>
      </c>
      <c r="U36" s="11"/>
      <c r="V36" s="62"/>
      <c r="W36" s="62"/>
      <c r="X36" s="63"/>
      <c r="Y36" s="76"/>
    </row>
    <row r="37" spans="2:25" ht="21.9" customHeight="1" x14ac:dyDescent="0.3">
      <c r="B37" s="178">
        <v>79</v>
      </c>
      <c r="C37" s="82" t="s">
        <v>582</v>
      </c>
      <c r="D37" s="49">
        <v>0</v>
      </c>
      <c r="E37" s="98">
        <v>0</v>
      </c>
      <c r="F37" s="99">
        <v>0</v>
      </c>
      <c r="G37" s="98">
        <v>0</v>
      </c>
      <c r="H37" s="99">
        <v>0</v>
      </c>
      <c r="I37" s="98">
        <v>0</v>
      </c>
      <c r="J37" s="99">
        <v>0</v>
      </c>
      <c r="K37" s="20">
        <v>0</v>
      </c>
      <c r="L37" s="99">
        <v>0</v>
      </c>
      <c r="M37" s="20">
        <v>0</v>
      </c>
      <c r="N37" s="99">
        <v>0</v>
      </c>
      <c r="O37" s="20">
        <v>0</v>
      </c>
      <c r="P37" s="99">
        <v>0</v>
      </c>
      <c r="Q37" s="20">
        <v>0</v>
      </c>
      <c r="R37" s="99">
        <v>0</v>
      </c>
      <c r="S37" s="20">
        <v>0</v>
      </c>
      <c r="T37" s="48">
        <v>0</v>
      </c>
      <c r="U37" s="11"/>
      <c r="V37" s="62"/>
      <c r="W37" s="62"/>
      <c r="X37" s="63"/>
      <c r="Y37" s="76"/>
    </row>
    <row r="38" spans="2:25" ht="21.9" customHeight="1" x14ac:dyDescent="0.3">
      <c r="B38" s="178">
        <v>80</v>
      </c>
      <c r="C38" s="82" t="s">
        <v>583</v>
      </c>
      <c r="D38" s="49">
        <v>1</v>
      </c>
      <c r="E38" s="98">
        <v>0</v>
      </c>
      <c r="F38" s="99">
        <v>0</v>
      </c>
      <c r="G38" s="98">
        <v>0</v>
      </c>
      <c r="H38" s="99">
        <v>0</v>
      </c>
      <c r="I38" s="98">
        <v>2.531004808909137E-4</v>
      </c>
      <c r="J38" s="99">
        <v>0</v>
      </c>
      <c r="K38" s="20">
        <v>2.4950099800399199E-4</v>
      </c>
      <c r="L38" s="99">
        <v>0</v>
      </c>
      <c r="M38" s="20">
        <v>0</v>
      </c>
      <c r="N38" s="99">
        <v>0</v>
      </c>
      <c r="O38" s="20">
        <v>0</v>
      </c>
      <c r="P38" s="99">
        <v>0</v>
      </c>
      <c r="Q38" s="20">
        <v>0</v>
      </c>
      <c r="R38" s="99">
        <v>0</v>
      </c>
      <c r="S38" s="20">
        <v>0</v>
      </c>
      <c r="T38" s="48">
        <v>0</v>
      </c>
      <c r="U38" s="11"/>
      <c r="V38" s="62"/>
      <c r="X38" s="63"/>
      <c r="Y38" s="64"/>
    </row>
    <row r="39" spans="2:25" ht="21.9" customHeight="1" x14ac:dyDescent="0.3">
      <c r="B39" s="178">
        <v>81</v>
      </c>
      <c r="C39" s="82" t="s">
        <v>584</v>
      </c>
      <c r="D39" s="49">
        <v>0</v>
      </c>
      <c r="E39" s="98">
        <v>0</v>
      </c>
      <c r="F39" s="99">
        <v>0</v>
      </c>
      <c r="G39" s="98">
        <v>0</v>
      </c>
      <c r="H39" s="99">
        <v>0</v>
      </c>
      <c r="I39" s="98">
        <v>0</v>
      </c>
      <c r="J39" s="99">
        <v>0</v>
      </c>
      <c r="K39" s="20">
        <v>0</v>
      </c>
      <c r="L39" s="99">
        <v>0</v>
      </c>
      <c r="M39" s="20">
        <v>0</v>
      </c>
      <c r="N39" s="99">
        <v>0</v>
      </c>
      <c r="O39" s="20">
        <v>0</v>
      </c>
      <c r="P39" s="99">
        <v>0</v>
      </c>
      <c r="Q39" s="20">
        <v>0</v>
      </c>
      <c r="R39" s="99">
        <v>0</v>
      </c>
      <c r="S39" s="20">
        <v>0</v>
      </c>
      <c r="T39" s="48">
        <v>0</v>
      </c>
      <c r="U39" s="11"/>
      <c r="W39" s="63"/>
      <c r="X39" s="64"/>
    </row>
    <row r="40" spans="2:25" ht="21.9" customHeight="1" x14ac:dyDescent="0.3">
      <c r="B40" s="178">
        <v>82</v>
      </c>
      <c r="C40" s="82" t="s">
        <v>585</v>
      </c>
      <c r="D40" s="49">
        <v>0</v>
      </c>
      <c r="E40" s="98">
        <v>0</v>
      </c>
      <c r="F40" s="99">
        <v>0</v>
      </c>
      <c r="G40" s="98">
        <v>0</v>
      </c>
      <c r="H40" s="99">
        <v>0</v>
      </c>
      <c r="I40" s="98">
        <v>0</v>
      </c>
      <c r="J40" s="99">
        <v>0</v>
      </c>
      <c r="K40" s="20">
        <v>0</v>
      </c>
      <c r="L40" s="99">
        <v>0</v>
      </c>
      <c r="M40" s="20">
        <v>0</v>
      </c>
      <c r="N40" s="99">
        <v>0</v>
      </c>
      <c r="O40" s="20">
        <v>0</v>
      </c>
      <c r="P40" s="99">
        <v>0</v>
      </c>
      <c r="Q40" s="20">
        <v>0</v>
      </c>
      <c r="R40" s="99">
        <v>0</v>
      </c>
      <c r="S40" s="20">
        <v>0</v>
      </c>
      <c r="T40" s="48">
        <v>0</v>
      </c>
      <c r="U40" s="11"/>
      <c r="W40" s="62"/>
    </row>
    <row r="41" spans="2:25" ht="21.9" customHeight="1" x14ac:dyDescent="0.3">
      <c r="B41" s="178">
        <v>89</v>
      </c>
      <c r="C41" s="82" t="s">
        <v>586</v>
      </c>
      <c r="D41" s="49">
        <v>0</v>
      </c>
      <c r="E41" s="98">
        <v>0</v>
      </c>
      <c r="F41" s="99">
        <v>0</v>
      </c>
      <c r="G41" s="98">
        <v>0</v>
      </c>
      <c r="H41" s="99">
        <v>0</v>
      </c>
      <c r="I41" s="98">
        <v>0</v>
      </c>
      <c r="J41" s="99">
        <v>0</v>
      </c>
      <c r="K41" s="20">
        <v>0</v>
      </c>
      <c r="L41" s="99">
        <v>0</v>
      </c>
      <c r="M41" s="20">
        <v>0</v>
      </c>
      <c r="N41" s="99">
        <v>0</v>
      </c>
      <c r="O41" s="20">
        <v>0</v>
      </c>
      <c r="P41" s="99">
        <v>0</v>
      </c>
      <c r="Q41" s="20">
        <v>0</v>
      </c>
      <c r="R41" s="99">
        <v>0</v>
      </c>
      <c r="S41" s="20">
        <v>0</v>
      </c>
      <c r="T41" s="48">
        <v>0</v>
      </c>
      <c r="U41" s="11"/>
      <c r="W41" s="62"/>
    </row>
    <row r="42" spans="2:25" ht="21.9" customHeight="1" x14ac:dyDescent="0.3">
      <c r="B42" s="178">
        <v>90</v>
      </c>
      <c r="C42" s="82" t="s">
        <v>587</v>
      </c>
      <c r="D42" s="49">
        <v>2</v>
      </c>
      <c r="E42" s="98">
        <v>0</v>
      </c>
      <c r="F42" s="99">
        <v>0</v>
      </c>
      <c r="G42" s="98">
        <v>0</v>
      </c>
      <c r="H42" s="99">
        <v>1</v>
      </c>
      <c r="I42" s="98">
        <v>2.531004808909137E-4</v>
      </c>
      <c r="J42" s="99">
        <v>1</v>
      </c>
      <c r="K42" s="20">
        <v>2.4950099800399199E-4</v>
      </c>
      <c r="L42" s="99">
        <v>0</v>
      </c>
      <c r="M42" s="20">
        <v>0</v>
      </c>
      <c r="N42" s="99">
        <v>1</v>
      </c>
      <c r="O42" s="20">
        <v>2.3702299123014932E-4</v>
      </c>
      <c r="P42" s="99">
        <v>0</v>
      </c>
      <c r="Q42" s="20">
        <v>0</v>
      </c>
      <c r="R42" s="99">
        <v>0</v>
      </c>
      <c r="S42" s="20">
        <v>0</v>
      </c>
      <c r="T42" s="48">
        <v>0</v>
      </c>
      <c r="U42" s="11"/>
      <c r="W42" s="62"/>
    </row>
    <row r="43" spans="2:25" ht="21.9" customHeight="1" x14ac:dyDescent="0.3">
      <c r="B43" s="178">
        <v>91</v>
      </c>
      <c r="C43" s="82" t="s">
        <v>588</v>
      </c>
      <c r="D43" s="49">
        <v>0</v>
      </c>
      <c r="E43" s="98">
        <v>0</v>
      </c>
      <c r="F43" s="99">
        <v>1</v>
      </c>
      <c r="G43" s="98">
        <v>0</v>
      </c>
      <c r="H43" s="99">
        <v>0</v>
      </c>
      <c r="I43" s="98">
        <v>0</v>
      </c>
      <c r="J43" s="99">
        <v>1</v>
      </c>
      <c r="K43" s="20">
        <v>0</v>
      </c>
      <c r="L43" s="99">
        <v>0</v>
      </c>
      <c r="M43" s="20">
        <v>0</v>
      </c>
      <c r="N43" s="99">
        <v>1</v>
      </c>
      <c r="O43" s="20">
        <v>2.3702299123014932E-4</v>
      </c>
      <c r="P43" s="99">
        <v>0</v>
      </c>
      <c r="Q43" s="20">
        <v>0</v>
      </c>
      <c r="R43" s="99">
        <v>0</v>
      </c>
      <c r="S43" s="20">
        <v>0</v>
      </c>
      <c r="T43" s="48">
        <v>0</v>
      </c>
      <c r="U43" s="11"/>
      <c r="W43" s="62"/>
    </row>
    <row r="44" spans="2:25" ht="21.9" customHeight="1" x14ac:dyDescent="0.3">
      <c r="B44" s="178">
        <v>92</v>
      </c>
      <c r="C44" s="82" t="s">
        <v>589</v>
      </c>
      <c r="D44" s="49">
        <v>0</v>
      </c>
      <c r="E44" s="98">
        <v>0</v>
      </c>
      <c r="F44" s="99">
        <v>1</v>
      </c>
      <c r="G44" s="98">
        <v>0</v>
      </c>
      <c r="H44" s="99">
        <v>0</v>
      </c>
      <c r="I44" s="98">
        <v>0</v>
      </c>
      <c r="J44" s="99">
        <v>1</v>
      </c>
      <c r="K44" s="20">
        <v>0</v>
      </c>
      <c r="L44" s="99">
        <v>0</v>
      </c>
      <c r="M44" s="20">
        <v>0</v>
      </c>
      <c r="N44" s="99">
        <v>2</v>
      </c>
      <c r="O44" s="20">
        <v>4.7404598246029864E-4</v>
      </c>
      <c r="P44" s="99">
        <v>0</v>
      </c>
      <c r="Q44" s="20">
        <v>0</v>
      </c>
      <c r="R44" s="99">
        <v>0</v>
      </c>
      <c r="S44" s="20">
        <v>0</v>
      </c>
      <c r="T44" s="48">
        <v>0</v>
      </c>
      <c r="U44" s="11"/>
      <c r="W44" s="62"/>
    </row>
    <row r="45" spans="2:25" ht="21.9" customHeight="1" x14ac:dyDescent="0.3">
      <c r="B45" s="178">
        <v>99</v>
      </c>
      <c r="C45" s="82" t="s">
        <v>590</v>
      </c>
      <c r="D45" s="49">
        <v>0</v>
      </c>
      <c r="E45" s="98">
        <v>0</v>
      </c>
      <c r="F45" s="99">
        <v>0</v>
      </c>
      <c r="G45" s="98">
        <v>0</v>
      </c>
      <c r="H45" s="99">
        <v>1</v>
      </c>
      <c r="I45" s="98">
        <v>2.531004808909137E-4</v>
      </c>
      <c r="J45" s="99">
        <v>2</v>
      </c>
      <c r="K45" s="20">
        <v>4.9900199600798399E-4</v>
      </c>
      <c r="L45" s="99">
        <v>1</v>
      </c>
      <c r="M45" s="20">
        <v>2.4826216484607745E-4</v>
      </c>
      <c r="N45" s="99">
        <v>0</v>
      </c>
      <c r="O45" s="20">
        <v>0</v>
      </c>
      <c r="P45" s="99">
        <v>0</v>
      </c>
      <c r="Q45" s="20">
        <v>0</v>
      </c>
      <c r="R45" s="99">
        <v>2</v>
      </c>
      <c r="S45" s="20">
        <v>6.0661207158022447E-4</v>
      </c>
      <c r="T45" s="48">
        <v>0</v>
      </c>
      <c r="U45" s="11"/>
    </row>
    <row r="46" spans="2:25" ht="21.9" customHeight="1" x14ac:dyDescent="0.3">
      <c r="B46" s="178">
        <v>100</v>
      </c>
      <c r="C46" s="82" t="s">
        <v>591</v>
      </c>
      <c r="D46" s="49">
        <v>0</v>
      </c>
      <c r="E46" s="98">
        <v>0</v>
      </c>
      <c r="F46" s="99">
        <v>0</v>
      </c>
      <c r="G46" s="98">
        <v>0</v>
      </c>
      <c r="H46" s="99">
        <v>0</v>
      </c>
      <c r="I46" s="98">
        <v>0</v>
      </c>
      <c r="J46" s="99">
        <v>0</v>
      </c>
      <c r="K46" s="20">
        <v>0</v>
      </c>
      <c r="L46" s="99">
        <v>0</v>
      </c>
      <c r="M46" s="20">
        <v>0</v>
      </c>
      <c r="N46" s="99">
        <v>1</v>
      </c>
      <c r="O46" s="20">
        <v>2.3702299123014932E-4</v>
      </c>
      <c r="P46" s="99">
        <v>0</v>
      </c>
      <c r="Q46" s="20">
        <v>0</v>
      </c>
      <c r="R46" s="99">
        <v>0</v>
      </c>
      <c r="S46" s="20">
        <v>0</v>
      </c>
      <c r="T46" s="48">
        <v>0</v>
      </c>
      <c r="U46" s="11"/>
    </row>
    <row r="47" spans="2:25" ht="21.9" customHeight="1" x14ac:dyDescent="0.3">
      <c r="B47" s="178">
        <v>101</v>
      </c>
      <c r="C47" s="82" t="s">
        <v>592</v>
      </c>
      <c r="D47" s="49">
        <v>0</v>
      </c>
      <c r="E47" s="98">
        <v>0</v>
      </c>
      <c r="F47" s="99">
        <v>0</v>
      </c>
      <c r="G47" s="98">
        <v>0</v>
      </c>
      <c r="H47" s="99">
        <v>0</v>
      </c>
      <c r="I47" s="98">
        <v>0</v>
      </c>
      <c r="J47" s="99">
        <v>0</v>
      </c>
      <c r="K47" s="20">
        <v>0</v>
      </c>
      <c r="L47" s="99">
        <v>0</v>
      </c>
      <c r="M47" s="20">
        <v>0</v>
      </c>
      <c r="N47" s="99">
        <v>0</v>
      </c>
      <c r="O47" s="20">
        <v>0</v>
      </c>
      <c r="P47" s="99">
        <v>0</v>
      </c>
      <c r="Q47" s="20">
        <v>0</v>
      </c>
      <c r="R47" s="99">
        <v>0</v>
      </c>
      <c r="S47" s="20">
        <v>0</v>
      </c>
      <c r="T47" s="48">
        <v>0</v>
      </c>
      <c r="U47" s="11"/>
    </row>
    <row r="48" spans="2:25" ht="21.9" customHeight="1" x14ac:dyDescent="0.3">
      <c r="B48" s="178">
        <v>102</v>
      </c>
      <c r="C48" s="82" t="s">
        <v>593</v>
      </c>
      <c r="D48" s="49">
        <v>0</v>
      </c>
      <c r="E48" s="98">
        <v>0</v>
      </c>
      <c r="F48" s="99">
        <v>0</v>
      </c>
      <c r="G48" s="98">
        <v>0</v>
      </c>
      <c r="H48" s="99">
        <v>0</v>
      </c>
      <c r="I48" s="98">
        <v>0</v>
      </c>
      <c r="J48" s="99">
        <v>0</v>
      </c>
      <c r="K48" s="20">
        <v>0</v>
      </c>
      <c r="L48" s="99">
        <v>0</v>
      </c>
      <c r="M48" s="20">
        <v>0</v>
      </c>
      <c r="N48" s="99">
        <v>0</v>
      </c>
      <c r="O48" s="20">
        <v>0</v>
      </c>
      <c r="P48" s="99">
        <v>0</v>
      </c>
      <c r="Q48" s="20">
        <v>0</v>
      </c>
      <c r="R48" s="99">
        <v>0</v>
      </c>
      <c r="S48" s="20">
        <v>0</v>
      </c>
      <c r="T48" s="48">
        <v>0</v>
      </c>
      <c r="U48" s="11"/>
    </row>
    <row r="49" spans="2:21" ht="21.9" customHeight="1" x14ac:dyDescent="0.3">
      <c r="B49" s="178">
        <v>103</v>
      </c>
      <c r="C49" s="82" t="s">
        <v>594</v>
      </c>
      <c r="D49" s="49">
        <v>0</v>
      </c>
      <c r="E49" s="98">
        <v>0</v>
      </c>
      <c r="F49" s="99">
        <v>0</v>
      </c>
      <c r="G49" s="98">
        <v>0</v>
      </c>
      <c r="H49" s="99">
        <v>0</v>
      </c>
      <c r="I49" s="98">
        <v>0</v>
      </c>
      <c r="J49" s="99">
        <v>0</v>
      </c>
      <c r="K49" s="20">
        <v>0</v>
      </c>
      <c r="L49" s="99">
        <v>0</v>
      </c>
      <c r="M49" s="20">
        <v>0</v>
      </c>
      <c r="N49" s="99">
        <v>0</v>
      </c>
      <c r="O49" s="20">
        <v>0</v>
      </c>
      <c r="P49" s="99">
        <v>0</v>
      </c>
      <c r="Q49" s="20">
        <v>0</v>
      </c>
      <c r="R49" s="99">
        <v>0</v>
      </c>
      <c r="S49" s="20">
        <v>0</v>
      </c>
      <c r="T49" s="48">
        <v>0</v>
      </c>
      <c r="U49" s="11"/>
    </row>
    <row r="50" spans="2:21" ht="21.9" customHeight="1" x14ac:dyDescent="0.3">
      <c r="B50" s="178">
        <v>109</v>
      </c>
      <c r="C50" s="82" t="s">
        <v>595</v>
      </c>
      <c r="D50" s="49">
        <v>0</v>
      </c>
      <c r="E50" s="98">
        <v>0</v>
      </c>
      <c r="F50" s="99">
        <v>0</v>
      </c>
      <c r="G50" s="98">
        <v>1.3524479307546662E-3</v>
      </c>
      <c r="H50" s="99">
        <v>1</v>
      </c>
      <c r="I50" s="98">
        <v>0</v>
      </c>
      <c r="J50" s="99">
        <v>1</v>
      </c>
      <c r="K50" s="20">
        <v>0</v>
      </c>
      <c r="L50" s="99">
        <v>0</v>
      </c>
      <c r="M50" s="20">
        <v>0</v>
      </c>
      <c r="N50" s="99">
        <v>0</v>
      </c>
      <c r="O50" s="20">
        <v>0</v>
      </c>
      <c r="P50" s="99">
        <v>0</v>
      </c>
      <c r="Q50" s="20">
        <v>0</v>
      </c>
      <c r="R50" s="99">
        <v>0</v>
      </c>
      <c r="S50" s="20">
        <v>0</v>
      </c>
      <c r="T50" s="48">
        <v>0</v>
      </c>
      <c r="U50" s="11"/>
    </row>
    <row r="51" spans="2:21" ht="21.9" customHeight="1" x14ac:dyDescent="0.3">
      <c r="B51" s="178">
        <v>110</v>
      </c>
      <c r="C51" s="82" t="s">
        <v>596</v>
      </c>
      <c r="D51" s="49">
        <v>46</v>
      </c>
      <c r="E51" s="98">
        <v>0</v>
      </c>
      <c r="F51" s="99">
        <v>45</v>
      </c>
      <c r="G51" s="98">
        <v>1.2172031376791993E-2</v>
      </c>
      <c r="H51" s="99">
        <v>55</v>
      </c>
      <c r="I51" s="98">
        <v>1.3920526449000253E-2</v>
      </c>
      <c r="J51" s="99">
        <v>45</v>
      </c>
      <c r="K51" s="20">
        <v>1.1227544910179641E-2</v>
      </c>
      <c r="L51" s="99">
        <v>47</v>
      </c>
      <c r="M51" s="20">
        <v>1.166832174776564E-2</v>
      </c>
      <c r="N51" s="99">
        <v>58</v>
      </c>
      <c r="O51" s="20">
        <v>1.3747333491348662E-2</v>
      </c>
      <c r="P51" s="99">
        <v>22</v>
      </c>
      <c r="Q51" s="20">
        <v>7.4173971679028991E-3</v>
      </c>
      <c r="R51" s="99">
        <v>51</v>
      </c>
      <c r="S51" s="20">
        <v>1.5468607825295723E-2</v>
      </c>
      <c r="T51" s="48">
        <v>1.3181818181818181</v>
      </c>
      <c r="U51" s="11"/>
    </row>
    <row r="52" spans="2:21" ht="21.9" customHeight="1" x14ac:dyDescent="0.3">
      <c r="B52" s="178">
        <v>111</v>
      </c>
      <c r="C52" s="82" t="s">
        <v>597</v>
      </c>
      <c r="D52" s="49">
        <v>4</v>
      </c>
      <c r="E52" s="98">
        <v>0</v>
      </c>
      <c r="F52" s="99">
        <v>5</v>
      </c>
      <c r="G52" s="98">
        <v>1.3524479307546662E-3</v>
      </c>
      <c r="H52" s="99">
        <v>6</v>
      </c>
      <c r="I52" s="98">
        <v>1.5186028853454822E-3</v>
      </c>
      <c r="J52" s="99">
        <v>5</v>
      </c>
      <c r="K52" s="20">
        <v>1.2475049900199601E-3</v>
      </c>
      <c r="L52" s="99">
        <v>4</v>
      </c>
      <c r="M52" s="20">
        <v>9.930486593843098E-4</v>
      </c>
      <c r="N52" s="99">
        <v>10</v>
      </c>
      <c r="O52" s="20">
        <v>2.3702299123014932E-3</v>
      </c>
      <c r="P52" s="99">
        <v>3</v>
      </c>
      <c r="Q52" s="20">
        <v>1.0114632501685772E-3</v>
      </c>
      <c r="R52" s="99">
        <v>3</v>
      </c>
      <c r="S52" s="20">
        <v>9.0991810737033692E-4</v>
      </c>
      <c r="T52" s="48">
        <v>0</v>
      </c>
      <c r="U52" s="11"/>
    </row>
    <row r="53" spans="2:21" ht="21.9" customHeight="1" x14ac:dyDescent="0.3">
      <c r="B53" s="178">
        <v>112</v>
      </c>
      <c r="C53" s="82" t="s">
        <v>598</v>
      </c>
      <c r="D53" s="49">
        <v>30</v>
      </c>
      <c r="E53" s="98">
        <v>0</v>
      </c>
      <c r="F53" s="99">
        <v>32</v>
      </c>
      <c r="G53" s="98">
        <v>8.655666756829862E-3</v>
      </c>
      <c r="H53" s="99">
        <v>24</v>
      </c>
      <c r="I53" s="98">
        <v>6.0744115413819289E-3</v>
      </c>
      <c r="J53" s="99">
        <v>16</v>
      </c>
      <c r="K53" s="20">
        <v>3.9920159680638719E-3</v>
      </c>
      <c r="L53" s="99">
        <v>33</v>
      </c>
      <c r="M53" s="20">
        <v>8.192651439920557E-3</v>
      </c>
      <c r="N53" s="99">
        <v>17</v>
      </c>
      <c r="O53" s="20">
        <v>4.0293908509125382E-3</v>
      </c>
      <c r="P53" s="99">
        <v>13</v>
      </c>
      <c r="Q53" s="20">
        <v>4.3830074173971684E-3</v>
      </c>
      <c r="R53" s="99">
        <v>15</v>
      </c>
      <c r="S53" s="20">
        <v>4.549590536851683E-3</v>
      </c>
      <c r="T53" s="48">
        <v>0.15384615384615385</v>
      </c>
      <c r="U53" s="11"/>
    </row>
    <row r="54" spans="2:21" ht="21.9" customHeight="1" x14ac:dyDescent="0.3">
      <c r="B54" s="178">
        <v>119</v>
      </c>
      <c r="C54" s="82" t="s">
        <v>599</v>
      </c>
      <c r="D54" s="49">
        <v>14</v>
      </c>
      <c r="E54" s="98">
        <v>0</v>
      </c>
      <c r="F54" s="99">
        <v>9</v>
      </c>
      <c r="G54" s="98">
        <v>2.4344062753583993E-3</v>
      </c>
      <c r="H54" s="99">
        <v>14</v>
      </c>
      <c r="I54" s="98">
        <v>3.5434067324727919E-3</v>
      </c>
      <c r="J54" s="99">
        <v>13</v>
      </c>
      <c r="K54" s="20">
        <v>3.243512974051896E-3</v>
      </c>
      <c r="L54" s="99">
        <v>10</v>
      </c>
      <c r="M54" s="20">
        <v>2.4826216484607751E-3</v>
      </c>
      <c r="N54" s="99">
        <v>8</v>
      </c>
      <c r="O54" s="20">
        <v>1.8961839298411946E-3</v>
      </c>
      <c r="P54" s="99">
        <v>2</v>
      </c>
      <c r="Q54" s="20">
        <v>6.7430883344571813E-4</v>
      </c>
      <c r="R54" s="99">
        <v>5</v>
      </c>
      <c r="S54" s="20">
        <v>1.5165301789505611E-3</v>
      </c>
      <c r="T54" s="48">
        <v>1.5</v>
      </c>
      <c r="U54" s="11"/>
    </row>
    <row r="55" spans="2:21" ht="21.9" customHeight="1" x14ac:dyDescent="0.3">
      <c r="B55" s="178">
        <v>120</v>
      </c>
      <c r="C55" s="82" t="s">
        <v>600</v>
      </c>
      <c r="D55" s="49">
        <v>263</v>
      </c>
      <c r="E55" s="98">
        <v>0</v>
      </c>
      <c r="F55" s="99">
        <v>328</v>
      </c>
      <c r="G55" s="98">
        <v>8.8720584257506091E-2</v>
      </c>
      <c r="H55" s="99">
        <v>316</v>
      </c>
      <c r="I55" s="98">
        <v>7.9979751961528733E-2</v>
      </c>
      <c r="J55" s="99">
        <v>295</v>
      </c>
      <c r="K55" s="20">
        <v>7.3602794411177647E-2</v>
      </c>
      <c r="L55" s="99">
        <v>325</v>
      </c>
      <c r="M55" s="20">
        <v>8.0685203574975176E-2</v>
      </c>
      <c r="N55" s="99">
        <v>395</v>
      </c>
      <c r="O55" s="20">
        <v>9.3624081535908982E-2</v>
      </c>
      <c r="P55" s="99">
        <v>339</v>
      </c>
      <c r="Q55" s="20">
        <v>0.11429534726904922</v>
      </c>
      <c r="R55" s="99">
        <v>357</v>
      </c>
      <c r="S55" s="20">
        <v>0.10828025477707007</v>
      </c>
      <c r="T55" s="48">
        <v>5.3097345132743362E-2</v>
      </c>
      <c r="U55" s="11"/>
    </row>
    <row r="56" spans="2:21" ht="21.9" customHeight="1" thickBot="1" x14ac:dyDescent="0.35">
      <c r="B56" s="144">
        <v>999</v>
      </c>
      <c r="C56" s="82" t="s">
        <v>601</v>
      </c>
      <c r="D56" s="49">
        <v>50</v>
      </c>
      <c r="E56" s="98">
        <v>0</v>
      </c>
      <c r="F56" s="99">
        <v>69</v>
      </c>
      <c r="G56" s="98">
        <v>1.8663781444414392E-2</v>
      </c>
      <c r="H56" s="99">
        <v>49</v>
      </c>
      <c r="I56" s="98">
        <v>1.2401923563654771E-2</v>
      </c>
      <c r="J56" s="99">
        <v>55</v>
      </c>
      <c r="K56" s="20">
        <v>1.3722554890219561E-2</v>
      </c>
      <c r="L56" s="99">
        <v>48</v>
      </c>
      <c r="M56" s="20">
        <v>1.1916583912611719E-2</v>
      </c>
      <c r="N56" s="99">
        <v>33</v>
      </c>
      <c r="O56" s="20">
        <v>7.8217587105949282E-3</v>
      </c>
      <c r="P56" s="99">
        <v>11</v>
      </c>
      <c r="Q56" s="20">
        <v>3.7086985839514496E-3</v>
      </c>
      <c r="R56" s="99">
        <v>30</v>
      </c>
      <c r="S56" s="20">
        <v>9.0991810737033659E-3</v>
      </c>
      <c r="T56" s="48">
        <v>1.7272727272727273</v>
      </c>
      <c r="U56" s="11"/>
    </row>
    <row r="57" spans="2:21" ht="21.9" customHeight="1" thickTop="1" thickBot="1" x14ac:dyDescent="0.35">
      <c r="B57" s="251" t="s">
        <v>187</v>
      </c>
      <c r="C57" s="252"/>
      <c r="D57" s="50">
        <v>3629</v>
      </c>
      <c r="E57" s="100">
        <v>0</v>
      </c>
      <c r="F57" s="101">
        <v>3697</v>
      </c>
      <c r="G57" s="100">
        <v>1.0008114687584528</v>
      </c>
      <c r="H57" s="101">
        <v>3951</v>
      </c>
      <c r="I57" s="100">
        <v>0.99999999999999978</v>
      </c>
      <c r="J57" s="101">
        <v>4008</v>
      </c>
      <c r="K57" s="28">
        <v>1</v>
      </c>
      <c r="L57" s="101">
        <v>4028</v>
      </c>
      <c r="M57" s="28">
        <v>1.0000000000000002</v>
      </c>
      <c r="N57" s="101">
        <v>4219</v>
      </c>
      <c r="O57" s="28">
        <v>1.0000000000000002</v>
      </c>
      <c r="P57" s="101">
        <v>2966</v>
      </c>
      <c r="Q57" s="28">
        <v>1</v>
      </c>
      <c r="R57" s="101">
        <v>3297</v>
      </c>
      <c r="S57" s="28">
        <v>0.99999999999999944</v>
      </c>
      <c r="T57" s="51">
        <v>0.11159811193526635</v>
      </c>
      <c r="U57" s="11"/>
    </row>
    <row r="58" spans="2:21" s="3" customFormat="1" ht="15" thickTop="1" x14ac:dyDescent="0.3"/>
    <row r="59" spans="2:21" s="3" customFormat="1" x14ac:dyDescent="0.3">
      <c r="D59" s="16"/>
      <c r="F59" s="16"/>
      <c r="H59" s="16"/>
      <c r="J59" s="16"/>
      <c r="L59" s="16"/>
      <c r="N59" s="16"/>
      <c r="P59" s="16"/>
      <c r="R59" s="16"/>
    </row>
    <row r="60" spans="2:21" s="3" customFormat="1" x14ac:dyDescent="0.3">
      <c r="B60" s="95"/>
    </row>
    <row r="61" spans="2:21" s="3" customFormat="1" x14ac:dyDescent="0.3"/>
    <row r="62" spans="2:21" s="3" customFormat="1" ht="16.95" customHeight="1" x14ac:dyDescent="0.3">
      <c r="D62" s="16"/>
      <c r="F62" s="16"/>
      <c r="H62" s="16"/>
      <c r="J62" s="16"/>
      <c r="L62" s="16"/>
      <c r="N62" s="16"/>
      <c r="P62" s="16"/>
      <c r="R62" s="16"/>
      <c r="T62" s="16"/>
    </row>
    <row r="63" spans="2:21" s="3" customFormat="1" x14ac:dyDescent="0.3"/>
    <row r="64" spans="2:21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</sheetData>
  <mergeCells count="15">
    <mergeCell ref="R5:S5"/>
    <mergeCell ref="B57:C57"/>
    <mergeCell ref="H5:I5"/>
    <mergeCell ref="B2:T2"/>
    <mergeCell ref="B3:T3"/>
    <mergeCell ref="B4:B6"/>
    <mergeCell ref="C4:C6"/>
    <mergeCell ref="D4:S4"/>
    <mergeCell ref="T4:T6"/>
    <mergeCell ref="J5:K5"/>
    <mergeCell ref="D5:E5"/>
    <mergeCell ref="L5:M5"/>
    <mergeCell ref="N5:O5"/>
    <mergeCell ref="P5:Q5"/>
    <mergeCell ref="F5:G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A731"/>
  <sheetViews>
    <sheetView zoomScale="80" zoomScaleNormal="80" workbookViewId="0">
      <selection activeCell="B6" sqref="B6"/>
    </sheetView>
  </sheetViews>
  <sheetFormatPr defaultColWidth="9.109375" defaultRowHeight="14.4" x14ac:dyDescent="0.3"/>
  <cols>
    <col min="1" max="1" width="2.6640625" style="3" customWidth="1"/>
    <col min="2" max="2" width="7.6640625" style="1" customWidth="1"/>
    <col min="3" max="3" width="87.44140625" style="1" customWidth="1"/>
    <col min="4" max="13" width="12.88671875" style="1" customWidth="1"/>
    <col min="14" max="14" width="9.109375" style="11"/>
    <col min="15" max="79" width="9.109375" style="3"/>
    <col min="80" max="16384" width="9.109375" style="1"/>
  </cols>
  <sheetData>
    <row r="1" spans="2:14" s="3" customFormat="1" ht="15" thickBot="1" x14ac:dyDescent="0.35">
      <c r="N1" s="11"/>
    </row>
    <row r="2" spans="2:14" ht="21.9" customHeight="1" thickTop="1" thickBot="1" x14ac:dyDescent="0.35">
      <c r="B2" s="201" t="s">
        <v>714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2:14" ht="21.9" customHeight="1" thickTop="1" thickBot="1" x14ac:dyDescent="0.35">
      <c r="B3" s="223" t="s">
        <v>718</v>
      </c>
      <c r="C3" s="242" t="s">
        <v>551</v>
      </c>
      <c r="D3" s="208" t="s">
        <v>233</v>
      </c>
      <c r="E3" s="209"/>
      <c r="F3" s="209"/>
      <c r="G3" s="209"/>
      <c r="H3" s="209"/>
      <c r="I3" s="209"/>
      <c r="J3" s="209"/>
      <c r="K3" s="209"/>
      <c r="L3" s="211" t="s">
        <v>187</v>
      </c>
      <c r="M3" s="212"/>
    </row>
    <row r="4" spans="2:14" ht="21.9" customHeight="1" thickTop="1" x14ac:dyDescent="0.3">
      <c r="B4" s="240"/>
      <c r="C4" s="243"/>
      <c r="D4" s="219" t="s">
        <v>188</v>
      </c>
      <c r="E4" s="220"/>
      <c r="F4" s="220" t="s">
        <v>189</v>
      </c>
      <c r="G4" s="220"/>
      <c r="H4" s="220" t="s">
        <v>190</v>
      </c>
      <c r="I4" s="220"/>
      <c r="J4" s="220" t="s">
        <v>191</v>
      </c>
      <c r="K4" s="221"/>
      <c r="L4" s="213"/>
      <c r="M4" s="214"/>
    </row>
    <row r="5" spans="2:14" ht="21.9" customHeight="1" thickBot="1" x14ac:dyDescent="0.35">
      <c r="B5" s="241"/>
      <c r="C5" s="244"/>
      <c r="D5" s="134" t="s">
        <v>2</v>
      </c>
      <c r="E5" s="175" t="s">
        <v>1</v>
      </c>
      <c r="F5" s="136" t="s">
        <v>2</v>
      </c>
      <c r="G5" s="175" t="s">
        <v>1</v>
      </c>
      <c r="H5" s="136" t="s">
        <v>2</v>
      </c>
      <c r="I5" s="175" t="s">
        <v>1</v>
      </c>
      <c r="J5" s="136" t="s">
        <v>2</v>
      </c>
      <c r="K5" s="169" t="s">
        <v>1</v>
      </c>
      <c r="L5" s="134" t="s">
        <v>2</v>
      </c>
      <c r="M5" s="170" t="s">
        <v>1</v>
      </c>
    </row>
    <row r="6" spans="2:14" ht="21.9" customHeight="1" thickTop="1" x14ac:dyDescent="0.3">
      <c r="B6" s="178" t="s">
        <v>94</v>
      </c>
      <c r="C6" s="82" t="s">
        <v>552</v>
      </c>
      <c r="D6" s="49">
        <v>84</v>
      </c>
      <c r="E6" s="98">
        <v>0.10096153846153846</v>
      </c>
      <c r="F6" s="99">
        <v>110</v>
      </c>
      <c r="G6" s="98">
        <v>4.7434238896075898E-2</v>
      </c>
      <c r="H6" s="99">
        <v>10</v>
      </c>
      <c r="I6" s="98">
        <v>7.0422535211267609E-2</v>
      </c>
      <c r="J6" s="99">
        <v>0</v>
      </c>
      <c r="K6" s="20">
        <v>0</v>
      </c>
      <c r="L6" s="41">
        <v>204</v>
      </c>
      <c r="M6" s="21">
        <v>6.1874431301182892E-2</v>
      </c>
    </row>
    <row r="7" spans="2:14" ht="21.9" customHeight="1" x14ac:dyDescent="0.3">
      <c r="B7" s="178">
        <v>10</v>
      </c>
      <c r="C7" s="82" t="s">
        <v>553</v>
      </c>
      <c r="D7" s="49">
        <v>24</v>
      </c>
      <c r="E7" s="98">
        <v>2.8846153846153848E-2</v>
      </c>
      <c r="F7" s="99">
        <v>60</v>
      </c>
      <c r="G7" s="98">
        <v>2.5873221216041398E-2</v>
      </c>
      <c r="H7" s="99">
        <v>0</v>
      </c>
      <c r="I7" s="98">
        <v>0</v>
      </c>
      <c r="J7" s="99">
        <v>0</v>
      </c>
      <c r="K7" s="20">
        <v>0</v>
      </c>
      <c r="L7" s="41">
        <v>84</v>
      </c>
      <c r="M7" s="21">
        <v>2.5477707006369428E-2</v>
      </c>
    </row>
    <row r="8" spans="2:14" ht="21.9" customHeight="1" x14ac:dyDescent="0.3">
      <c r="B8" s="178">
        <v>11</v>
      </c>
      <c r="C8" s="82" t="s">
        <v>554</v>
      </c>
      <c r="D8" s="49">
        <v>366</v>
      </c>
      <c r="E8" s="98">
        <v>0.43990384615384615</v>
      </c>
      <c r="F8" s="99">
        <v>791</v>
      </c>
      <c r="G8" s="98">
        <v>0.34109529969814573</v>
      </c>
      <c r="H8" s="99">
        <v>18</v>
      </c>
      <c r="I8" s="98">
        <v>0.12676056338028169</v>
      </c>
      <c r="J8" s="99">
        <v>0</v>
      </c>
      <c r="K8" s="20">
        <v>0</v>
      </c>
      <c r="L8" s="41">
        <v>1175</v>
      </c>
      <c r="M8" s="21">
        <v>0.35638459205338185</v>
      </c>
    </row>
    <row r="9" spans="2:14" ht="21.9" customHeight="1" x14ac:dyDescent="0.3">
      <c r="B9" s="178">
        <v>12</v>
      </c>
      <c r="C9" s="82" t="s">
        <v>555</v>
      </c>
      <c r="D9" s="49">
        <v>13</v>
      </c>
      <c r="E9" s="98">
        <v>1.5625E-2</v>
      </c>
      <c r="F9" s="99">
        <v>26</v>
      </c>
      <c r="G9" s="98">
        <v>1.121172919361794E-2</v>
      </c>
      <c r="H9" s="99">
        <v>1</v>
      </c>
      <c r="I9" s="98">
        <v>7.0422535211267607E-3</v>
      </c>
      <c r="J9" s="99">
        <v>0</v>
      </c>
      <c r="K9" s="20">
        <v>0</v>
      </c>
      <c r="L9" s="41">
        <v>40</v>
      </c>
      <c r="M9" s="21">
        <v>1.2132241431604488E-2</v>
      </c>
    </row>
    <row r="10" spans="2:14" ht="21.9" customHeight="1" x14ac:dyDescent="0.3">
      <c r="B10" s="178">
        <v>13</v>
      </c>
      <c r="C10" s="82" t="s">
        <v>556</v>
      </c>
      <c r="D10" s="49">
        <v>1</v>
      </c>
      <c r="E10" s="98">
        <v>1.201923076923077E-3</v>
      </c>
      <c r="F10" s="99">
        <v>0</v>
      </c>
      <c r="G10" s="98">
        <v>0</v>
      </c>
      <c r="H10" s="99">
        <v>0</v>
      </c>
      <c r="I10" s="98">
        <v>0</v>
      </c>
      <c r="J10" s="99">
        <v>0</v>
      </c>
      <c r="K10" s="20">
        <v>0</v>
      </c>
      <c r="L10" s="41">
        <v>1</v>
      </c>
      <c r="M10" s="21">
        <v>3.0330603579011223E-4</v>
      </c>
    </row>
    <row r="11" spans="2:14" ht="21.9" customHeight="1" x14ac:dyDescent="0.3">
      <c r="B11" s="178">
        <v>19</v>
      </c>
      <c r="C11" s="82" t="s">
        <v>557</v>
      </c>
      <c r="D11" s="49">
        <v>7</v>
      </c>
      <c r="E11" s="98">
        <v>8.4134615384615381E-3</v>
      </c>
      <c r="F11" s="99">
        <v>18</v>
      </c>
      <c r="G11" s="98">
        <v>7.7619663648124193E-3</v>
      </c>
      <c r="H11" s="99">
        <v>0</v>
      </c>
      <c r="I11" s="98">
        <v>0</v>
      </c>
      <c r="J11" s="99">
        <v>0</v>
      </c>
      <c r="K11" s="20">
        <v>0</v>
      </c>
      <c r="L11" s="41">
        <v>25</v>
      </c>
      <c r="M11" s="21">
        <v>7.5826508947528055E-3</v>
      </c>
    </row>
    <row r="12" spans="2:14" ht="21.9" customHeight="1" x14ac:dyDescent="0.3">
      <c r="B12" s="178">
        <v>20</v>
      </c>
      <c r="C12" s="82" t="s">
        <v>558</v>
      </c>
      <c r="D12" s="49">
        <v>12</v>
      </c>
      <c r="E12" s="98">
        <v>1.4423076923076924E-2</v>
      </c>
      <c r="F12" s="99">
        <v>75</v>
      </c>
      <c r="G12" s="98">
        <v>3.2341526520051747E-2</v>
      </c>
      <c r="H12" s="99">
        <v>20</v>
      </c>
      <c r="I12" s="98">
        <v>0.14084507042253522</v>
      </c>
      <c r="J12" s="99">
        <v>0</v>
      </c>
      <c r="K12" s="20">
        <v>0</v>
      </c>
      <c r="L12" s="41">
        <v>107</v>
      </c>
      <c r="M12" s="21">
        <v>3.2453745829542011E-2</v>
      </c>
    </row>
    <row r="13" spans="2:14" ht="21.9" customHeight="1" x14ac:dyDescent="0.3">
      <c r="B13" s="178">
        <v>21</v>
      </c>
      <c r="C13" s="82" t="s">
        <v>559</v>
      </c>
      <c r="D13" s="49">
        <v>20</v>
      </c>
      <c r="E13" s="98">
        <v>2.403846153846154E-2</v>
      </c>
      <c r="F13" s="99">
        <v>140</v>
      </c>
      <c r="G13" s="98">
        <v>6.0370849504096595E-2</v>
      </c>
      <c r="H13" s="99">
        <v>26</v>
      </c>
      <c r="I13" s="98">
        <v>0.18309859154929578</v>
      </c>
      <c r="J13" s="99">
        <v>0</v>
      </c>
      <c r="K13" s="20">
        <v>0</v>
      </c>
      <c r="L13" s="41">
        <v>186</v>
      </c>
      <c r="M13" s="21">
        <v>5.6414922656960874E-2</v>
      </c>
    </row>
    <row r="14" spans="2:14" ht="21.9" customHeight="1" x14ac:dyDescent="0.3">
      <c r="B14" s="178">
        <v>22</v>
      </c>
      <c r="C14" s="82" t="s">
        <v>560</v>
      </c>
      <c r="D14" s="49">
        <v>1</v>
      </c>
      <c r="E14" s="98">
        <v>1.201923076923077E-3</v>
      </c>
      <c r="F14" s="99">
        <v>5</v>
      </c>
      <c r="G14" s="98">
        <v>2.1561017680034496E-3</v>
      </c>
      <c r="H14" s="99">
        <v>1</v>
      </c>
      <c r="I14" s="98">
        <v>7.0422535211267607E-3</v>
      </c>
      <c r="J14" s="99">
        <v>0</v>
      </c>
      <c r="K14" s="20">
        <v>0</v>
      </c>
      <c r="L14" s="41">
        <v>7</v>
      </c>
      <c r="M14" s="21">
        <v>2.1231422505307855E-3</v>
      </c>
    </row>
    <row r="15" spans="2:14" ht="21.9" customHeight="1" x14ac:dyDescent="0.3">
      <c r="B15" s="178">
        <v>29</v>
      </c>
      <c r="C15" s="82" t="s">
        <v>561</v>
      </c>
      <c r="D15" s="49">
        <v>1</v>
      </c>
      <c r="E15" s="98">
        <v>1.201923076923077E-3</v>
      </c>
      <c r="F15" s="99">
        <v>6</v>
      </c>
      <c r="G15" s="98">
        <v>2.5873221216041399E-3</v>
      </c>
      <c r="H15" s="99">
        <v>3</v>
      </c>
      <c r="I15" s="98">
        <v>2.1126760563380281E-2</v>
      </c>
      <c r="J15" s="99">
        <v>0</v>
      </c>
      <c r="K15" s="20">
        <v>0</v>
      </c>
      <c r="L15" s="41">
        <v>10</v>
      </c>
      <c r="M15" s="21">
        <v>3.0330603579011221E-3</v>
      </c>
    </row>
    <row r="16" spans="2:14" ht="21.9" customHeight="1" x14ac:dyDescent="0.3">
      <c r="B16" s="178">
        <v>30</v>
      </c>
      <c r="C16" s="82" t="s">
        <v>562</v>
      </c>
      <c r="D16" s="49">
        <v>66</v>
      </c>
      <c r="E16" s="98">
        <v>7.9326923076923073E-2</v>
      </c>
      <c r="F16" s="99">
        <v>200</v>
      </c>
      <c r="G16" s="98">
        <v>8.6244070720137997E-2</v>
      </c>
      <c r="H16" s="99">
        <v>8</v>
      </c>
      <c r="I16" s="98">
        <v>5.6338028169014086E-2</v>
      </c>
      <c r="J16" s="99">
        <v>0</v>
      </c>
      <c r="K16" s="20">
        <v>0</v>
      </c>
      <c r="L16" s="41">
        <v>274</v>
      </c>
      <c r="M16" s="21">
        <v>8.3105853806490743E-2</v>
      </c>
    </row>
    <row r="17" spans="2:13" ht="21.9" customHeight="1" x14ac:dyDescent="0.3">
      <c r="B17" s="178">
        <v>31</v>
      </c>
      <c r="C17" s="82" t="s">
        <v>563</v>
      </c>
      <c r="D17" s="49">
        <v>4</v>
      </c>
      <c r="E17" s="98">
        <v>4.807692307692308E-3</v>
      </c>
      <c r="F17" s="99">
        <v>25</v>
      </c>
      <c r="G17" s="98">
        <v>1.078050884001725E-2</v>
      </c>
      <c r="H17" s="99">
        <v>1</v>
      </c>
      <c r="I17" s="98">
        <v>7.0422535211267607E-3</v>
      </c>
      <c r="J17" s="99">
        <v>0</v>
      </c>
      <c r="K17" s="20">
        <v>0</v>
      </c>
      <c r="L17" s="41">
        <v>30</v>
      </c>
      <c r="M17" s="21">
        <v>9.0991810737033659E-3</v>
      </c>
    </row>
    <row r="18" spans="2:13" ht="21.9" customHeight="1" x14ac:dyDescent="0.3">
      <c r="B18" s="178">
        <v>32</v>
      </c>
      <c r="C18" s="82" t="s">
        <v>564</v>
      </c>
      <c r="D18" s="49">
        <v>47</v>
      </c>
      <c r="E18" s="98">
        <v>5.6490384615384616E-2</v>
      </c>
      <c r="F18" s="99">
        <v>156</v>
      </c>
      <c r="G18" s="98">
        <v>6.7270375161707627E-2</v>
      </c>
      <c r="H18" s="99">
        <v>9</v>
      </c>
      <c r="I18" s="98">
        <v>6.3380281690140844E-2</v>
      </c>
      <c r="J18" s="99">
        <v>0</v>
      </c>
      <c r="K18" s="20">
        <v>0</v>
      </c>
      <c r="L18" s="41">
        <v>212</v>
      </c>
      <c r="M18" s="21">
        <v>6.4300879587503787E-2</v>
      </c>
    </row>
    <row r="19" spans="2:13" ht="21.9" customHeight="1" x14ac:dyDescent="0.3">
      <c r="B19" s="178">
        <v>39</v>
      </c>
      <c r="C19" s="82" t="s">
        <v>565</v>
      </c>
      <c r="D19" s="49">
        <v>18</v>
      </c>
      <c r="E19" s="98">
        <v>2.1634615384615384E-2</v>
      </c>
      <c r="F19" s="99">
        <v>91</v>
      </c>
      <c r="G19" s="98">
        <v>3.9241052177662786E-2</v>
      </c>
      <c r="H19" s="99">
        <v>4</v>
      </c>
      <c r="I19" s="98">
        <v>2.8169014084507043E-2</v>
      </c>
      <c r="J19" s="99">
        <v>0</v>
      </c>
      <c r="K19" s="20">
        <v>0</v>
      </c>
      <c r="L19" s="41">
        <v>113</v>
      </c>
      <c r="M19" s="21">
        <v>3.4273582044282679E-2</v>
      </c>
    </row>
    <row r="20" spans="2:13" ht="21.9" customHeight="1" x14ac:dyDescent="0.3">
      <c r="B20" s="178">
        <v>40</v>
      </c>
      <c r="C20" s="82" t="s">
        <v>566</v>
      </c>
      <c r="D20" s="49">
        <v>1</v>
      </c>
      <c r="E20" s="98">
        <v>1.201923076923077E-3</v>
      </c>
      <c r="F20" s="99">
        <v>0</v>
      </c>
      <c r="G20" s="98">
        <v>0</v>
      </c>
      <c r="H20" s="99">
        <v>0</v>
      </c>
      <c r="I20" s="98">
        <v>0</v>
      </c>
      <c r="J20" s="99">
        <v>0</v>
      </c>
      <c r="K20" s="20">
        <v>0</v>
      </c>
      <c r="L20" s="41">
        <v>1</v>
      </c>
      <c r="M20" s="21">
        <v>3.0330603579011223E-4</v>
      </c>
    </row>
    <row r="21" spans="2:13" ht="21.9" customHeight="1" x14ac:dyDescent="0.3">
      <c r="B21" s="178">
        <v>41</v>
      </c>
      <c r="C21" s="82" t="s">
        <v>567</v>
      </c>
      <c r="D21" s="49">
        <v>0</v>
      </c>
      <c r="E21" s="98">
        <v>0</v>
      </c>
      <c r="F21" s="99">
        <v>0</v>
      </c>
      <c r="G21" s="98">
        <v>0</v>
      </c>
      <c r="H21" s="99">
        <v>0</v>
      </c>
      <c r="I21" s="98">
        <v>0</v>
      </c>
      <c r="J21" s="99">
        <v>0</v>
      </c>
      <c r="K21" s="20">
        <v>0</v>
      </c>
      <c r="L21" s="41">
        <v>0</v>
      </c>
      <c r="M21" s="21">
        <v>0</v>
      </c>
    </row>
    <row r="22" spans="2:13" ht="21.9" customHeight="1" x14ac:dyDescent="0.3">
      <c r="B22" s="178">
        <v>50</v>
      </c>
      <c r="C22" s="82" t="s">
        <v>568</v>
      </c>
      <c r="D22" s="49">
        <v>49</v>
      </c>
      <c r="E22" s="98">
        <v>5.8894230769230768E-2</v>
      </c>
      <c r="F22" s="99">
        <v>151</v>
      </c>
      <c r="G22" s="98">
        <v>6.5114273393704181E-2</v>
      </c>
      <c r="H22" s="99">
        <v>9</v>
      </c>
      <c r="I22" s="98">
        <v>6.3380281690140844E-2</v>
      </c>
      <c r="J22" s="99">
        <v>1</v>
      </c>
      <c r="K22" s="20">
        <v>0.25</v>
      </c>
      <c r="L22" s="41">
        <v>210</v>
      </c>
      <c r="M22" s="21">
        <v>6.3694267515923567E-2</v>
      </c>
    </row>
    <row r="23" spans="2:13" ht="21.9" customHeight="1" x14ac:dyDescent="0.3">
      <c r="B23" s="178">
        <v>51</v>
      </c>
      <c r="C23" s="82" t="s">
        <v>569</v>
      </c>
      <c r="D23" s="49">
        <v>18</v>
      </c>
      <c r="E23" s="98">
        <v>2.1634615384615384E-2</v>
      </c>
      <c r="F23" s="99">
        <v>59</v>
      </c>
      <c r="G23" s="98">
        <v>2.5442000862440708E-2</v>
      </c>
      <c r="H23" s="99">
        <v>2</v>
      </c>
      <c r="I23" s="98">
        <v>1.4084507042253521E-2</v>
      </c>
      <c r="J23" s="99">
        <v>0</v>
      </c>
      <c r="K23" s="20">
        <v>0</v>
      </c>
      <c r="L23" s="41">
        <v>79</v>
      </c>
      <c r="M23" s="21">
        <v>2.3961176827418867E-2</v>
      </c>
    </row>
    <row r="24" spans="2:13" ht="21.9" customHeight="1" x14ac:dyDescent="0.3">
      <c r="B24" s="178">
        <v>52</v>
      </c>
      <c r="C24" s="82" t="s">
        <v>570</v>
      </c>
      <c r="D24" s="49">
        <v>5</v>
      </c>
      <c r="E24" s="98">
        <v>6.0096153846153849E-3</v>
      </c>
      <c r="F24" s="99">
        <v>36</v>
      </c>
      <c r="G24" s="98">
        <v>1.5523932729624839E-2</v>
      </c>
      <c r="H24" s="99">
        <v>4</v>
      </c>
      <c r="I24" s="98">
        <v>2.8169014084507043E-2</v>
      </c>
      <c r="J24" s="99">
        <v>0</v>
      </c>
      <c r="K24" s="20">
        <v>0</v>
      </c>
      <c r="L24" s="41">
        <v>45</v>
      </c>
      <c r="M24" s="21">
        <v>1.364877161055505E-2</v>
      </c>
    </row>
    <row r="25" spans="2:13" ht="21.9" customHeight="1" x14ac:dyDescent="0.3">
      <c r="B25" s="178">
        <v>53</v>
      </c>
      <c r="C25" s="82" t="s">
        <v>571</v>
      </c>
      <c r="D25" s="49">
        <v>1</v>
      </c>
      <c r="E25" s="98">
        <v>1.201923076923077E-3</v>
      </c>
      <c r="F25" s="99">
        <v>1</v>
      </c>
      <c r="G25" s="98">
        <v>4.3122035360068997E-4</v>
      </c>
      <c r="H25" s="99">
        <v>0</v>
      </c>
      <c r="I25" s="98">
        <v>0</v>
      </c>
      <c r="J25" s="99">
        <v>0</v>
      </c>
      <c r="K25" s="20">
        <v>0</v>
      </c>
      <c r="L25" s="41">
        <v>2</v>
      </c>
      <c r="M25" s="21">
        <v>6.0661207158022447E-4</v>
      </c>
    </row>
    <row r="26" spans="2:13" ht="21.9" customHeight="1" x14ac:dyDescent="0.3">
      <c r="B26" s="178">
        <v>54</v>
      </c>
      <c r="C26" s="82" t="s">
        <v>572</v>
      </c>
      <c r="D26" s="49">
        <v>0</v>
      </c>
      <c r="E26" s="98">
        <v>0</v>
      </c>
      <c r="F26" s="99">
        <v>0</v>
      </c>
      <c r="G26" s="98">
        <v>0</v>
      </c>
      <c r="H26" s="99">
        <v>0</v>
      </c>
      <c r="I26" s="98">
        <v>0</v>
      </c>
      <c r="J26" s="99">
        <v>0</v>
      </c>
      <c r="K26" s="20">
        <v>0</v>
      </c>
      <c r="L26" s="41">
        <v>0</v>
      </c>
      <c r="M26" s="21">
        <v>0</v>
      </c>
    </row>
    <row r="27" spans="2:13" ht="21.9" customHeight="1" x14ac:dyDescent="0.3">
      <c r="B27" s="178">
        <v>59</v>
      </c>
      <c r="C27" s="82" t="s">
        <v>573</v>
      </c>
      <c r="D27" s="49">
        <v>4</v>
      </c>
      <c r="E27" s="98">
        <v>4.807692307692308E-3</v>
      </c>
      <c r="F27" s="99">
        <v>21</v>
      </c>
      <c r="G27" s="98">
        <v>9.0556274256144882E-3</v>
      </c>
      <c r="H27" s="99">
        <v>2</v>
      </c>
      <c r="I27" s="98">
        <v>1.4084507042253521E-2</v>
      </c>
      <c r="J27" s="99">
        <v>0</v>
      </c>
      <c r="K27" s="20">
        <v>0</v>
      </c>
      <c r="L27" s="41">
        <v>27</v>
      </c>
      <c r="M27" s="21">
        <v>8.1892629663330302E-3</v>
      </c>
    </row>
    <row r="28" spans="2:13" ht="21.9" customHeight="1" x14ac:dyDescent="0.3">
      <c r="B28" s="178">
        <v>60</v>
      </c>
      <c r="C28" s="82" t="s">
        <v>574</v>
      </c>
      <c r="D28" s="49">
        <v>1</v>
      </c>
      <c r="E28" s="98">
        <v>1.201923076923077E-3</v>
      </c>
      <c r="F28" s="99">
        <v>0</v>
      </c>
      <c r="G28" s="98">
        <v>0</v>
      </c>
      <c r="H28" s="99">
        <v>0</v>
      </c>
      <c r="I28" s="98">
        <v>0</v>
      </c>
      <c r="J28" s="99">
        <v>0</v>
      </c>
      <c r="K28" s="20">
        <v>0</v>
      </c>
      <c r="L28" s="41">
        <v>1</v>
      </c>
      <c r="M28" s="21">
        <v>3.0330603579011223E-4</v>
      </c>
    </row>
    <row r="29" spans="2:13" ht="21.9" customHeight="1" x14ac:dyDescent="0.3">
      <c r="B29" s="178">
        <v>61</v>
      </c>
      <c r="C29" s="82" t="s">
        <v>575</v>
      </c>
      <c r="D29" s="49">
        <v>0</v>
      </c>
      <c r="E29" s="98">
        <v>0</v>
      </c>
      <c r="F29" s="99">
        <v>1</v>
      </c>
      <c r="G29" s="98">
        <v>4.3122035360068997E-4</v>
      </c>
      <c r="H29" s="99">
        <v>0</v>
      </c>
      <c r="I29" s="98">
        <v>0</v>
      </c>
      <c r="J29" s="99">
        <v>0</v>
      </c>
      <c r="K29" s="20">
        <v>0</v>
      </c>
      <c r="L29" s="41">
        <v>1</v>
      </c>
      <c r="M29" s="21">
        <v>3.0330603579011223E-4</v>
      </c>
    </row>
    <row r="30" spans="2:13" ht="21.9" customHeight="1" x14ac:dyDescent="0.3">
      <c r="B30" s="178">
        <v>62</v>
      </c>
      <c r="C30" s="82" t="s">
        <v>576</v>
      </c>
      <c r="D30" s="49">
        <v>0</v>
      </c>
      <c r="E30" s="98">
        <v>0</v>
      </c>
      <c r="F30" s="99">
        <v>0</v>
      </c>
      <c r="G30" s="98">
        <v>0</v>
      </c>
      <c r="H30" s="99">
        <v>0</v>
      </c>
      <c r="I30" s="98">
        <v>0</v>
      </c>
      <c r="J30" s="99">
        <v>0</v>
      </c>
      <c r="K30" s="20">
        <v>0</v>
      </c>
      <c r="L30" s="41">
        <v>0</v>
      </c>
      <c r="M30" s="21">
        <v>0</v>
      </c>
    </row>
    <row r="31" spans="2:13" ht="21.9" customHeight="1" x14ac:dyDescent="0.3">
      <c r="B31" s="178">
        <v>63</v>
      </c>
      <c r="C31" s="82" t="s">
        <v>577</v>
      </c>
      <c r="D31" s="49">
        <v>0</v>
      </c>
      <c r="E31" s="98">
        <v>0</v>
      </c>
      <c r="F31" s="99">
        <v>0</v>
      </c>
      <c r="G31" s="98">
        <v>0</v>
      </c>
      <c r="H31" s="99">
        <v>0</v>
      </c>
      <c r="I31" s="98">
        <v>0</v>
      </c>
      <c r="J31" s="99">
        <v>0</v>
      </c>
      <c r="K31" s="20">
        <v>0</v>
      </c>
      <c r="L31" s="41">
        <v>0</v>
      </c>
      <c r="M31" s="21">
        <v>0</v>
      </c>
    </row>
    <row r="32" spans="2:13" ht="21.9" customHeight="1" x14ac:dyDescent="0.3">
      <c r="B32" s="178">
        <v>69</v>
      </c>
      <c r="C32" s="82" t="s">
        <v>578</v>
      </c>
      <c r="D32" s="49">
        <v>0</v>
      </c>
      <c r="E32" s="98">
        <v>0</v>
      </c>
      <c r="F32" s="99">
        <v>0</v>
      </c>
      <c r="G32" s="98">
        <v>0</v>
      </c>
      <c r="H32" s="99">
        <v>0</v>
      </c>
      <c r="I32" s="98">
        <v>0</v>
      </c>
      <c r="J32" s="99">
        <v>0</v>
      </c>
      <c r="K32" s="20">
        <v>0</v>
      </c>
      <c r="L32" s="41">
        <v>0</v>
      </c>
      <c r="M32" s="21">
        <v>0</v>
      </c>
    </row>
    <row r="33" spans="2:14" s="3" customFormat="1" ht="21.9" customHeight="1" x14ac:dyDescent="0.3">
      <c r="B33" s="178">
        <v>70</v>
      </c>
      <c r="C33" s="82" t="s">
        <v>579</v>
      </c>
      <c r="D33" s="49">
        <v>0</v>
      </c>
      <c r="E33" s="98">
        <v>0</v>
      </c>
      <c r="F33" s="99">
        <v>0</v>
      </c>
      <c r="G33" s="98">
        <v>0</v>
      </c>
      <c r="H33" s="99">
        <v>0</v>
      </c>
      <c r="I33" s="98">
        <v>0</v>
      </c>
      <c r="J33" s="99">
        <v>0</v>
      </c>
      <c r="K33" s="20">
        <v>0</v>
      </c>
      <c r="L33" s="41">
        <v>0</v>
      </c>
      <c r="M33" s="21">
        <v>0</v>
      </c>
      <c r="N33" s="11"/>
    </row>
    <row r="34" spans="2:14" s="3" customFormat="1" ht="21.9" customHeight="1" x14ac:dyDescent="0.3">
      <c r="B34" s="178">
        <v>71</v>
      </c>
      <c r="C34" s="82" t="s">
        <v>580</v>
      </c>
      <c r="D34" s="49">
        <v>0</v>
      </c>
      <c r="E34" s="98">
        <v>0</v>
      </c>
      <c r="F34" s="99">
        <v>0</v>
      </c>
      <c r="G34" s="98">
        <v>0</v>
      </c>
      <c r="H34" s="99">
        <v>0</v>
      </c>
      <c r="I34" s="98">
        <v>0</v>
      </c>
      <c r="J34" s="99">
        <v>0</v>
      </c>
      <c r="K34" s="20">
        <v>0</v>
      </c>
      <c r="L34" s="41">
        <v>0</v>
      </c>
      <c r="M34" s="21">
        <v>0</v>
      </c>
      <c r="N34" s="11"/>
    </row>
    <row r="35" spans="2:14" s="3" customFormat="1" ht="21.9" customHeight="1" x14ac:dyDescent="0.3">
      <c r="B35" s="178">
        <v>72</v>
      </c>
      <c r="C35" s="82" t="s">
        <v>581</v>
      </c>
      <c r="D35" s="49">
        <v>0</v>
      </c>
      <c r="E35" s="98">
        <v>0</v>
      </c>
      <c r="F35" s="99">
        <v>0</v>
      </c>
      <c r="G35" s="98">
        <v>0</v>
      </c>
      <c r="H35" s="99">
        <v>0</v>
      </c>
      <c r="I35" s="98">
        <v>0</v>
      </c>
      <c r="J35" s="99">
        <v>0</v>
      </c>
      <c r="K35" s="20">
        <v>0</v>
      </c>
      <c r="L35" s="41">
        <v>0</v>
      </c>
      <c r="M35" s="21">
        <v>0</v>
      </c>
      <c r="N35" s="11"/>
    </row>
    <row r="36" spans="2:14" s="3" customFormat="1" ht="21.9" customHeight="1" x14ac:dyDescent="0.3">
      <c r="B36" s="178">
        <v>79</v>
      </c>
      <c r="C36" s="82" t="s">
        <v>582</v>
      </c>
      <c r="D36" s="49">
        <v>0</v>
      </c>
      <c r="E36" s="98">
        <v>0</v>
      </c>
      <c r="F36" s="99">
        <v>0</v>
      </c>
      <c r="G36" s="98">
        <v>0</v>
      </c>
      <c r="H36" s="99">
        <v>0</v>
      </c>
      <c r="I36" s="98">
        <v>0</v>
      </c>
      <c r="J36" s="99">
        <v>0</v>
      </c>
      <c r="K36" s="20">
        <v>0</v>
      </c>
      <c r="L36" s="41">
        <v>0</v>
      </c>
      <c r="M36" s="21">
        <v>0</v>
      </c>
      <c r="N36" s="11"/>
    </row>
    <row r="37" spans="2:14" s="3" customFormat="1" ht="21.9" customHeight="1" x14ac:dyDescent="0.3">
      <c r="B37" s="178">
        <v>80</v>
      </c>
      <c r="C37" s="82" t="s">
        <v>583</v>
      </c>
      <c r="D37" s="49">
        <v>0</v>
      </c>
      <c r="E37" s="98">
        <v>0</v>
      </c>
      <c r="F37" s="99">
        <v>0</v>
      </c>
      <c r="G37" s="98">
        <v>0</v>
      </c>
      <c r="H37" s="99">
        <v>0</v>
      </c>
      <c r="I37" s="98">
        <v>0</v>
      </c>
      <c r="J37" s="99">
        <v>0</v>
      </c>
      <c r="K37" s="20">
        <v>0</v>
      </c>
      <c r="L37" s="41">
        <v>0</v>
      </c>
      <c r="M37" s="21">
        <v>0</v>
      </c>
      <c r="N37" s="11"/>
    </row>
    <row r="38" spans="2:14" s="3" customFormat="1" ht="21.9" customHeight="1" x14ac:dyDescent="0.3">
      <c r="B38" s="178">
        <v>81</v>
      </c>
      <c r="C38" s="82" t="s">
        <v>584</v>
      </c>
      <c r="D38" s="49">
        <v>0</v>
      </c>
      <c r="E38" s="98">
        <v>0</v>
      </c>
      <c r="F38" s="99">
        <v>0</v>
      </c>
      <c r="G38" s="98">
        <v>0</v>
      </c>
      <c r="H38" s="99">
        <v>0</v>
      </c>
      <c r="I38" s="98">
        <v>0</v>
      </c>
      <c r="J38" s="99">
        <v>0</v>
      </c>
      <c r="K38" s="20">
        <v>0</v>
      </c>
      <c r="L38" s="41">
        <v>0</v>
      </c>
      <c r="M38" s="21">
        <v>0</v>
      </c>
      <c r="N38" s="11"/>
    </row>
    <row r="39" spans="2:14" s="3" customFormat="1" ht="21.9" customHeight="1" x14ac:dyDescent="0.3">
      <c r="B39" s="178">
        <v>82</v>
      </c>
      <c r="C39" s="82" t="s">
        <v>585</v>
      </c>
      <c r="D39" s="49">
        <v>0</v>
      </c>
      <c r="E39" s="98">
        <v>0</v>
      </c>
      <c r="F39" s="99">
        <v>0</v>
      </c>
      <c r="G39" s="98">
        <v>0</v>
      </c>
      <c r="H39" s="99">
        <v>0</v>
      </c>
      <c r="I39" s="98">
        <v>0</v>
      </c>
      <c r="J39" s="99">
        <v>0</v>
      </c>
      <c r="K39" s="20">
        <v>0</v>
      </c>
      <c r="L39" s="41">
        <v>0</v>
      </c>
      <c r="M39" s="21">
        <v>0</v>
      </c>
      <c r="N39" s="11"/>
    </row>
    <row r="40" spans="2:14" s="3" customFormat="1" ht="21.9" customHeight="1" x14ac:dyDescent="0.3">
      <c r="B40" s="178">
        <v>89</v>
      </c>
      <c r="C40" s="82" t="s">
        <v>586</v>
      </c>
      <c r="D40" s="49">
        <v>0</v>
      </c>
      <c r="E40" s="98">
        <v>0</v>
      </c>
      <c r="F40" s="99">
        <v>0</v>
      </c>
      <c r="G40" s="98">
        <v>0</v>
      </c>
      <c r="H40" s="99">
        <v>0</v>
      </c>
      <c r="I40" s="98">
        <v>0</v>
      </c>
      <c r="J40" s="99">
        <v>0</v>
      </c>
      <c r="K40" s="20">
        <v>0</v>
      </c>
      <c r="L40" s="41">
        <v>0</v>
      </c>
      <c r="M40" s="21">
        <v>0</v>
      </c>
      <c r="N40" s="11"/>
    </row>
    <row r="41" spans="2:14" s="3" customFormat="1" ht="21.9" customHeight="1" x14ac:dyDescent="0.3">
      <c r="B41" s="178">
        <v>90</v>
      </c>
      <c r="C41" s="82" t="s">
        <v>587</v>
      </c>
      <c r="D41" s="49">
        <v>0</v>
      </c>
      <c r="E41" s="98">
        <v>0</v>
      </c>
      <c r="F41" s="99">
        <v>0</v>
      </c>
      <c r="G41" s="98">
        <v>0</v>
      </c>
      <c r="H41" s="99">
        <v>0</v>
      </c>
      <c r="I41" s="98">
        <v>0</v>
      </c>
      <c r="J41" s="99">
        <v>0</v>
      </c>
      <c r="K41" s="20">
        <v>0</v>
      </c>
      <c r="L41" s="41">
        <v>0</v>
      </c>
      <c r="M41" s="21">
        <v>0</v>
      </c>
      <c r="N41" s="11"/>
    </row>
    <row r="42" spans="2:14" s="3" customFormat="1" ht="21.9" customHeight="1" x14ac:dyDescent="0.3">
      <c r="B42" s="178">
        <v>91</v>
      </c>
      <c r="C42" s="82" t="s">
        <v>588</v>
      </c>
      <c r="D42" s="49">
        <v>0</v>
      </c>
      <c r="E42" s="98">
        <v>0</v>
      </c>
      <c r="F42" s="99">
        <v>0</v>
      </c>
      <c r="G42" s="98">
        <v>0</v>
      </c>
      <c r="H42" s="99">
        <v>0</v>
      </c>
      <c r="I42" s="98">
        <v>0</v>
      </c>
      <c r="J42" s="99">
        <v>0</v>
      </c>
      <c r="K42" s="20">
        <v>0</v>
      </c>
      <c r="L42" s="41">
        <v>0</v>
      </c>
      <c r="M42" s="21">
        <v>0</v>
      </c>
      <c r="N42" s="11"/>
    </row>
    <row r="43" spans="2:14" s="3" customFormat="1" ht="21.9" customHeight="1" x14ac:dyDescent="0.3">
      <c r="B43" s="178">
        <v>92</v>
      </c>
      <c r="C43" s="82" t="s">
        <v>589</v>
      </c>
      <c r="D43" s="49">
        <v>0</v>
      </c>
      <c r="E43" s="98">
        <v>0</v>
      </c>
      <c r="F43" s="99">
        <v>0</v>
      </c>
      <c r="G43" s="98">
        <v>0</v>
      </c>
      <c r="H43" s="99">
        <v>0</v>
      </c>
      <c r="I43" s="98">
        <v>0</v>
      </c>
      <c r="J43" s="99">
        <v>0</v>
      </c>
      <c r="K43" s="20">
        <v>0</v>
      </c>
      <c r="L43" s="41">
        <v>0</v>
      </c>
      <c r="M43" s="21">
        <v>0</v>
      </c>
      <c r="N43" s="11"/>
    </row>
    <row r="44" spans="2:14" s="3" customFormat="1" ht="21.9" customHeight="1" x14ac:dyDescent="0.3">
      <c r="B44" s="178">
        <v>99</v>
      </c>
      <c r="C44" s="82" t="s">
        <v>590</v>
      </c>
      <c r="D44" s="49">
        <v>0</v>
      </c>
      <c r="E44" s="98">
        <v>0</v>
      </c>
      <c r="F44" s="99">
        <v>2</v>
      </c>
      <c r="G44" s="98">
        <v>8.6244070720137994E-4</v>
      </c>
      <c r="H44" s="99">
        <v>0</v>
      </c>
      <c r="I44" s="98">
        <v>0</v>
      </c>
      <c r="J44" s="99">
        <v>0</v>
      </c>
      <c r="K44" s="20">
        <v>0</v>
      </c>
      <c r="L44" s="41">
        <v>2</v>
      </c>
      <c r="M44" s="21">
        <v>6.0661207158022447E-4</v>
      </c>
      <c r="N44" s="11"/>
    </row>
    <row r="45" spans="2:14" s="3" customFormat="1" ht="21.9" customHeight="1" x14ac:dyDescent="0.3">
      <c r="B45" s="178">
        <v>100</v>
      </c>
      <c r="C45" s="82" t="s">
        <v>591</v>
      </c>
      <c r="D45" s="49">
        <v>0</v>
      </c>
      <c r="E45" s="98">
        <v>0</v>
      </c>
      <c r="F45" s="99">
        <v>0</v>
      </c>
      <c r="G45" s="98">
        <v>0</v>
      </c>
      <c r="H45" s="99">
        <v>0</v>
      </c>
      <c r="I45" s="98">
        <v>0</v>
      </c>
      <c r="J45" s="99">
        <v>0</v>
      </c>
      <c r="K45" s="20">
        <v>0</v>
      </c>
      <c r="L45" s="41">
        <v>0</v>
      </c>
      <c r="M45" s="21">
        <v>0</v>
      </c>
      <c r="N45" s="11"/>
    </row>
    <row r="46" spans="2:14" s="3" customFormat="1" ht="21.9" customHeight="1" x14ac:dyDescent="0.3">
      <c r="B46" s="178">
        <v>101</v>
      </c>
      <c r="C46" s="82" t="s">
        <v>592</v>
      </c>
      <c r="D46" s="49">
        <v>0</v>
      </c>
      <c r="E46" s="98">
        <v>0</v>
      </c>
      <c r="F46" s="99">
        <v>0</v>
      </c>
      <c r="G46" s="98">
        <v>0</v>
      </c>
      <c r="H46" s="99">
        <v>0</v>
      </c>
      <c r="I46" s="98">
        <v>0</v>
      </c>
      <c r="J46" s="99">
        <v>0</v>
      </c>
      <c r="K46" s="20">
        <v>0</v>
      </c>
      <c r="L46" s="41">
        <v>0</v>
      </c>
      <c r="M46" s="21">
        <v>0</v>
      </c>
      <c r="N46" s="11"/>
    </row>
    <row r="47" spans="2:14" s="3" customFormat="1" ht="21.9" customHeight="1" x14ac:dyDescent="0.3">
      <c r="B47" s="178">
        <v>102</v>
      </c>
      <c r="C47" s="82" t="s">
        <v>593</v>
      </c>
      <c r="D47" s="49">
        <v>0</v>
      </c>
      <c r="E47" s="98">
        <v>0</v>
      </c>
      <c r="F47" s="99">
        <v>0</v>
      </c>
      <c r="G47" s="98">
        <v>0</v>
      </c>
      <c r="H47" s="99">
        <v>0</v>
      </c>
      <c r="I47" s="98">
        <v>0</v>
      </c>
      <c r="J47" s="99">
        <v>0</v>
      </c>
      <c r="K47" s="20">
        <v>0</v>
      </c>
      <c r="L47" s="41">
        <v>0</v>
      </c>
      <c r="M47" s="21">
        <v>0</v>
      </c>
      <c r="N47" s="11"/>
    </row>
    <row r="48" spans="2:14" s="3" customFormat="1" ht="21.9" customHeight="1" x14ac:dyDescent="0.3">
      <c r="B48" s="178">
        <v>103</v>
      </c>
      <c r="C48" s="82" t="s">
        <v>594</v>
      </c>
      <c r="D48" s="49">
        <v>0</v>
      </c>
      <c r="E48" s="98">
        <v>0</v>
      </c>
      <c r="F48" s="99">
        <v>0</v>
      </c>
      <c r="G48" s="98">
        <v>0</v>
      </c>
      <c r="H48" s="99">
        <v>0</v>
      </c>
      <c r="I48" s="98">
        <v>0</v>
      </c>
      <c r="J48" s="99">
        <v>0</v>
      </c>
      <c r="K48" s="20">
        <v>0</v>
      </c>
      <c r="L48" s="41">
        <v>0</v>
      </c>
      <c r="M48" s="21">
        <v>0</v>
      </c>
      <c r="N48" s="11"/>
    </row>
    <row r="49" spans="2:14" s="3" customFormat="1" ht="21.9" customHeight="1" x14ac:dyDescent="0.3">
      <c r="B49" s="178">
        <v>109</v>
      </c>
      <c r="C49" s="82" t="s">
        <v>595</v>
      </c>
      <c r="D49" s="49">
        <v>0</v>
      </c>
      <c r="E49" s="98">
        <v>0</v>
      </c>
      <c r="F49" s="99">
        <v>0</v>
      </c>
      <c r="G49" s="98">
        <v>0</v>
      </c>
      <c r="H49" s="99">
        <v>0</v>
      </c>
      <c r="I49" s="98">
        <v>0</v>
      </c>
      <c r="J49" s="99">
        <v>0</v>
      </c>
      <c r="K49" s="20">
        <v>0</v>
      </c>
      <c r="L49" s="41">
        <v>0</v>
      </c>
      <c r="M49" s="21">
        <v>0</v>
      </c>
      <c r="N49" s="11"/>
    </row>
    <row r="50" spans="2:14" s="3" customFormat="1" ht="21.9" customHeight="1" x14ac:dyDescent="0.3">
      <c r="B50" s="178">
        <v>110</v>
      </c>
      <c r="C50" s="82" t="s">
        <v>596</v>
      </c>
      <c r="D50" s="49">
        <v>16</v>
      </c>
      <c r="E50" s="98">
        <v>1.9230769230769232E-2</v>
      </c>
      <c r="F50" s="99">
        <v>33</v>
      </c>
      <c r="G50" s="98">
        <v>1.4230271668822769E-2</v>
      </c>
      <c r="H50" s="99">
        <v>2</v>
      </c>
      <c r="I50" s="98">
        <v>1.4084507042253521E-2</v>
      </c>
      <c r="J50" s="99">
        <v>0</v>
      </c>
      <c r="K50" s="20">
        <v>0</v>
      </c>
      <c r="L50" s="41">
        <v>51</v>
      </c>
      <c r="M50" s="21">
        <v>1.5468607825295723E-2</v>
      </c>
      <c r="N50" s="11"/>
    </row>
    <row r="51" spans="2:14" s="3" customFormat="1" ht="21.9" customHeight="1" x14ac:dyDescent="0.3">
      <c r="B51" s="178">
        <v>111</v>
      </c>
      <c r="C51" s="82" t="s">
        <v>597</v>
      </c>
      <c r="D51" s="49">
        <v>1</v>
      </c>
      <c r="E51" s="98">
        <v>1.201923076923077E-3</v>
      </c>
      <c r="F51" s="99">
        <v>2</v>
      </c>
      <c r="G51" s="98">
        <v>8.6244070720137994E-4</v>
      </c>
      <c r="H51" s="99">
        <v>0</v>
      </c>
      <c r="I51" s="98">
        <v>0</v>
      </c>
      <c r="J51" s="99">
        <v>0</v>
      </c>
      <c r="K51" s="20">
        <v>0</v>
      </c>
      <c r="L51" s="41">
        <v>3</v>
      </c>
      <c r="M51" s="21">
        <v>9.099181073703367E-4</v>
      </c>
      <c r="N51" s="11"/>
    </row>
    <row r="52" spans="2:14" s="3" customFormat="1" ht="21.9" customHeight="1" x14ac:dyDescent="0.3">
      <c r="B52" s="178">
        <v>112</v>
      </c>
      <c r="C52" s="82" t="s">
        <v>598</v>
      </c>
      <c r="D52" s="49">
        <v>2</v>
      </c>
      <c r="E52" s="98">
        <v>2.403846153846154E-3</v>
      </c>
      <c r="F52" s="99">
        <v>13</v>
      </c>
      <c r="G52" s="98">
        <v>5.6058645968089698E-3</v>
      </c>
      <c r="H52" s="99">
        <v>0</v>
      </c>
      <c r="I52" s="98">
        <v>0</v>
      </c>
      <c r="J52" s="99">
        <v>0</v>
      </c>
      <c r="K52" s="20">
        <v>0</v>
      </c>
      <c r="L52" s="41">
        <v>15</v>
      </c>
      <c r="M52" s="21">
        <v>4.549590536851683E-3</v>
      </c>
      <c r="N52" s="11"/>
    </row>
    <row r="53" spans="2:14" s="3" customFormat="1" ht="21.9" customHeight="1" x14ac:dyDescent="0.3">
      <c r="B53" s="178">
        <v>119</v>
      </c>
      <c r="C53" s="82" t="s">
        <v>599</v>
      </c>
      <c r="D53" s="49">
        <v>2</v>
      </c>
      <c r="E53" s="98">
        <v>2.403846153846154E-3</v>
      </c>
      <c r="F53" s="99">
        <v>3</v>
      </c>
      <c r="G53" s="98">
        <v>1.29366106080207E-3</v>
      </c>
      <c r="H53" s="99">
        <v>0</v>
      </c>
      <c r="I53" s="98">
        <v>0</v>
      </c>
      <c r="J53" s="99">
        <v>0</v>
      </c>
      <c r="K53" s="20">
        <v>0</v>
      </c>
      <c r="L53" s="41">
        <v>5</v>
      </c>
      <c r="M53" s="21">
        <v>1.5165301789505611E-3</v>
      </c>
      <c r="N53" s="11"/>
    </row>
    <row r="54" spans="2:14" s="3" customFormat="1" ht="21.9" customHeight="1" x14ac:dyDescent="0.3">
      <c r="B54" s="178">
        <v>120</v>
      </c>
      <c r="C54" s="82" t="s">
        <v>600</v>
      </c>
      <c r="D54" s="49">
        <v>61</v>
      </c>
      <c r="E54" s="98">
        <v>7.3317307692307696E-2</v>
      </c>
      <c r="F54" s="99">
        <v>274</v>
      </c>
      <c r="G54" s="98">
        <v>0.11815437688658904</v>
      </c>
      <c r="H54" s="99">
        <v>21</v>
      </c>
      <c r="I54" s="98">
        <v>0.14788732394366197</v>
      </c>
      <c r="J54" s="99">
        <v>1</v>
      </c>
      <c r="K54" s="20">
        <v>0.25</v>
      </c>
      <c r="L54" s="41">
        <v>357</v>
      </c>
      <c r="M54" s="21">
        <v>0.10828025477707007</v>
      </c>
      <c r="N54" s="11"/>
    </row>
    <row r="55" spans="2:14" s="3" customFormat="1" ht="21.9" customHeight="1" thickBot="1" x14ac:dyDescent="0.35">
      <c r="B55" s="144">
        <v>999</v>
      </c>
      <c r="C55" s="82" t="s">
        <v>601</v>
      </c>
      <c r="D55" s="49">
        <v>7</v>
      </c>
      <c r="E55" s="98">
        <v>8.4134615384615381E-3</v>
      </c>
      <c r="F55" s="99">
        <v>20</v>
      </c>
      <c r="G55" s="98">
        <v>8.6244070720137983E-3</v>
      </c>
      <c r="H55" s="99">
        <v>1</v>
      </c>
      <c r="I55" s="98">
        <v>7.0422535211267607E-3</v>
      </c>
      <c r="J55" s="99">
        <v>2</v>
      </c>
      <c r="K55" s="20">
        <v>0.5</v>
      </c>
      <c r="L55" s="41">
        <v>30</v>
      </c>
      <c r="M55" s="21">
        <v>9.0991810737033659E-3</v>
      </c>
      <c r="N55" s="11"/>
    </row>
    <row r="56" spans="2:14" s="3" customFormat="1" ht="21.9" customHeight="1" thickTop="1" thickBot="1" x14ac:dyDescent="0.35">
      <c r="B56" s="251" t="s">
        <v>187</v>
      </c>
      <c r="C56" s="252"/>
      <c r="D56" s="50">
        <v>832</v>
      </c>
      <c r="E56" s="100">
        <v>1.0000000000000002</v>
      </c>
      <c r="F56" s="101">
        <v>2319</v>
      </c>
      <c r="G56" s="100">
        <v>1</v>
      </c>
      <c r="H56" s="101">
        <v>142</v>
      </c>
      <c r="I56" s="100">
        <v>0.99999999999999989</v>
      </c>
      <c r="J56" s="101">
        <v>4</v>
      </c>
      <c r="K56" s="28">
        <v>1</v>
      </c>
      <c r="L56" s="40">
        <v>3297</v>
      </c>
      <c r="M56" s="29">
        <v>0.99999999999999944</v>
      </c>
      <c r="N56" s="11"/>
    </row>
    <row r="57" spans="2:14" s="3" customFormat="1" ht="15" thickTop="1" x14ac:dyDescent="0.3">
      <c r="N57" s="11"/>
    </row>
    <row r="58" spans="2:14" s="3" customFormat="1" ht="15" thickBot="1" x14ac:dyDescent="0.35">
      <c r="N58" s="11"/>
    </row>
    <row r="59" spans="2:14" s="3" customFormat="1" ht="15" thickTop="1" x14ac:dyDescent="0.3">
      <c r="C59" s="43" t="s">
        <v>195</v>
      </c>
      <c r="N59" s="11"/>
    </row>
    <row r="60" spans="2:14" s="3" customFormat="1" ht="15" thickBot="1" x14ac:dyDescent="0.35">
      <c r="C60" s="44" t="s">
        <v>196</v>
      </c>
      <c r="N60" s="11"/>
    </row>
    <row r="61" spans="2:14" s="3" customFormat="1" ht="15" thickTop="1" x14ac:dyDescent="0.3">
      <c r="N61" s="11"/>
    </row>
    <row r="62" spans="2:14" s="3" customFormat="1" x14ac:dyDescent="0.3">
      <c r="N62" s="11"/>
    </row>
    <row r="63" spans="2:14" s="3" customFormat="1" x14ac:dyDescent="0.3">
      <c r="N63" s="11"/>
    </row>
    <row r="64" spans="2:14" s="3" customFormat="1" x14ac:dyDescent="0.3">
      <c r="N64" s="11"/>
    </row>
    <row r="65" spans="14:14" s="3" customFormat="1" x14ac:dyDescent="0.3">
      <c r="N65" s="11"/>
    </row>
    <row r="66" spans="14:14" s="3" customFormat="1" x14ac:dyDescent="0.3">
      <c r="N66" s="11"/>
    </row>
    <row r="67" spans="14:14" s="3" customFormat="1" x14ac:dyDescent="0.3">
      <c r="N67" s="11"/>
    </row>
    <row r="68" spans="14:14" s="3" customFormat="1" x14ac:dyDescent="0.3">
      <c r="N68" s="11"/>
    </row>
    <row r="69" spans="14:14" s="3" customFormat="1" x14ac:dyDescent="0.3">
      <c r="N69" s="11"/>
    </row>
    <row r="70" spans="14:14" s="3" customFormat="1" x14ac:dyDescent="0.3">
      <c r="N70" s="11"/>
    </row>
    <row r="71" spans="14:14" s="3" customFormat="1" x14ac:dyDescent="0.3">
      <c r="N71" s="11"/>
    </row>
    <row r="72" spans="14:14" s="3" customFormat="1" x14ac:dyDescent="0.3">
      <c r="N72" s="11"/>
    </row>
    <row r="73" spans="14:14" s="3" customFormat="1" x14ac:dyDescent="0.3">
      <c r="N73" s="11"/>
    </row>
    <row r="74" spans="14:14" s="3" customFormat="1" x14ac:dyDescent="0.3">
      <c r="N74" s="11"/>
    </row>
    <row r="75" spans="14:14" s="3" customFormat="1" x14ac:dyDescent="0.3">
      <c r="N75" s="11"/>
    </row>
    <row r="76" spans="14:14" s="3" customFormat="1" x14ac:dyDescent="0.3">
      <c r="N76" s="11"/>
    </row>
    <row r="77" spans="14:14" s="3" customFormat="1" x14ac:dyDescent="0.3">
      <c r="N77" s="11"/>
    </row>
    <row r="78" spans="14:14" s="3" customFormat="1" x14ac:dyDescent="0.3">
      <c r="N78" s="11"/>
    </row>
    <row r="79" spans="14:14" s="3" customFormat="1" x14ac:dyDescent="0.3">
      <c r="N79" s="11"/>
    </row>
    <row r="80" spans="14:14" s="3" customFormat="1" x14ac:dyDescent="0.3">
      <c r="N80" s="11"/>
    </row>
    <row r="81" spans="14:14" s="3" customFormat="1" x14ac:dyDescent="0.3">
      <c r="N81" s="11"/>
    </row>
    <row r="82" spans="14:14" s="3" customFormat="1" x14ac:dyDescent="0.3">
      <c r="N82" s="11"/>
    </row>
    <row r="83" spans="14:14" s="3" customFormat="1" x14ac:dyDescent="0.3">
      <c r="N83" s="11"/>
    </row>
    <row r="84" spans="14:14" s="3" customFormat="1" x14ac:dyDescent="0.3">
      <c r="N84" s="11"/>
    </row>
    <row r="85" spans="14:14" s="3" customFormat="1" x14ac:dyDescent="0.3">
      <c r="N85" s="11"/>
    </row>
    <row r="86" spans="14:14" s="3" customFormat="1" x14ac:dyDescent="0.3">
      <c r="N86" s="11"/>
    </row>
    <row r="87" spans="14:14" s="3" customFormat="1" x14ac:dyDescent="0.3">
      <c r="N87" s="11"/>
    </row>
    <row r="88" spans="14:14" s="3" customFormat="1" x14ac:dyDescent="0.3">
      <c r="N88" s="11"/>
    </row>
    <row r="89" spans="14:14" s="3" customFormat="1" x14ac:dyDescent="0.3">
      <c r="N89" s="11"/>
    </row>
    <row r="90" spans="14:14" s="3" customFormat="1" x14ac:dyDescent="0.3">
      <c r="N90" s="11"/>
    </row>
    <row r="91" spans="14:14" s="3" customFormat="1" x14ac:dyDescent="0.3">
      <c r="N91" s="11"/>
    </row>
    <row r="92" spans="14:14" s="3" customFormat="1" x14ac:dyDescent="0.3">
      <c r="N92" s="11"/>
    </row>
    <row r="93" spans="14:14" s="3" customFormat="1" x14ac:dyDescent="0.3">
      <c r="N93" s="11"/>
    </row>
    <row r="94" spans="14:14" s="3" customFormat="1" x14ac:dyDescent="0.3">
      <c r="N94" s="11"/>
    </row>
    <row r="95" spans="14:14" s="3" customFormat="1" x14ac:dyDescent="0.3">
      <c r="N95" s="11"/>
    </row>
    <row r="96" spans="14:14" s="3" customFormat="1" x14ac:dyDescent="0.3">
      <c r="N96" s="11"/>
    </row>
    <row r="97" spans="14:14" s="3" customFormat="1" x14ac:dyDescent="0.3">
      <c r="N97" s="11"/>
    </row>
    <row r="98" spans="14:14" s="3" customFormat="1" x14ac:dyDescent="0.3">
      <c r="N98" s="11"/>
    </row>
    <row r="99" spans="14:14" s="3" customFormat="1" x14ac:dyDescent="0.3">
      <c r="N99" s="11"/>
    </row>
    <row r="100" spans="14:14" s="3" customFormat="1" x14ac:dyDescent="0.3">
      <c r="N100" s="11"/>
    </row>
    <row r="101" spans="14:14" s="3" customFormat="1" x14ac:dyDescent="0.3">
      <c r="N101" s="11"/>
    </row>
    <row r="102" spans="14:14" s="3" customFormat="1" x14ac:dyDescent="0.3">
      <c r="N102" s="11"/>
    </row>
    <row r="103" spans="14:14" s="3" customFormat="1" x14ac:dyDescent="0.3">
      <c r="N103" s="11"/>
    </row>
    <row r="104" spans="14:14" s="3" customFormat="1" x14ac:dyDescent="0.3">
      <c r="N104" s="11"/>
    </row>
    <row r="105" spans="14:14" s="3" customFormat="1" x14ac:dyDescent="0.3">
      <c r="N105" s="11"/>
    </row>
    <row r="106" spans="14:14" s="3" customFormat="1" x14ac:dyDescent="0.3">
      <c r="N106" s="11"/>
    </row>
    <row r="107" spans="14:14" s="3" customFormat="1" x14ac:dyDescent="0.3">
      <c r="N107" s="11"/>
    </row>
    <row r="108" spans="14:14" s="3" customFormat="1" x14ac:dyDescent="0.3">
      <c r="N108" s="11"/>
    </row>
    <row r="109" spans="14:14" s="3" customFormat="1" x14ac:dyDescent="0.3">
      <c r="N109" s="11"/>
    </row>
    <row r="110" spans="14:14" s="3" customFormat="1" x14ac:dyDescent="0.3">
      <c r="N110" s="11"/>
    </row>
    <row r="111" spans="14:14" s="3" customFormat="1" x14ac:dyDescent="0.3">
      <c r="N111" s="11"/>
    </row>
    <row r="112" spans="14:14" s="3" customFormat="1" x14ac:dyDescent="0.3">
      <c r="N112" s="11"/>
    </row>
    <row r="113" spans="14:14" s="3" customFormat="1" x14ac:dyDescent="0.3">
      <c r="N113" s="11"/>
    </row>
    <row r="114" spans="14:14" s="3" customFormat="1" x14ac:dyDescent="0.3">
      <c r="N114" s="11"/>
    </row>
    <row r="115" spans="14:14" s="3" customFormat="1" x14ac:dyDescent="0.3">
      <c r="N115" s="11"/>
    </row>
    <row r="116" spans="14:14" s="3" customFormat="1" x14ac:dyDescent="0.3">
      <c r="N116" s="11"/>
    </row>
    <row r="117" spans="14:14" s="3" customFormat="1" x14ac:dyDescent="0.3">
      <c r="N117" s="11"/>
    </row>
    <row r="118" spans="14:14" s="3" customFormat="1" x14ac:dyDescent="0.3">
      <c r="N118" s="11"/>
    </row>
    <row r="119" spans="14:14" s="3" customFormat="1" x14ac:dyDescent="0.3">
      <c r="N119" s="11"/>
    </row>
    <row r="120" spans="14:14" s="3" customFormat="1" x14ac:dyDescent="0.3">
      <c r="N120" s="11"/>
    </row>
    <row r="121" spans="14:14" s="3" customFormat="1" x14ac:dyDescent="0.3">
      <c r="N121" s="11"/>
    </row>
    <row r="122" spans="14:14" s="3" customFormat="1" x14ac:dyDescent="0.3">
      <c r="N122" s="11"/>
    </row>
    <row r="123" spans="14:14" s="3" customFormat="1" x14ac:dyDescent="0.3">
      <c r="N123" s="11"/>
    </row>
    <row r="124" spans="14:14" s="3" customFormat="1" x14ac:dyDescent="0.3">
      <c r="N124" s="11"/>
    </row>
    <row r="125" spans="14:14" s="3" customFormat="1" x14ac:dyDescent="0.3">
      <c r="N125" s="11"/>
    </row>
    <row r="126" spans="14:14" s="3" customFormat="1" x14ac:dyDescent="0.3">
      <c r="N126" s="11"/>
    </row>
    <row r="127" spans="14:14" s="3" customFormat="1" x14ac:dyDescent="0.3">
      <c r="N127" s="11"/>
    </row>
    <row r="128" spans="14:14" s="3" customFormat="1" x14ac:dyDescent="0.3">
      <c r="N128" s="11"/>
    </row>
    <row r="129" spans="14:14" s="3" customFormat="1" x14ac:dyDescent="0.3">
      <c r="N129" s="11"/>
    </row>
    <row r="130" spans="14:14" s="3" customFormat="1" x14ac:dyDescent="0.3">
      <c r="N130" s="11"/>
    </row>
    <row r="131" spans="14:14" s="3" customFormat="1" x14ac:dyDescent="0.3">
      <c r="N131" s="11"/>
    </row>
    <row r="132" spans="14:14" s="3" customFormat="1" x14ac:dyDescent="0.3">
      <c r="N132" s="11"/>
    </row>
    <row r="133" spans="14:14" s="3" customFormat="1" x14ac:dyDescent="0.3">
      <c r="N133" s="11"/>
    </row>
    <row r="134" spans="14:14" s="3" customFormat="1" x14ac:dyDescent="0.3">
      <c r="N134" s="11"/>
    </row>
    <row r="135" spans="14:14" s="3" customFormat="1" x14ac:dyDescent="0.3">
      <c r="N135" s="11"/>
    </row>
    <row r="136" spans="14:14" s="3" customFormat="1" x14ac:dyDescent="0.3">
      <c r="N136" s="11"/>
    </row>
    <row r="137" spans="14:14" s="3" customFormat="1" x14ac:dyDescent="0.3">
      <c r="N137" s="11"/>
    </row>
    <row r="138" spans="14:14" s="3" customFormat="1" x14ac:dyDescent="0.3">
      <c r="N138" s="11"/>
    </row>
    <row r="139" spans="14:14" s="3" customFormat="1" x14ac:dyDescent="0.3">
      <c r="N139" s="11"/>
    </row>
    <row r="140" spans="14:14" s="3" customFormat="1" x14ac:dyDescent="0.3">
      <c r="N140" s="11"/>
    </row>
    <row r="141" spans="14:14" s="3" customFormat="1" x14ac:dyDescent="0.3">
      <c r="N141" s="11"/>
    </row>
    <row r="142" spans="14:14" s="3" customFormat="1" x14ac:dyDescent="0.3">
      <c r="N142" s="11"/>
    </row>
    <row r="143" spans="14:14" s="3" customFormat="1" x14ac:dyDescent="0.3">
      <c r="N143" s="11"/>
    </row>
    <row r="144" spans="14:14" s="3" customFormat="1" x14ac:dyDescent="0.3">
      <c r="N144" s="11"/>
    </row>
    <row r="145" spans="14:14" s="3" customFormat="1" x14ac:dyDescent="0.3">
      <c r="N145" s="11"/>
    </row>
    <row r="146" spans="14:14" s="3" customFormat="1" x14ac:dyDescent="0.3">
      <c r="N146" s="11"/>
    </row>
    <row r="147" spans="14:14" s="3" customFormat="1" x14ac:dyDescent="0.3">
      <c r="N147" s="11"/>
    </row>
    <row r="148" spans="14:14" s="3" customFormat="1" x14ac:dyDescent="0.3">
      <c r="N148" s="11"/>
    </row>
    <row r="149" spans="14:14" s="3" customFormat="1" x14ac:dyDescent="0.3">
      <c r="N149" s="11"/>
    </row>
    <row r="150" spans="14:14" s="3" customFormat="1" x14ac:dyDescent="0.3">
      <c r="N150" s="11"/>
    </row>
    <row r="151" spans="14:14" s="3" customFormat="1" x14ac:dyDescent="0.3">
      <c r="N151" s="11"/>
    </row>
    <row r="152" spans="14:14" s="3" customFormat="1" x14ac:dyDescent="0.3">
      <c r="N152" s="11"/>
    </row>
    <row r="153" spans="14:14" s="3" customFormat="1" x14ac:dyDescent="0.3">
      <c r="N153" s="11"/>
    </row>
    <row r="154" spans="14:14" s="3" customFormat="1" x14ac:dyDescent="0.3">
      <c r="N154" s="11"/>
    </row>
    <row r="155" spans="14:14" s="3" customFormat="1" x14ac:dyDescent="0.3">
      <c r="N155" s="11"/>
    </row>
    <row r="156" spans="14:14" s="3" customFormat="1" x14ac:dyDescent="0.3">
      <c r="N156" s="11"/>
    </row>
    <row r="157" spans="14:14" s="3" customFormat="1" x14ac:dyDescent="0.3">
      <c r="N157" s="11"/>
    </row>
    <row r="158" spans="14:14" s="3" customFormat="1" x14ac:dyDescent="0.3">
      <c r="N158" s="11"/>
    </row>
    <row r="159" spans="14:14" s="3" customFormat="1" x14ac:dyDescent="0.3">
      <c r="N159" s="11"/>
    </row>
    <row r="160" spans="14:14" s="3" customFormat="1" x14ac:dyDescent="0.3">
      <c r="N160" s="11"/>
    </row>
    <row r="161" spans="14:14" s="3" customFormat="1" x14ac:dyDescent="0.3">
      <c r="N161" s="11"/>
    </row>
    <row r="162" spans="14:14" s="3" customFormat="1" x14ac:dyDescent="0.3">
      <c r="N162" s="11"/>
    </row>
    <row r="163" spans="14:14" s="3" customFormat="1" x14ac:dyDescent="0.3">
      <c r="N163" s="11"/>
    </row>
    <row r="164" spans="14:14" s="3" customFormat="1" x14ac:dyDescent="0.3">
      <c r="N164" s="11"/>
    </row>
    <row r="165" spans="14:14" s="3" customFormat="1" x14ac:dyDescent="0.3">
      <c r="N165" s="11"/>
    </row>
    <row r="166" spans="14:14" s="3" customFormat="1" x14ac:dyDescent="0.3">
      <c r="N166" s="11"/>
    </row>
    <row r="167" spans="14:14" s="3" customFormat="1" x14ac:dyDescent="0.3">
      <c r="N167" s="11"/>
    </row>
    <row r="168" spans="14:14" s="3" customFormat="1" x14ac:dyDescent="0.3">
      <c r="N168" s="11"/>
    </row>
    <row r="169" spans="14:14" s="3" customFormat="1" x14ac:dyDescent="0.3">
      <c r="N169" s="11"/>
    </row>
    <row r="170" spans="14:14" s="3" customFormat="1" x14ac:dyDescent="0.3">
      <c r="N170" s="11"/>
    </row>
    <row r="171" spans="14:14" s="3" customFormat="1" x14ac:dyDescent="0.3">
      <c r="N171" s="11"/>
    </row>
    <row r="172" spans="14:14" s="3" customFormat="1" x14ac:dyDescent="0.3">
      <c r="N172" s="11"/>
    </row>
    <row r="173" spans="14:14" s="3" customFormat="1" x14ac:dyDescent="0.3">
      <c r="N173" s="11"/>
    </row>
    <row r="174" spans="14:14" s="3" customFormat="1" x14ac:dyDescent="0.3">
      <c r="N174" s="11"/>
    </row>
    <row r="175" spans="14:14" s="3" customFormat="1" x14ac:dyDescent="0.3">
      <c r="N175" s="11"/>
    </row>
    <row r="176" spans="14:14" s="3" customFormat="1" x14ac:dyDescent="0.3">
      <c r="N176" s="11"/>
    </row>
    <row r="177" spans="14:14" s="3" customFormat="1" x14ac:dyDescent="0.3">
      <c r="N177" s="11"/>
    </row>
    <row r="178" spans="14:14" s="3" customFormat="1" x14ac:dyDescent="0.3">
      <c r="N178" s="11"/>
    </row>
    <row r="179" spans="14:14" s="3" customFormat="1" x14ac:dyDescent="0.3">
      <c r="N179" s="11"/>
    </row>
    <row r="180" spans="14:14" s="3" customFormat="1" x14ac:dyDescent="0.3">
      <c r="N180" s="11"/>
    </row>
    <row r="181" spans="14:14" s="3" customFormat="1" x14ac:dyDescent="0.3">
      <c r="N181" s="11"/>
    </row>
    <row r="182" spans="14:14" s="3" customFormat="1" x14ac:dyDescent="0.3">
      <c r="N182" s="11"/>
    </row>
    <row r="183" spans="14:14" s="3" customFormat="1" x14ac:dyDescent="0.3">
      <c r="N183" s="11"/>
    </row>
    <row r="184" spans="14:14" s="3" customFormat="1" x14ac:dyDescent="0.3">
      <c r="N184" s="11"/>
    </row>
    <row r="185" spans="14:14" s="3" customFormat="1" x14ac:dyDescent="0.3">
      <c r="N185" s="11"/>
    </row>
    <row r="186" spans="14:14" s="3" customFormat="1" x14ac:dyDescent="0.3">
      <c r="N186" s="11"/>
    </row>
    <row r="187" spans="14:14" s="3" customFormat="1" x14ac:dyDescent="0.3">
      <c r="N187" s="11"/>
    </row>
    <row r="188" spans="14:14" s="3" customFormat="1" x14ac:dyDescent="0.3">
      <c r="N188" s="11"/>
    </row>
    <row r="189" spans="14:14" s="3" customFormat="1" x14ac:dyDescent="0.3">
      <c r="N189" s="11"/>
    </row>
    <row r="190" spans="14:14" s="3" customFormat="1" x14ac:dyDescent="0.3">
      <c r="N190" s="11"/>
    </row>
    <row r="191" spans="14:14" s="3" customFormat="1" x14ac:dyDescent="0.3">
      <c r="N191" s="11"/>
    </row>
    <row r="192" spans="14:14" s="3" customFormat="1" x14ac:dyDescent="0.3">
      <c r="N192" s="11"/>
    </row>
    <row r="193" spans="14:14" s="3" customFormat="1" x14ac:dyDescent="0.3">
      <c r="N193" s="11"/>
    </row>
    <row r="194" spans="14:14" s="3" customFormat="1" x14ac:dyDescent="0.3">
      <c r="N194" s="11"/>
    </row>
    <row r="195" spans="14:14" s="3" customFormat="1" x14ac:dyDescent="0.3">
      <c r="N195" s="11"/>
    </row>
    <row r="196" spans="14:14" s="3" customFormat="1" x14ac:dyDescent="0.3">
      <c r="N196" s="11"/>
    </row>
    <row r="197" spans="14:14" s="3" customFormat="1" x14ac:dyDescent="0.3">
      <c r="N197" s="11"/>
    </row>
    <row r="198" spans="14:14" s="3" customFormat="1" x14ac:dyDescent="0.3">
      <c r="N198" s="11"/>
    </row>
    <row r="199" spans="14:14" s="3" customFormat="1" x14ac:dyDescent="0.3">
      <c r="N199" s="11"/>
    </row>
    <row r="200" spans="14:14" s="3" customFormat="1" x14ac:dyDescent="0.3">
      <c r="N200" s="11"/>
    </row>
    <row r="201" spans="14:14" s="3" customFormat="1" x14ac:dyDescent="0.3">
      <c r="N201" s="11"/>
    </row>
    <row r="202" spans="14:14" s="3" customFormat="1" x14ac:dyDescent="0.3">
      <c r="N202" s="11"/>
    </row>
    <row r="203" spans="14:14" s="3" customFormat="1" x14ac:dyDescent="0.3">
      <c r="N203" s="11"/>
    </row>
    <row r="204" spans="14:14" s="3" customFormat="1" x14ac:dyDescent="0.3">
      <c r="N204" s="11"/>
    </row>
    <row r="205" spans="14:14" s="3" customFormat="1" x14ac:dyDescent="0.3">
      <c r="N205" s="11"/>
    </row>
    <row r="206" spans="14:14" s="3" customFormat="1" x14ac:dyDescent="0.3">
      <c r="N206" s="11"/>
    </row>
    <row r="207" spans="14:14" s="3" customFormat="1" x14ac:dyDescent="0.3">
      <c r="N207" s="11"/>
    </row>
    <row r="208" spans="14:14" s="3" customFormat="1" x14ac:dyDescent="0.3">
      <c r="N208" s="11"/>
    </row>
    <row r="209" spans="14:14" s="3" customFormat="1" x14ac:dyDescent="0.3">
      <c r="N209" s="11"/>
    </row>
    <row r="210" spans="14:14" s="3" customFormat="1" x14ac:dyDescent="0.3">
      <c r="N210" s="11"/>
    </row>
    <row r="211" spans="14:14" s="3" customFormat="1" x14ac:dyDescent="0.3">
      <c r="N211" s="11"/>
    </row>
    <row r="212" spans="14:14" s="3" customFormat="1" x14ac:dyDescent="0.3">
      <c r="N212" s="11"/>
    </row>
    <row r="213" spans="14:14" s="3" customFormat="1" x14ac:dyDescent="0.3">
      <c r="N213" s="11"/>
    </row>
    <row r="214" spans="14:14" s="3" customFormat="1" x14ac:dyDescent="0.3">
      <c r="N214" s="11"/>
    </row>
    <row r="215" spans="14:14" s="3" customFormat="1" x14ac:dyDescent="0.3">
      <c r="N215" s="11"/>
    </row>
    <row r="216" spans="14:14" s="3" customFormat="1" x14ac:dyDescent="0.3">
      <c r="N216" s="11"/>
    </row>
    <row r="217" spans="14:14" s="3" customFormat="1" x14ac:dyDescent="0.3">
      <c r="N217" s="11"/>
    </row>
    <row r="218" spans="14:14" s="3" customFormat="1" x14ac:dyDescent="0.3">
      <c r="N218" s="11"/>
    </row>
    <row r="219" spans="14:14" s="3" customFormat="1" x14ac:dyDescent="0.3">
      <c r="N219" s="11"/>
    </row>
    <row r="220" spans="14:14" s="3" customFormat="1" x14ac:dyDescent="0.3">
      <c r="N220" s="11"/>
    </row>
    <row r="221" spans="14:14" s="3" customFormat="1" x14ac:dyDescent="0.3">
      <c r="N221" s="11"/>
    </row>
    <row r="222" spans="14:14" s="3" customFormat="1" x14ac:dyDescent="0.3">
      <c r="N222" s="11"/>
    </row>
    <row r="223" spans="14:14" s="3" customFormat="1" x14ac:dyDescent="0.3">
      <c r="N223" s="11"/>
    </row>
    <row r="224" spans="14:14" s="3" customFormat="1" x14ac:dyDescent="0.3">
      <c r="N224" s="11"/>
    </row>
    <row r="225" spans="14:14" s="3" customFormat="1" x14ac:dyDescent="0.3">
      <c r="N225" s="11"/>
    </row>
    <row r="226" spans="14:14" s="3" customFormat="1" x14ac:dyDescent="0.3">
      <c r="N226" s="11"/>
    </row>
    <row r="227" spans="14:14" s="3" customFormat="1" x14ac:dyDescent="0.3">
      <c r="N227" s="11"/>
    </row>
    <row r="228" spans="14:14" s="3" customFormat="1" x14ac:dyDescent="0.3">
      <c r="N228" s="11"/>
    </row>
    <row r="229" spans="14:14" s="3" customFormat="1" x14ac:dyDescent="0.3">
      <c r="N229" s="11"/>
    </row>
    <row r="230" spans="14:14" s="3" customFormat="1" x14ac:dyDescent="0.3">
      <c r="N230" s="11"/>
    </row>
    <row r="231" spans="14:14" s="3" customFormat="1" x14ac:dyDescent="0.3">
      <c r="N231" s="11"/>
    </row>
    <row r="232" spans="14:14" s="3" customFormat="1" x14ac:dyDescent="0.3">
      <c r="N232" s="11"/>
    </row>
    <row r="233" spans="14:14" s="3" customFormat="1" x14ac:dyDescent="0.3">
      <c r="N233" s="11"/>
    </row>
    <row r="234" spans="14:14" s="3" customFormat="1" x14ac:dyDescent="0.3">
      <c r="N234" s="11"/>
    </row>
    <row r="235" spans="14:14" s="3" customFormat="1" x14ac:dyDescent="0.3">
      <c r="N235" s="11"/>
    </row>
    <row r="236" spans="14:14" s="3" customFormat="1" x14ac:dyDescent="0.3">
      <c r="N236" s="11"/>
    </row>
    <row r="237" spans="14:14" s="3" customFormat="1" x14ac:dyDescent="0.3">
      <c r="N237" s="11"/>
    </row>
    <row r="238" spans="14:14" s="3" customFormat="1" x14ac:dyDescent="0.3">
      <c r="N238" s="11"/>
    </row>
    <row r="239" spans="14:14" s="3" customFormat="1" x14ac:dyDescent="0.3">
      <c r="N239" s="11"/>
    </row>
    <row r="240" spans="14:14" s="3" customFormat="1" x14ac:dyDescent="0.3">
      <c r="N240" s="11"/>
    </row>
    <row r="241" spans="14:14" s="3" customFormat="1" x14ac:dyDescent="0.3">
      <c r="N241" s="11"/>
    </row>
    <row r="242" spans="14:14" s="3" customFormat="1" x14ac:dyDescent="0.3">
      <c r="N242" s="11"/>
    </row>
    <row r="243" spans="14:14" s="3" customFormat="1" x14ac:dyDescent="0.3">
      <c r="N243" s="11"/>
    </row>
    <row r="244" spans="14:14" s="3" customFormat="1" x14ac:dyDescent="0.3">
      <c r="N244" s="11"/>
    </row>
    <row r="245" spans="14:14" s="3" customFormat="1" x14ac:dyDescent="0.3">
      <c r="N245" s="11"/>
    </row>
    <row r="246" spans="14:14" s="3" customFormat="1" x14ac:dyDescent="0.3">
      <c r="N246" s="11"/>
    </row>
    <row r="247" spans="14:14" s="3" customFormat="1" x14ac:dyDescent="0.3">
      <c r="N247" s="11"/>
    </row>
    <row r="248" spans="14:14" s="3" customFormat="1" x14ac:dyDescent="0.3">
      <c r="N248" s="11"/>
    </row>
    <row r="249" spans="14:14" s="3" customFormat="1" x14ac:dyDescent="0.3">
      <c r="N249" s="11"/>
    </row>
    <row r="250" spans="14:14" s="3" customFormat="1" x14ac:dyDescent="0.3">
      <c r="N250" s="11"/>
    </row>
    <row r="251" spans="14:14" s="3" customFormat="1" x14ac:dyDescent="0.3">
      <c r="N251" s="11"/>
    </row>
    <row r="252" spans="14:14" s="3" customFormat="1" x14ac:dyDescent="0.3">
      <c r="N252" s="11"/>
    </row>
    <row r="253" spans="14:14" s="3" customFormat="1" x14ac:dyDescent="0.3">
      <c r="N253" s="11"/>
    </row>
    <row r="254" spans="14:14" s="3" customFormat="1" x14ac:dyDescent="0.3">
      <c r="N254" s="11"/>
    </row>
    <row r="255" spans="14:14" s="3" customFormat="1" x14ac:dyDescent="0.3">
      <c r="N255" s="11"/>
    </row>
    <row r="256" spans="14:14" s="3" customFormat="1" x14ac:dyDescent="0.3">
      <c r="N256" s="11"/>
    </row>
    <row r="257" spans="14:14" s="3" customFormat="1" x14ac:dyDescent="0.3">
      <c r="N257" s="11"/>
    </row>
    <row r="258" spans="14:14" s="3" customFormat="1" x14ac:dyDescent="0.3">
      <c r="N258" s="11"/>
    </row>
    <row r="259" spans="14:14" s="3" customFormat="1" x14ac:dyDescent="0.3">
      <c r="N259" s="11"/>
    </row>
    <row r="260" spans="14:14" s="3" customFormat="1" x14ac:dyDescent="0.3">
      <c r="N260" s="11"/>
    </row>
    <row r="261" spans="14:14" s="3" customFormat="1" x14ac:dyDescent="0.3">
      <c r="N261" s="11"/>
    </row>
    <row r="262" spans="14:14" s="3" customFormat="1" x14ac:dyDescent="0.3">
      <c r="N262" s="11"/>
    </row>
    <row r="263" spans="14:14" s="3" customFormat="1" x14ac:dyDescent="0.3">
      <c r="N263" s="11"/>
    </row>
    <row r="264" spans="14:14" s="3" customFormat="1" x14ac:dyDescent="0.3">
      <c r="N264" s="11"/>
    </row>
    <row r="265" spans="14:14" s="3" customFormat="1" x14ac:dyDescent="0.3">
      <c r="N265" s="11"/>
    </row>
    <row r="266" spans="14:14" s="3" customFormat="1" x14ac:dyDescent="0.3">
      <c r="N266" s="11"/>
    </row>
    <row r="267" spans="14:14" s="3" customFormat="1" x14ac:dyDescent="0.3">
      <c r="N267" s="11"/>
    </row>
    <row r="268" spans="14:14" s="3" customFormat="1" x14ac:dyDescent="0.3">
      <c r="N268" s="11"/>
    </row>
    <row r="269" spans="14:14" s="3" customFormat="1" x14ac:dyDescent="0.3">
      <c r="N269" s="11"/>
    </row>
    <row r="270" spans="14:14" s="3" customFormat="1" x14ac:dyDescent="0.3">
      <c r="N270" s="11"/>
    </row>
    <row r="271" spans="14:14" s="3" customFormat="1" x14ac:dyDescent="0.3">
      <c r="N271" s="11"/>
    </row>
    <row r="272" spans="14:14" s="3" customFormat="1" x14ac:dyDescent="0.3">
      <c r="N272" s="11"/>
    </row>
    <row r="273" spans="14:14" s="3" customFormat="1" x14ac:dyDescent="0.3">
      <c r="N273" s="11"/>
    </row>
    <row r="274" spans="14:14" s="3" customFormat="1" x14ac:dyDescent="0.3">
      <c r="N274" s="11"/>
    </row>
    <row r="275" spans="14:14" s="3" customFormat="1" x14ac:dyDescent="0.3">
      <c r="N275" s="11"/>
    </row>
    <row r="276" spans="14:14" s="3" customFormat="1" x14ac:dyDescent="0.3">
      <c r="N276" s="11"/>
    </row>
    <row r="277" spans="14:14" s="3" customFormat="1" x14ac:dyDescent="0.3">
      <c r="N277" s="11"/>
    </row>
    <row r="278" spans="14:14" s="3" customFormat="1" x14ac:dyDescent="0.3">
      <c r="N278" s="11"/>
    </row>
    <row r="279" spans="14:14" s="3" customFormat="1" x14ac:dyDescent="0.3">
      <c r="N279" s="11"/>
    </row>
    <row r="280" spans="14:14" s="3" customFormat="1" x14ac:dyDescent="0.3">
      <c r="N280" s="11"/>
    </row>
    <row r="281" spans="14:14" s="3" customFormat="1" x14ac:dyDescent="0.3">
      <c r="N281" s="11"/>
    </row>
    <row r="282" spans="14:14" s="3" customFormat="1" x14ac:dyDescent="0.3">
      <c r="N282" s="11"/>
    </row>
    <row r="283" spans="14:14" s="3" customFormat="1" x14ac:dyDescent="0.3">
      <c r="N283" s="11"/>
    </row>
    <row r="284" spans="14:14" s="3" customFormat="1" x14ac:dyDescent="0.3">
      <c r="N284" s="11"/>
    </row>
    <row r="285" spans="14:14" s="3" customFormat="1" x14ac:dyDescent="0.3">
      <c r="N285" s="11"/>
    </row>
    <row r="286" spans="14:14" s="3" customFormat="1" x14ac:dyDescent="0.3">
      <c r="N286" s="11"/>
    </row>
    <row r="287" spans="14:14" s="3" customFormat="1" x14ac:dyDescent="0.3">
      <c r="N287" s="11"/>
    </row>
    <row r="288" spans="14:14" s="3" customFormat="1" x14ac:dyDescent="0.3">
      <c r="N288" s="11"/>
    </row>
    <row r="289" spans="14:14" s="3" customFormat="1" x14ac:dyDescent="0.3">
      <c r="N289" s="11"/>
    </row>
    <row r="290" spans="14:14" s="3" customFormat="1" x14ac:dyDescent="0.3">
      <c r="N290" s="11"/>
    </row>
    <row r="291" spans="14:14" s="3" customFormat="1" x14ac:dyDescent="0.3">
      <c r="N291" s="11"/>
    </row>
    <row r="292" spans="14:14" s="3" customFormat="1" x14ac:dyDescent="0.3">
      <c r="N292" s="11"/>
    </row>
    <row r="293" spans="14:14" s="3" customFormat="1" x14ac:dyDescent="0.3">
      <c r="N293" s="11"/>
    </row>
    <row r="294" spans="14:14" s="3" customFormat="1" x14ac:dyDescent="0.3">
      <c r="N294" s="11"/>
    </row>
    <row r="295" spans="14:14" s="3" customFormat="1" x14ac:dyDescent="0.3">
      <c r="N295" s="11"/>
    </row>
    <row r="296" spans="14:14" s="3" customFormat="1" x14ac:dyDescent="0.3">
      <c r="N296" s="11"/>
    </row>
    <row r="297" spans="14:14" s="3" customFormat="1" x14ac:dyDescent="0.3">
      <c r="N297" s="11"/>
    </row>
    <row r="298" spans="14:14" s="3" customFormat="1" x14ac:dyDescent="0.3">
      <c r="N298" s="11"/>
    </row>
    <row r="299" spans="14:14" s="3" customFormat="1" x14ac:dyDescent="0.3">
      <c r="N299" s="11"/>
    </row>
    <row r="300" spans="14:14" s="3" customFormat="1" x14ac:dyDescent="0.3">
      <c r="N300" s="11"/>
    </row>
    <row r="301" spans="14:14" s="3" customFormat="1" x14ac:dyDescent="0.3">
      <c r="N301" s="11"/>
    </row>
    <row r="302" spans="14:14" s="3" customFormat="1" x14ac:dyDescent="0.3">
      <c r="N302" s="11"/>
    </row>
    <row r="303" spans="14:14" s="3" customFormat="1" x14ac:dyDescent="0.3">
      <c r="N303" s="11"/>
    </row>
    <row r="304" spans="14:14" s="3" customFormat="1" x14ac:dyDescent="0.3">
      <c r="N304" s="11"/>
    </row>
    <row r="305" spans="14:14" s="3" customFormat="1" x14ac:dyDescent="0.3">
      <c r="N305" s="11"/>
    </row>
    <row r="306" spans="14:14" s="3" customFormat="1" x14ac:dyDescent="0.3">
      <c r="N306" s="11"/>
    </row>
    <row r="307" spans="14:14" s="3" customFormat="1" x14ac:dyDescent="0.3">
      <c r="N307" s="11"/>
    </row>
    <row r="308" spans="14:14" s="3" customFormat="1" x14ac:dyDescent="0.3">
      <c r="N308" s="11"/>
    </row>
    <row r="309" spans="14:14" s="3" customFormat="1" x14ac:dyDescent="0.3">
      <c r="N309" s="11"/>
    </row>
    <row r="310" spans="14:14" s="3" customFormat="1" x14ac:dyDescent="0.3">
      <c r="N310" s="11"/>
    </row>
    <row r="311" spans="14:14" s="3" customFormat="1" x14ac:dyDescent="0.3">
      <c r="N311" s="11"/>
    </row>
    <row r="312" spans="14:14" s="3" customFormat="1" x14ac:dyDescent="0.3">
      <c r="N312" s="11"/>
    </row>
    <row r="313" spans="14:14" s="3" customFormat="1" x14ac:dyDescent="0.3">
      <c r="N313" s="11"/>
    </row>
    <row r="314" spans="14:14" s="3" customFormat="1" x14ac:dyDescent="0.3">
      <c r="N314" s="11"/>
    </row>
    <row r="315" spans="14:14" s="3" customFormat="1" x14ac:dyDescent="0.3">
      <c r="N315" s="11"/>
    </row>
    <row r="316" spans="14:14" s="3" customFormat="1" x14ac:dyDescent="0.3">
      <c r="N316" s="11"/>
    </row>
    <row r="317" spans="14:14" s="3" customFormat="1" x14ac:dyDescent="0.3">
      <c r="N317" s="11"/>
    </row>
    <row r="318" spans="14:14" s="3" customFormat="1" x14ac:dyDescent="0.3">
      <c r="N318" s="11"/>
    </row>
    <row r="319" spans="14:14" s="3" customFormat="1" x14ac:dyDescent="0.3">
      <c r="N319" s="11"/>
    </row>
    <row r="320" spans="14:14" s="3" customFormat="1" x14ac:dyDescent="0.3">
      <c r="N320" s="11"/>
    </row>
    <row r="321" spans="14:14" s="3" customFormat="1" x14ac:dyDescent="0.3">
      <c r="N321" s="11"/>
    </row>
    <row r="322" spans="14:14" s="3" customFormat="1" x14ac:dyDescent="0.3">
      <c r="N322" s="11"/>
    </row>
    <row r="323" spans="14:14" s="3" customFormat="1" x14ac:dyDescent="0.3">
      <c r="N323" s="11"/>
    </row>
    <row r="324" spans="14:14" s="3" customFormat="1" x14ac:dyDescent="0.3">
      <c r="N324" s="11"/>
    </row>
    <row r="325" spans="14:14" s="3" customFormat="1" x14ac:dyDescent="0.3">
      <c r="N325" s="11"/>
    </row>
    <row r="326" spans="14:14" s="3" customFormat="1" x14ac:dyDescent="0.3">
      <c r="N326" s="11"/>
    </row>
    <row r="327" spans="14:14" s="3" customFormat="1" x14ac:dyDescent="0.3">
      <c r="N327" s="11"/>
    </row>
    <row r="328" spans="14:14" s="3" customFormat="1" x14ac:dyDescent="0.3">
      <c r="N328" s="11"/>
    </row>
    <row r="329" spans="14:14" s="3" customFormat="1" x14ac:dyDescent="0.3">
      <c r="N329" s="11"/>
    </row>
    <row r="330" spans="14:14" s="3" customFormat="1" x14ac:dyDescent="0.3">
      <c r="N330" s="11"/>
    </row>
    <row r="331" spans="14:14" s="3" customFormat="1" x14ac:dyDescent="0.3">
      <c r="N331" s="11"/>
    </row>
    <row r="332" spans="14:14" s="3" customFormat="1" x14ac:dyDescent="0.3">
      <c r="N332" s="11"/>
    </row>
    <row r="333" spans="14:14" s="3" customFormat="1" x14ac:dyDescent="0.3">
      <c r="N333" s="11"/>
    </row>
    <row r="334" spans="14:14" s="3" customFormat="1" x14ac:dyDescent="0.3">
      <c r="N334" s="11"/>
    </row>
    <row r="335" spans="14:14" s="3" customFormat="1" x14ac:dyDescent="0.3">
      <c r="N335" s="11"/>
    </row>
    <row r="336" spans="14:14" s="3" customFormat="1" x14ac:dyDescent="0.3">
      <c r="N336" s="11"/>
    </row>
    <row r="337" spans="14:14" s="3" customFormat="1" x14ac:dyDescent="0.3">
      <c r="N337" s="11"/>
    </row>
    <row r="338" spans="14:14" s="3" customFormat="1" x14ac:dyDescent="0.3">
      <c r="N338" s="11"/>
    </row>
    <row r="339" spans="14:14" s="3" customFormat="1" x14ac:dyDescent="0.3">
      <c r="N339" s="11"/>
    </row>
    <row r="340" spans="14:14" s="3" customFormat="1" x14ac:dyDescent="0.3">
      <c r="N340" s="11"/>
    </row>
    <row r="341" spans="14:14" s="3" customFormat="1" x14ac:dyDescent="0.3">
      <c r="N341" s="11"/>
    </row>
    <row r="342" spans="14:14" s="3" customFormat="1" x14ac:dyDescent="0.3">
      <c r="N342" s="11"/>
    </row>
    <row r="343" spans="14:14" s="3" customFormat="1" x14ac:dyDescent="0.3">
      <c r="N343" s="11"/>
    </row>
    <row r="344" spans="14:14" s="3" customFormat="1" x14ac:dyDescent="0.3">
      <c r="N344" s="11"/>
    </row>
    <row r="345" spans="14:14" s="3" customFormat="1" x14ac:dyDescent="0.3">
      <c r="N345" s="11"/>
    </row>
    <row r="346" spans="14:14" s="3" customFormat="1" x14ac:dyDescent="0.3">
      <c r="N346" s="11"/>
    </row>
    <row r="347" spans="14:14" s="3" customFormat="1" x14ac:dyDescent="0.3">
      <c r="N347" s="11"/>
    </row>
    <row r="348" spans="14:14" s="3" customFormat="1" x14ac:dyDescent="0.3">
      <c r="N348" s="11"/>
    </row>
    <row r="349" spans="14:14" s="3" customFormat="1" x14ac:dyDescent="0.3">
      <c r="N349" s="11"/>
    </row>
    <row r="350" spans="14:14" s="3" customFormat="1" x14ac:dyDescent="0.3">
      <c r="N350" s="11"/>
    </row>
    <row r="351" spans="14:14" s="3" customFormat="1" x14ac:dyDescent="0.3">
      <c r="N351" s="11"/>
    </row>
    <row r="352" spans="14:14" s="3" customFormat="1" x14ac:dyDescent="0.3">
      <c r="N352" s="11"/>
    </row>
    <row r="353" spans="14:14" s="3" customFormat="1" x14ac:dyDescent="0.3">
      <c r="N353" s="11"/>
    </row>
    <row r="354" spans="14:14" s="3" customFormat="1" x14ac:dyDescent="0.3">
      <c r="N354" s="11"/>
    </row>
    <row r="355" spans="14:14" s="3" customFormat="1" x14ac:dyDescent="0.3">
      <c r="N355" s="11"/>
    </row>
    <row r="356" spans="14:14" s="3" customFormat="1" x14ac:dyDescent="0.3">
      <c r="N356" s="11"/>
    </row>
    <row r="357" spans="14:14" s="3" customFormat="1" x14ac:dyDescent="0.3">
      <c r="N357" s="11"/>
    </row>
    <row r="358" spans="14:14" s="3" customFormat="1" x14ac:dyDescent="0.3">
      <c r="N358" s="11"/>
    </row>
    <row r="359" spans="14:14" s="3" customFormat="1" x14ac:dyDescent="0.3">
      <c r="N359" s="11"/>
    </row>
    <row r="360" spans="14:14" s="3" customFormat="1" x14ac:dyDescent="0.3">
      <c r="N360" s="11"/>
    </row>
    <row r="361" spans="14:14" s="3" customFormat="1" x14ac:dyDescent="0.3">
      <c r="N361" s="11"/>
    </row>
    <row r="362" spans="14:14" s="3" customFormat="1" x14ac:dyDescent="0.3">
      <c r="N362" s="11"/>
    </row>
    <row r="363" spans="14:14" s="3" customFormat="1" x14ac:dyDescent="0.3">
      <c r="N363" s="11"/>
    </row>
    <row r="364" spans="14:14" s="3" customFormat="1" x14ac:dyDescent="0.3">
      <c r="N364" s="11"/>
    </row>
    <row r="365" spans="14:14" s="3" customFormat="1" x14ac:dyDescent="0.3">
      <c r="N365" s="11"/>
    </row>
    <row r="366" spans="14:14" s="3" customFormat="1" x14ac:dyDescent="0.3">
      <c r="N366" s="11"/>
    </row>
    <row r="367" spans="14:14" s="3" customFormat="1" x14ac:dyDescent="0.3">
      <c r="N367" s="11"/>
    </row>
    <row r="368" spans="14:14" s="3" customFormat="1" x14ac:dyDescent="0.3">
      <c r="N368" s="11"/>
    </row>
    <row r="369" spans="14:14" s="3" customFormat="1" x14ac:dyDescent="0.3">
      <c r="N369" s="11"/>
    </row>
    <row r="370" spans="14:14" s="3" customFormat="1" x14ac:dyDescent="0.3">
      <c r="N370" s="11"/>
    </row>
    <row r="371" spans="14:14" s="3" customFormat="1" x14ac:dyDescent="0.3">
      <c r="N371" s="11"/>
    </row>
    <row r="372" spans="14:14" s="3" customFormat="1" x14ac:dyDescent="0.3">
      <c r="N372" s="11"/>
    </row>
    <row r="373" spans="14:14" s="3" customFormat="1" x14ac:dyDescent="0.3">
      <c r="N373" s="11"/>
    </row>
    <row r="374" spans="14:14" s="3" customFormat="1" x14ac:dyDescent="0.3">
      <c r="N374" s="11"/>
    </row>
    <row r="375" spans="14:14" s="3" customFormat="1" x14ac:dyDescent="0.3">
      <c r="N375" s="11"/>
    </row>
    <row r="376" spans="14:14" s="3" customFormat="1" x14ac:dyDescent="0.3">
      <c r="N376" s="11"/>
    </row>
    <row r="377" spans="14:14" s="3" customFormat="1" x14ac:dyDescent="0.3">
      <c r="N377" s="11"/>
    </row>
    <row r="378" spans="14:14" s="3" customFormat="1" x14ac:dyDescent="0.3">
      <c r="N378" s="11"/>
    </row>
    <row r="379" spans="14:14" s="3" customFormat="1" x14ac:dyDescent="0.3">
      <c r="N379" s="11"/>
    </row>
    <row r="380" spans="14:14" s="3" customFormat="1" x14ac:dyDescent="0.3">
      <c r="N380" s="11"/>
    </row>
    <row r="381" spans="14:14" s="3" customFormat="1" x14ac:dyDescent="0.3">
      <c r="N381" s="11"/>
    </row>
    <row r="382" spans="14:14" s="3" customFormat="1" x14ac:dyDescent="0.3">
      <c r="N382" s="11"/>
    </row>
    <row r="383" spans="14:14" s="3" customFormat="1" x14ac:dyDescent="0.3">
      <c r="N383" s="11"/>
    </row>
    <row r="384" spans="14:14" s="3" customFormat="1" x14ac:dyDescent="0.3">
      <c r="N384" s="11"/>
    </row>
    <row r="385" spans="14:14" s="3" customFormat="1" x14ac:dyDescent="0.3">
      <c r="N385" s="11"/>
    </row>
    <row r="386" spans="14:14" s="3" customFormat="1" x14ac:dyDescent="0.3">
      <c r="N386" s="11"/>
    </row>
    <row r="387" spans="14:14" s="3" customFormat="1" x14ac:dyDescent="0.3">
      <c r="N387" s="11"/>
    </row>
    <row r="388" spans="14:14" s="3" customFormat="1" x14ac:dyDescent="0.3">
      <c r="N388" s="11"/>
    </row>
    <row r="389" spans="14:14" s="3" customFormat="1" x14ac:dyDescent="0.3">
      <c r="N389" s="11"/>
    </row>
    <row r="390" spans="14:14" s="3" customFormat="1" x14ac:dyDescent="0.3">
      <c r="N390" s="11"/>
    </row>
    <row r="391" spans="14:14" s="3" customFormat="1" x14ac:dyDescent="0.3">
      <c r="N391" s="11"/>
    </row>
    <row r="392" spans="14:14" s="3" customFormat="1" x14ac:dyDescent="0.3">
      <c r="N392" s="11"/>
    </row>
    <row r="393" spans="14:14" s="3" customFormat="1" x14ac:dyDescent="0.3">
      <c r="N393" s="11"/>
    </row>
    <row r="394" spans="14:14" s="3" customFormat="1" x14ac:dyDescent="0.3">
      <c r="N394" s="11"/>
    </row>
    <row r="395" spans="14:14" s="3" customFormat="1" x14ac:dyDescent="0.3">
      <c r="N395" s="11"/>
    </row>
    <row r="396" spans="14:14" s="3" customFormat="1" x14ac:dyDescent="0.3">
      <c r="N396" s="11"/>
    </row>
    <row r="397" spans="14:14" s="3" customFormat="1" x14ac:dyDescent="0.3">
      <c r="N397" s="11"/>
    </row>
    <row r="398" spans="14:14" s="3" customFormat="1" x14ac:dyDescent="0.3">
      <c r="N398" s="11"/>
    </row>
    <row r="399" spans="14:14" s="3" customFormat="1" x14ac:dyDescent="0.3">
      <c r="N399" s="11"/>
    </row>
    <row r="400" spans="14:14" s="3" customFormat="1" x14ac:dyDescent="0.3">
      <c r="N400" s="11"/>
    </row>
    <row r="401" spans="14:14" s="3" customFormat="1" x14ac:dyDescent="0.3">
      <c r="N401" s="11"/>
    </row>
    <row r="402" spans="14:14" s="3" customFormat="1" x14ac:dyDescent="0.3">
      <c r="N402" s="11"/>
    </row>
    <row r="403" spans="14:14" s="3" customFormat="1" x14ac:dyDescent="0.3">
      <c r="N403" s="11"/>
    </row>
    <row r="404" spans="14:14" s="3" customFormat="1" x14ac:dyDescent="0.3">
      <c r="N404" s="11"/>
    </row>
    <row r="405" spans="14:14" s="3" customFormat="1" x14ac:dyDescent="0.3">
      <c r="N405" s="11"/>
    </row>
    <row r="406" spans="14:14" s="3" customFormat="1" x14ac:dyDescent="0.3">
      <c r="N406" s="11"/>
    </row>
    <row r="407" spans="14:14" s="3" customFormat="1" x14ac:dyDescent="0.3">
      <c r="N407" s="11"/>
    </row>
    <row r="408" spans="14:14" s="3" customFormat="1" x14ac:dyDescent="0.3">
      <c r="N408" s="11"/>
    </row>
    <row r="409" spans="14:14" s="3" customFormat="1" x14ac:dyDescent="0.3">
      <c r="N409" s="11"/>
    </row>
    <row r="410" spans="14:14" s="3" customFormat="1" x14ac:dyDescent="0.3">
      <c r="N410" s="11"/>
    </row>
    <row r="411" spans="14:14" s="3" customFormat="1" x14ac:dyDescent="0.3">
      <c r="N411" s="11"/>
    </row>
    <row r="412" spans="14:14" s="3" customFormat="1" x14ac:dyDescent="0.3">
      <c r="N412" s="11"/>
    </row>
    <row r="413" spans="14:14" s="3" customFormat="1" x14ac:dyDescent="0.3">
      <c r="N413" s="11"/>
    </row>
    <row r="414" spans="14:14" s="3" customFormat="1" x14ac:dyDescent="0.3">
      <c r="N414" s="11"/>
    </row>
    <row r="415" spans="14:14" s="3" customFormat="1" x14ac:dyDescent="0.3">
      <c r="N415" s="11"/>
    </row>
    <row r="416" spans="14:14" s="3" customFormat="1" x14ac:dyDescent="0.3">
      <c r="N416" s="11"/>
    </row>
    <row r="417" spans="14:14" s="3" customFormat="1" x14ac:dyDescent="0.3">
      <c r="N417" s="11"/>
    </row>
    <row r="418" spans="14:14" s="3" customFormat="1" x14ac:dyDescent="0.3">
      <c r="N418" s="11"/>
    </row>
    <row r="419" spans="14:14" s="3" customFormat="1" x14ac:dyDescent="0.3">
      <c r="N419" s="11"/>
    </row>
    <row r="420" spans="14:14" s="3" customFormat="1" x14ac:dyDescent="0.3">
      <c r="N420" s="11"/>
    </row>
    <row r="421" spans="14:14" s="3" customFormat="1" x14ac:dyDescent="0.3">
      <c r="N421" s="11"/>
    </row>
    <row r="422" spans="14:14" s="3" customFormat="1" x14ac:dyDescent="0.3">
      <c r="N422" s="11"/>
    </row>
    <row r="423" spans="14:14" s="3" customFormat="1" x14ac:dyDescent="0.3">
      <c r="N423" s="11"/>
    </row>
    <row r="424" spans="14:14" s="3" customFormat="1" x14ac:dyDescent="0.3">
      <c r="N424" s="11"/>
    </row>
    <row r="425" spans="14:14" s="3" customFormat="1" x14ac:dyDescent="0.3">
      <c r="N425" s="11"/>
    </row>
    <row r="426" spans="14:14" s="3" customFormat="1" x14ac:dyDescent="0.3">
      <c r="N426" s="11"/>
    </row>
    <row r="427" spans="14:14" s="3" customFormat="1" x14ac:dyDescent="0.3">
      <c r="N427" s="11"/>
    </row>
    <row r="428" spans="14:14" s="3" customFormat="1" x14ac:dyDescent="0.3">
      <c r="N428" s="11"/>
    </row>
    <row r="429" spans="14:14" s="3" customFormat="1" x14ac:dyDescent="0.3">
      <c r="N429" s="11"/>
    </row>
    <row r="430" spans="14:14" s="3" customFormat="1" x14ac:dyDescent="0.3">
      <c r="N430" s="11"/>
    </row>
    <row r="431" spans="14:14" s="3" customFormat="1" x14ac:dyDescent="0.3">
      <c r="N431" s="11"/>
    </row>
    <row r="432" spans="14:14" s="3" customFormat="1" x14ac:dyDescent="0.3">
      <c r="N432" s="11"/>
    </row>
    <row r="433" spans="14:14" s="3" customFormat="1" x14ac:dyDescent="0.3">
      <c r="N433" s="11"/>
    </row>
    <row r="434" spans="14:14" s="3" customFormat="1" x14ac:dyDescent="0.3">
      <c r="N434" s="11"/>
    </row>
    <row r="435" spans="14:14" s="3" customFormat="1" x14ac:dyDescent="0.3">
      <c r="N435" s="11"/>
    </row>
    <row r="436" spans="14:14" s="3" customFormat="1" x14ac:dyDescent="0.3">
      <c r="N436" s="11"/>
    </row>
    <row r="437" spans="14:14" s="3" customFormat="1" x14ac:dyDescent="0.3">
      <c r="N437" s="11"/>
    </row>
    <row r="438" spans="14:14" s="3" customFormat="1" x14ac:dyDescent="0.3">
      <c r="N438" s="11"/>
    </row>
    <row r="439" spans="14:14" s="3" customFormat="1" x14ac:dyDescent="0.3">
      <c r="N439" s="11"/>
    </row>
    <row r="440" spans="14:14" s="3" customFormat="1" x14ac:dyDescent="0.3">
      <c r="N440" s="11"/>
    </row>
    <row r="441" spans="14:14" s="3" customFormat="1" x14ac:dyDescent="0.3">
      <c r="N441" s="11"/>
    </row>
    <row r="442" spans="14:14" s="3" customFormat="1" x14ac:dyDescent="0.3">
      <c r="N442" s="11"/>
    </row>
    <row r="443" spans="14:14" s="3" customFormat="1" x14ac:dyDescent="0.3">
      <c r="N443" s="11"/>
    </row>
    <row r="444" spans="14:14" s="3" customFormat="1" x14ac:dyDescent="0.3">
      <c r="N444" s="11"/>
    </row>
    <row r="445" spans="14:14" s="3" customFormat="1" x14ac:dyDescent="0.3">
      <c r="N445" s="11"/>
    </row>
    <row r="446" spans="14:14" s="3" customFormat="1" x14ac:dyDescent="0.3">
      <c r="N446" s="11"/>
    </row>
    <row r="447" spans="14:14" s="3" customFormat="1" x14ac:dyDescent="0.3">
      <c r="N447" s="11"/>
    </row>
    <row r="448" spans="14:14" s="3" customFormat="1" x14ac:dyDescent="0.3">
      <c r="N448" s="11"/>
    </row>
    <row r="449" spans="14:14" s="3" customFormat="1" x14ac:dyDescent="0.3">
      <c r="N449" s="11"/>
    </row>
    <row r="450" spans="14:14" s="3" customFormat="1" x14ac:dyDescent="0.3">
      <c r="N450" s="11"/>
    </row>
    <row r="451" spans="14:14" s="3" customFormat="1" x14ac:dyDescent="0.3">
      <c r="N451" s="11"/>
    </row>
    <row r="452" spans="14:14" s="3" customFormat="1" x14ac:dyDescent="0.3">
      <c r="N452" s="11"/>
    </row>
    <row r="453" spans="14:14" s="3" customFormat="1" x14ac:dyDescent="0.3">
      <c r="N453" s="11"/>
    </row>
    <row r="454" spans="14:14" s="3" customFormat="1" x14ac:dyDescent="0.3">
      <c r="N454" s="11"/>
    </row>
    <row r="455" spans="14:14" s="3" customFormat="1" x14ac:dyDescent="0.3">
      <c r="N455" s="11"/>
    </row>
    <row r="456" spans="14:14" s="3" customFormat="1" x14ac:dyDescent="0.3">
      <c r="N456" s="11"/>
    </row>
    <row r="457" spans="14:14" s="3" customFormat="1" x14ac:dyDescent="0.3">
      <c r="N457" s="11"/>
    </row>
    <row r="458" spans="14:14" s="3" customFormat="1" x14ac:dyDescent="0.3">
      <c r="N458" s="11"/>
    </row>
    <row r="459" spans="14:14" s="3" customFormat="1" x14ac:dyDescent="0.3">
      <c r="N459" s="11"/>
    </row>
    <row r="460" spans="14:14" s="3" customFormat="1" x14ac:dyDescent="0.3">
      <c r="N460" s="11"/>
    </row>
    <row r="461" spans="14:14" s="3" customFormat="1" x14ac:dyDescent="0.3">
      <c r="N461" s="11"/>
    </row>
    <row r="462" spans="14:14" s="3" customFormat="1" x14ac:dyDescent="0.3">
      <c r="N462" s="11"/>
    </row>
    <row r="463" spans="14:14" s="3" customFormat="1" x14ac:dyDescent="0.3">
      <c r="N463" s="11"/>
    </row>
    <row r="464" spans="14:14" s="3" customFormat="1" x14ac:dyDescent="0.3">
      <c r="N464" s="11"/>
    </row>
    <row r="465" spans="14:14" s="3" customFormat="1" x14ac:dyDescent="0.3">
      <c r="N465" s="11"/>
    </row>
    <row r="466" spans="14:14" s="3" customFormat="1" x14ac:dyDescent="0.3">
      <c r="N466" s="11"/>
    </row>
    <row r="467" spans="14:14" s="3" customFormat="1" x14ac:dyDescent="0.3">
      <c r="N467" s="11"/>
    </row>
    <row r="468" spans="14:14" s="3" customFormat="1" x14ac:dyDescent="0.3">
      <c r="N468" s="11"/>
    </row>
    <row r="469" spans="14:14" s="3" customFormat="1" x14ac:dyDescent="0.3">
      <c r="N469" s="11"/>
    </row>
    <row r="470" spans="14:14" s="3" customFormat="1" x14ac:dyDescent="0.3">
      <c r="N470" s="11"/>
    </row>
    <row r="471" spans="14:14" s="3" customFormat="1" x14ac:dyDescent="0.3">
      <c r="N471" s="11"/>
    </row>
    <row r="472" spans="14:14" s="3" customFormat="1" x14ac:dyDescent="0.3">
      <c r="N472" s="11"/>
    </row>
    <row r="473" spans="14:14" s="3" customFormat="1" x14ac:dyDescent="0.3">
      <c r="N473" s="11"/>
    </row>
    <row r="474" spans="14:14" s="3" customFormat="1" x14ac:dyDescent="0.3">
      <c r="N474" s="11"/>
    </row>
    <row r="475" spans="14:14" s="3" customFormat="1" x14ac:dyDescent="0.3">
      <c r="N475" s="11"/>
    </row>
    <row r="476" spans="14:14" s="3" customFormat="1" x14ac:dyDescent="0.3">
      <c r="N476" s="11"/>
    </row>
    <row r="477" spans="14:14" s="3" customFormat="1" x14ac:dyDescent="0.3">
      <c r="N477" s="11"/>
    </row>
    <row r="478" spans="14:14" s="3" customFormat="1" x14ac:dyDescent="0.3">
      <c r="N478" s="11"/>
    </row>
    <row r="479" spans="14:14" s="3" customFormat="1" x14ac:dyDescent="0.3">
      <c r="N479" s="11"/>
    </row>
    <row r="480" spans="14:14" s="3" customFormat="1" x14ac:dyDescent="0.3">
      <c r="N480" s="11"/>
    </row>
    <row r="481" spans="14:14" s="3" customFormat="1" x14ac:dyDescent="0.3">
      <c r="N481" s="11"/>
    </row>
    <row r="482" spans="14:14" s="3" customFormat="1" x14ac:dyDescent="0.3">
      <c r="N482" s="11"/>
    </row>
    <row r="483" spans="14:14" s="3" customFormat="1" x14ac:dyDescent="0.3">
      <c r="N483" s="11"/>
    </row>
    <row r="484" spans="14:14" s="3" customFormat="1" x14ac:dyDescent="0.3">
      <c r="N484" s="11"/>
    </row>
    <row r="485" spans="14:14" s="3" customFormat="1" x14ac:dyDescent="0.3">
      <c r="N485" s="11"/>
    </row>
    <row r="486" spans="14:14" s="3" customFormat="1" x14ac:dyDescent="0.3">
      <c r="N486" s="11"/>
    </row>
    <row r="487" spans="14:14" s="3" customFormat="1" x14ac:dyDescent="0.3">
      <c r="N487" s="11"/>
    </row>
    <row r="488" spans="14:14" s="3" customFormat="1" x14ac:dyDescent="0.3">
      <c r="N488" s="11"/>
    </row>
    <row r="489" spans="14:14" s="3" customFormat="1" x14ac:dyDescent="0.3">
      <c r="N489" s="11"/>
    </row>
    <row r="490" spans="14:14" s="3" customFormat="1" x14ac:dyDescent="0.3">
      <c r="N490" s="11"/>
    </row>
    <row r="491" spans="14:14" s="3" customFormat="1" x14ac:dyDescent="0.3">
      <c r="N491" s="11"/>
    </row>
    <row r="492" spans="14:14" s="3" customFormat="1" x14ac:dyDescent="0.3">
      <c r="N492" s="11"/>
    </row>
    <row r="493" spans="14:14" s="3" customFormat="1" x14ac:dyDescent="0.3">
      <c r="N493" s="11"/>
    </row>
    <row r="494" spans="14:14" s="3" customFormat="1" x14ac:dyDescent="0.3">
      <c r="N494" s="11"/>
    </row>
    <row r="495" spans="14:14" s="3" customFormat="1" x14ac:dyDescent="0.3">
      <c r="N495" s="11"/>
    </row>
    <row r="496" spans="14:14" s="3" customFormat="1" x14ac:dyDescent="0.3">
      <c r="N496" s="11"/>
    </row>
    <row r="497" spans="14:14" s="3" customFormat="1" x14ac:dyDescent="0.3">
      <c r="N497" s="11"/>
    </row>
    <row r="498" spans="14:14" s="3" customFormat="1" x14ac:dyDescent="0.3">
      <c r="N498" s="11"/>
    </row>
    <row r="499" spans="14:14" s="3" customFormat="1" x14ac:dyDescent="0.3">
      <c r="N499" s="11"/>
    </row>
    <row r="500" spans="14:14" s="3" customFormat="1" x14ac:dyDescent="0.3">
      <c r="N500" s="11"/>
    </row>
    <row r="501" spans="14:14" s="3" customFormat="1" x14ac:dyDescent="0.3">
      <c r="N501" s="11"/>
    </row>
    <row r="502" spans="14:14" s="3" customFormat="1" x14ac:dyDescent="0.3">
      <c r="N502" s="11"/>
    </row>
    <row r="503" spans="14:14" s="3" customFormat="1" x14ac:dyDescent="0.3">
      <c r="N503" s="11"/>
    </row>
    <row r="504" spans="14:14" s="3" customFormat="1" x14ac:dyDescent="0.3">
      <c r="N504" s="11"/>
    </row>
    <row r="505" spans="14:14" s="3" customFormat="1" x14ac:dyDescent="0.3">
      <c r="N505" s="11"/>
    </row>
    <row r="506" spans="14:14" s="3" customFormat="1" x14ac:dyDescent="0.3">
      <c r="N506" s="11"/>
    </row>
    <row r="507" spans="14:14" s="3" customFormat="1" x14ac:dyDescent="0.3">
      <c r="N507" s="11"/>
    </row>
    <row r="508" spans="14:14" s="3" customFormat="1" x14ac:dyDescent="0.3">
      <c r="N508" s="11"/>
    </row>
    <row r="509" spans="14:14" s="3" customFormat="1" x14ac:dyDescent="0.3">
      <c r="N509" s="11"/>
    </row>
    <row r="510" spans="14:14" s="3" customFormat="1" x14ac:dyDescent="0.3">
      <c r="N510" s="11"/>
    </row>
    <row r="511" spans="14:14" s="3" customFormat="1" x14ac:dyDescent="0.3">
      <c r="N511" s="11"/>
    </row>
    <row r="512" spans="14:14" s="3" customFormat="1" x14ac:dyDescent="0.3">
      <c r="N512" s="11"/>
    </row>
    <row r="513" spans="14:14" s="3" customFormat="1" x14ac:dyDescent="0.3">
      <c r="N513" s="11"/>
    </row>
    <row r="514" spans="14:14" s="3" customFormat="1" x14ac:dyDescent="0.3">
      <c r="N514" s="11"/>
    </row>
    <row r="515" spans="14:14" s="3" customFormat="1" x14ac:dyDescent="0.3">
      <c r="N515" s="11"/>
    </row>
    <row r="516" spans="14:14" s="3" customFormat="1" x14ac:dyDescent="0.3">
      <c r="N516" s="11"/>
    </row>
    <row r="517" spans="14:14" s="3" customFormat="1" x14ac:dyDescent="0.3">
      <c r="N517" s="11"/>
    </row>
    <row r="518" spans="14:14" s="3" customFormat="1" x14ac:dyDescent="0.3">
      <c r="N518" s="11"/>
    </row>
    <row r="519" spans="14:14" s="3" customFormat="1" x14ac:dyDescent="0.3">
      <c r="N519" s="11"/>
    </row>
    <row r="520" spans="14:14" s="3" customFormat="1" x14ac:dyDescent="0.3">
      <c r="N520" s="11"/>
    </row>
    <row r="521" spans="14:14" s="3" customFormat="1" x14ac:dyDescent="0.3">
      <c r="N521" s="11"/>
    </row>
    <row r="522" spans="14:14" s="3" customFormat="1" x14ac:dyDescent="0.3">
      <c r="N522" s="11"/>
    </row>
    <row r="523" spans="14:14" s="3" customFormat="1" x14ac:dyDescent="0.3">
      <c r="N523" s="11"/>
    </row>
    <row r="524" spans="14:14" s="3" customFormat="1" x14ac:dyDescent="0.3">
      <c r="N524" s="11"/>
    </row>
    <row r="525" spans="14:14" s="3" customFormat="1" x14ac:dyDescent="0.3">
      <c r="N525" s="11"/>
    </row>
    <row r="526" spans="14:14" s="3" customFormat="1" x14ac:dyDescent="0.3">
      <c r="N526" s="11"/>
    </row>
    <row r="527" spans="14:14" s="3" customFormat="1" x14ac:dyDescent="0.3">
      <c r="N527" s="11"/>
    </row>
    <row r="528" spans="14:14" s="3" customFormat="1" x14ac:dyDescent="0.3">
      <c r="N528" s="11"/>
    </row>
    <row r="529" spans="14:14" s="3" customFormat="1" x14ac:dyDescent="0.3">
      <c r="N529" s="11"/>
    </row>
    <row r="530" spans="14:14" s="3" customFormat="1" x14ac:dyDescent="0.3">
      <c r="N530" s="11"/>
    </row>
    <row r="531" spans="14:14" s="3" customFormat="1" x14ac:dyDescent="0.3">
      <c r="N531" s="11"/>
    </row>
    <row r="532" spans="14:14" s="3" customFormat="1" x14ac:dyDescent="0.3">
      <c r="N532" s="11"/>
    </row>
    <row r="533" spans="14:14" s="3" customFormat="1" x14ac:dyDescent="0.3">
      <c r="N533" s="11"/>
    </row>
    <row r="534" spans="14:14" s="3" customFormat="1" x14ac:dyDescent="0.3">
      <c r="N534" s="11"/>
    </row>
    <row r="535" spans="14:14" s="3" customFormat="1" x14ac:dyDescent="0.3">
      <c r="N535" s="11"/>
    </row>
    <row r="536" spans="14:14" s="3" customFormat="1" x14ac:dyDescent="0.3">
      <c r="N536" s="11"/>
    </row>
    <row r="537" spans="14:14" s="3" customFormat="1" x14ac:dyDescent="0.3">
      <c r="N537" s="11"/>
    </row>
    <row r="538" spans="14:14" s="3" customFormat="1" x14ac:dyDescent="0.3">
      <c r="N538" s="11"/>
    </row>
    <row r="539" spans="14:14" s="3" customFormat="1" x14ac:dyDescent="0.3">
      <c r="N539" s="11"/>
    </row>
    <row r="540" spans="14:14" s="3" customFormat="1" x14ac:dyDescent="0.3">
      <c r="N540" s="11"/>
    </row>
    <row r="541" spans="14:14" s="3" customFormat="1" x14ac:dyDescent="0.3">
      <c r="N541" s="11"/>
    </row>
    <row r="542" spans="14:14" s="3" customFormat="1" x14ac:dyDescent="0.3">
      <c r="N542" s="11"/>
    </row>
    <row r="543" spans="14:14" s="3" customFormat="1" x14ac:dyDescent="0.3">
      <c r="N543" s="11"/>
    </row>
    <row r="544" spans="14:14" s="3" customFormat="1" x14ac:dyDescent="0.3">
      <c r="N544" s="11"/>
    </row>
    <row r="545" spans="14:14" s="3" customFormat="1" x14ac:dyDescent="0.3">
      <c r="N545" s="11"/>
    </row>
    <row r="546" spans="14:14" s="3" customFormat="1" x14ac:dyDescent="0.3">
      <c r="N546" s="11"/>
    </row>
    <row r="547" spans="14:14" s="3" customFormat="1" x14ac:dyDescent="0.3">
      <c r="N547" s="11"/>
    </row>
    <row r="548" spans="14:14" s="3" customFormat="1" x14ac:dyDescent="0.3">
      <c r="N548" s="11"/>
    </row>
    <row r="549" spans="14:14" s="3" customFormat="1" x14ac:dyDescent="0.3">
      <c r="N549" s="11"/>
    </row>
    <row r="550" spans="14:14" s="3" customFormat="1" x14ac:dyDescent="0.3">
      <c r="N550" s="11"/>
    </row>
    <row r="551" spans="14:14" s="3" customFormat="1" x14ac:dyDescent="0.3">
      <c r="N551" s="11"/>
    </row>
    <row r="552" spans="14:14" s="3" customFormat="1" x14ac:dyDescent="0.3">
      <c r="N552" s="11"/>
    </row>
    <row r="553" spans="14:14" s="3" customFormat="1" x14ac:dyDescent="0.3">
      <c r="N553" s="11"/>
    </row>
    <row r="554" spans="14:14" s="3" customFormat="1" x14ac:dyDescent="0.3">
      <c r="N554" s="11"/>
    </row>
    <row r="555" spans="14:14" s="3" customFormat="1" x14ac:dyDescent="0.3">
      <c r="N555" s="11"/>
    </row>
    <row r="556" spans="14:14" s="3" customFormat="1" x14ac:dyDescent="0.3">
      <c r="N556" s="11"/>
    </row>
    <row r="557" spans="14:14" s="3" customFormat="1" x14ac:dyDescent="0.3">
      <c r="N557" s="11"/>
    </row>
    <row r="558" spans="14:14" s="3" customFormat="1" x14ac:dyDescent="0.3">
      <c r="N558" s="11"/>
    </row>
    <row r="559" spans="14:14" s="3" customFormat="1" x14ac:dyDescent="0.3">
      <c r="N559" s="11"/>
    </row>
    <row r="560" spans="14:14" s="3" customFormat="1" x14ac:dyDescent="0.3">
      <c r="N560" s="11"/>
    </row>
    <row r="561" spans="14:14" s="3" customFormat="1" x14ac:dyDescent="0.3">
      <c r="N561" s="11"/>
    </row>
    <row r="562" spans="14:14" s="3" customFormat="1" x14ac:dyDescent="0.3">
      <c r="N562" s="11"/>
    </row>
    <row r="563" spans="14:14" s="3" customFormat="1" x14ac:dyDescent="0.3">
      <c r="N563" s="11"/>
    </row>
    <row r="564" spans="14:14" s="3" customFormat="1" x14ac:dyDescent="0.3">
      <c r="N564" s="11"/>
    </row>
    <row r="565" spans="14:14" s="3" customFormat="1" x14ac:dyDescent="0.3">
      <c r="N565" s="11"/>
    </row>
    <row r="566" spans="14:14" s="3" customFormat="1" x14ac:dyDescent="0.3">
      <c r="N566" s="11"/>
    </row>
    <row r="567" spans="14:14" s="3" customFormat="1" x14ac:dyDescent="0.3">
      <c r="N567" s="11"/>
    </row>
    <row r="568" spans="14:14" s="3" customFormat="1" x14ac:dyDescent="0.3">
      <c r="N568" s="11"/>
    </row>
    <row r="569" spans="14:14" s="3" customFormat="1" x14ac:dyDescent="0.3">
      <c r="N569" s="11"/>
    </row>
    <row r="570" spans="14:14" s="3" customFormat="1" x14ac:dyDescent="0.3">
      <c r="N570" s="11"/>
    </row>
    <row r="571" spans="14:14" s="3" customFormat="1" x14ac:dyDescent="0.3">
      <c r="N571" s="11"/>
    </row>
    <row r="572" spans="14:14" s="3" customFormat="1" x14ac:dyDescent="0.3">
      <c r="N572" s="11"/>
    </row>
    <row r="573" spans="14:14" s="3" customFormat="1" x14ac:dyDescent="0.3">
      <c r="N573" s="11"/>
    </row>
    <row r="574" spans="14:14" s="3" customFormat="1" x14ac:dyDescent="0.3">
      <c r="N574" s="11"/>
    </row>
    <row r="575" spans="14:14" s="3" customFormat="1" x14ac:dyDescent="0.3">
      <c r="N575" s="11"/>
    </row>
    <row r="576" spans="14:14" s="3" customFormat="1" x14ac:dyDescent="0.3">
      <c r="N576" s="11"/>
    </row>
    <row r="577" spans="14:14" s="3" customFormat="1" x14ac:dyDescent="0.3">
      <c r="N577" s="11"/>
    </row>
    <row r="578" spans="14:14" s="3" customFormat="1" x14ac:dyDescent="0.3">
      <c r="N578" s="11"/>
    </row>
    <row r="579" spans="14:14" s="3" customFormat="1" x14ac:dyDescent="0.3">
      <c r="N579" s="11"/>
    </row>
    <row r="580" spans="14:14" s="3" customFormat="1" x14ac:dyDescent="0.3">
      <c r="N580" s="11"/>
    </row>
    <row r="581" spans="14:14" s="3" customFormat="1" x14ac:dyDescent="0.3">
      <c r="N581" s="11"/>
    </row>
    <row r="582" spans="14:14" s="3" customFormat="1" x14ac:dyDescent="0.3">
      <c r="N582" s="11"/>
    </row>
    <row r="583" spans="14:14" s="3" customFormat="1" x14ac:dyDescent="0.3">
      <c r="N583" s="11"/>
    </row>
    <row r="584" spans="14:14" s="3" customFormat="1" x14ac:dyDescent="0.3">
      <c r="N584" s="11"/>
    </row>
    <row r="585" spans="14:14" s="3" customFormat="1" x14ac:dyDescent="0.3">
      <c r="N585" s="11"/>
    </row>
    <row r="586" spans="14:14" s="3" customFormat="1" x14ac:dyDescent="0.3">
      <c r="N586" s="11"/>
    </row>
    <row r="587" spans="14:14" s="3" customFormat="1" x14ac:dyDescent="0.3">
      <c r="N587" s="11"/>
    </row>
    <row r="588" spans="14:14" s="3" customFormat="1" x14ac:dyDescent="0.3">
      <c r="N588" s="11"/>
    </row>
    <row r="589" spans="14:14" s="3" customFormat="1" x14ac:dyDescent="0.3">
      <c r="N589" s="11"/>
    </row>
    <row r="590" spans="14:14" s="3" customFormat="1" x14ac:dyDescent="0.3">
      <c r="N590" s="11"/>
    </row>
    <row r="591" spans="14:14" s="3" customFormat="1" x14ac:dyDescent="0.3">
      <c r="N591" s="11"/>
    </row>
    <row r="592" spans="14:14" s="3" customFormat="1" x14ac:dyDescent="0.3">
      <c r="N592" s="11"/>
    </row>
    <row r="593" spans="14:14" s="3" customFormat="1" x14ac:dyDescent="0.3">
      <c r="N593" s="11"/>
    </row>
    <row r="594" spans="14:14" s="3" customFormat="1" x14ac:dyDescent="0.3">
      <c r="N594" s="11"/>
    </row>
    <row r="595" spans="14:14" s="3" customFormat="1" x14ac:dyDescent="0.3">
      <c r="N595" s="11"/>
    </row>
    <row r="596" spans="14:14" s="3" customFormat="1" x14ac:dyDescent="0.3">
      <c r="N596" s="11"/>
    </row>
    <row r="597" spans="14:14" s="3" customFormat="1" x14ac:dyDescent="0.3">
      <c r="N597" s="11"/>
    </row>
    <row r="598" spans="14:14" s="3" customFormat="1" x14ac:dyDescent="0.3">
      <c r="N598" s="11"/>
    </row>
    <row r="599" spans="14:14" s="3" customFormat="1" x14ac:dyDescent="0.3">
      <c r="N599" s="11"/>
    </row>
    <row r="600" spans="14:14" s="3" customFormat="1" x14ac:dyDescent="0.3">
      <c r="N600" s="11"/>
    </row>
    <row r="601" spans="14:14" s="3" customFormat="1" x14ac:dyDescent="0.3">
      <c r="N601" s="11"/>
    </row>
    <row r="602" spans="14:14" s="3" customFormat="1" x14ac:dyDescent="0.3">
      <c r="N602" s="11"/>
    </row>
    <row r="603" spans="14:14" s="3" customFormat="1" x14ac:dyDescent="0.3">
      <c r="N603" s="11"/>
    </row>
    <row r="604" spans="14:14" s="3" customFormat="1" x14ac:dyDescent="0.3">
      <c r="N604" s="11"/>
    </row>
    <row r="605" spans="14:14" s="3" customFormat="1" x14ac:dyDescent="0.3">
      <c r="N605" s="11"/>
    </row>
    <row r="606" spans="14:14" s="3" customFormat="1" x14ac:dyDescent="0.3">
      <c r="N606" s="11"/>
    </row>
    <row r="607" spans="14:14" s="3" customFormat="1" x14ac:dyDescent="0.3">
      <c r="N607" s="11"/>
    </row>
    <row r="608" spans="14:14" s="3" customFormat="1" x14ac:dyDescent="0.3">
      <c r="N608" s="11"/>
    </row>
    <row r="609" spans="14:14" s="3" customFormat="1" x14ac:dyDescent="0.3">
      <c r="N609" s="11"/>
    </row>
    <row r="610" spans="14:14" s="3" customFormat="1" x14ac:dyDescent="0.3">
      <c r="N610" s="11"/>
    </row>
    <row r="611" spans="14:14" s="3" customFormat="1" x14ac:dyDescent="0.3">
      <c r="N611" s="11"/>
    </row>
    <row r="612" spans="14:14" s="3" customFormat="1" x14ac:dyDescent="0.3">
      <c r="N612" s="11"/>
    </row>
    <row r="613" spans="14:14" s="3" customFormat="1" x14ac:dyDescent="0.3">
      <c r="N613" s="11"/>
    </row>
    <row r="614" spans="14:14" s="3" customFormat="1" x14ac:dyDescent="0.3">
      <c r="N614" s="11"/>
    </row>
    <row r="615" spans="14:14" s="3" customFormat="1" x14ac:dyDescent="0.3">
      <c r="N615" s="11"/>
    </row>
    <row r="616" spans="14:14" s="3" customFormat="1" x14ac:dyDescent="0.3">
      <c r="N616" s="11"/>
    </row>
    <row r="617" spans="14:14" s="3" customFormat="1" x14ac:dyDescent="0.3">
      <c r="N617" s="11"/>
    </row>
    <row r="618" spans="14:14" s="3" customFormat="1" x14ac:dyDescent="0.3">
      <c r="N618" s="11"/>
    </row>
    <row r="619" spans="14:14" s="3" customFormat="1" x14ac:dyDescent="0.3">
      <c r="N619" s="11"/>
    </row>
    <row r="620" spans="14:14" s="3" customFormat="1" x14ac:dyDescent="0.3">
      <c r="N620" s="11"/>
    </row>
    <row r="621" spans="14:14" s="3" customFormat="1" x14ac:dyDescent="0.3">
      <c r="N621" s="11"/>
    </row>
    <row r="622" spans="14:14" s="3" customFormat="1" x14ac:dyDescent="0.3">
      <c r="N622" s="11"/>
    </row>
    <row r="623" spans="14:14" s="3" customFormat="1" x14ac:dyDescent="0.3">
      <c r="N623" s="11"/>
    </row>
    <row r="624" spans="14:14" s="3" customFormat="1" x14ac:dyDescent="0.3">
      <c r="N624" s="11"/>
    </row>
    <row r="625" spans="14:14" s="3" customFormat="1" x14ac:dyDescent="0.3">
      <c r="N625" s="11"/>
    </row>
    <row r="626" spans="14:14" s="3" customFormat="1" x14ac:dyDescent="0.3">
      <c r="N626" s="11"/>
    </row>
    <row r="627" spans="14:14" s="3" customFormat="1" x14ac:dyDescent="0.3">
      <c r="N627" s="11"/>
    </row>
    <row r="628" spans="14:14" s="3" customFormat="1" x14ac:dyDescent="0.3">
      <c r="N628" s="11"/>
    </row>
    <row r="629" spans="14:14" s="3" customFormat="1" x14ac:dyDescent="0.3">
      <c r="N629" s="11"/>
    </row>
    <row r="630" spans="14:14" s="3" customFormat="1" x14ac:dyDescent="0.3">
      <c r="N630" s="11"/>
    </row>
    <row r="631" spans="14:14" s="3" customFormat="1" x14ac:dyDescent="0.3">
      <c r="N631" s="11"/>
    </row>
    <row r="632" spans="14:14" s="3" customFormat="1" x14ac:dyDescent="0.3">
      <c r="N632" s="11"/>
    </row>
    <row r="633" spans="14:14" s="3" customFormat="1" x14ac:dyDescent="0.3">
      <c r="N633" s="11"/>
    </row>
    <row r="634" spans="14:14" s="3" customFormat="1" x14ac:dyDescent="0.3">
      <c r="N634" s="11"/>
    </row>
    <row r="635" spans="14:14" s="3" customFormat="1" x14ac:dyDescent="0.3">
      <c r="N635" s="11"/>
    </row>
    <row r="636" spans="14:14" s="3" customFormat="1" x14ac:dyDescent="0.3">
      <c r="N636" s="11"/>
    </row>
    <row r="637" spans="14:14" s="3" customFormat="1" x14ac:dyDescent="0.3">
      <c r="N637" s="11"/>
    </row>
    <row r="638" spans="14:14" s="3" customFormat="1" x14ac:dyDescent="0.3">
      <c r="N638" s="11"/>
    </row>
    <row r="639" spans="14:14" s="3" customFormat="1" x14ac:dyDescent="0.3">
      <c r="N639" s="11"/>
    </row>
    <row r="640" spans="14:14" s="3" customFormat="1" x14ac:dyDescent="0.3">
      <c r="N640" s="11"/>
    </row>
    <row r="641" spans="14:14" s="3" customFormat="1" x14ac:dyDescent="0.3">
      <c r="N641" s="11"/>
    </row>
    <row r="642" spans="14:14" s="3" customFormat="1" x14ac:dyDescent="0.3">
      <c r="N642" s="11"/>
    </row>
    <row r="643" spans="14:14" s="3" customFormat="1" x14ac:dyDescent="0.3">
      <c r="N643" s="11"/>
    </row>
    <row r="644" spans="14:14" s="3" customFormat="1" x14ac:dyDescent="0.3">
      <c r="N644" s="11"/>
    </row>
    <row r="645" spans="14:14" s="3" customFormat="1" x14ac:dyDescent="0.3">
      <c r="N645" s="11"/>
    </row>
    <row r="646" spans="14:14" s="3" customFormat="1" x14ac:dyDescent="0.3">
      <c r="N646" s="11"/>
    </row>
    <row r="647" spans="14:14" s="3" customFormat="1" x14ac:dyDescent="0.3">
      <c r="N647" s="11"/>
    </row>
    <row r="648" spans="14:14" s="3" customFormat="1" x14ac:dyDescent="0.3">
      <c r="N648" s="11"/>
    </row>
    <row r="649" spans="14:14" s="3" customFormat="1" x14ac:dyDescent="0.3">
      <c r="N649" s="11"/>
    </row>
    <row r="650" spans="14:14" s="3" customFormat="1" x14ac:dyDescent="0.3">
      <c r="N650" s="11"/>
    </row>
    <row r="651" spans="14:14" s="3" customFormat="1" x14ac:dyDescent="0.3">
      <c r="N651" s="11"/>
    </row>
    <row r="652" spans="14:14" s="3" customFormat="1" x14ac:dyDescent="0.3">
      <c r="N652" s="11"/>
    </row>
    <row r="653" spans="14:14" s="3" customFormat="1" x14ac:dyDescent="0.3">
      <c r="N653" s="11"/>
    </row>
    <row r="654" spans="14:14" s="3" customFormat="1" x14ac:dyDescent="0.3">
      <c r="N654" s="11"/>
    </row>
    <row r="655" spans="14:14" s="3" customFormat="1" x14ac:dyDescent="0.3">
      <c r="N655" s="11"/>
    </row>
    <row r="656" spans="14:14" s="3" customFormat="1" x14ac:dyDescent="0.3">
      <c r="N656" s="11"/>
    </row>
    <row r="657" spans="14:14" s="3" customFormat="1" x14ac:dyDescent="0.3">
      <c r="N657" s="11"/>
    </row>
    <row r="658" spans="14:14" s="3" customFormat="1" x14ac:dyDescent="0.3">
      <c r="N658" s="11"/>
    </row>
    <row r="659" spans="14:14" s="3" customFormat="1" x14ac:dyDescent="0.3">
      <c r="N659" s="11"/>
    </row>
    <row r="660" spans="14:14" s="3" customFormat="1" x14ac:dyDescent="0.3">
      <c r="N660" s="11"/>
    </row>
    <row r="661" spans="14:14" s="3" customFormat="1" x14ac:dyDescent="0.3">
      <c r="N661" s="11"/>
    </row>
    <row r="662" spans="14:14" s="3" customFormat="1" x14ac:dyDescent="0.3">
      <c r="N662" s="11"/>
    </row>
    <row r="663" spans="14:14" s="3" customFormat="1" x14ac:dyDescent="0.3">
      <c r="N663" s="11"/>
    </row>
    <row r="664" spans="14:14" s="3" customFormat="1" x14ac:dyDescent="0.3">
      <c r="N664" s="11"/>
    </row>
    <row r="665" spans="14:14" s="3" customFormat="1" x14ac:dyDescent="0.3">
      <c r="N665" s="11"/>
    </row>
    <row r="666" spans="14:14" s="3" customFormat="1" x14ac:dyDescent="0.3">
      <c r="N666" s="11"/>
    </row>
    <row r="667" spans="14:14" s="3" customFormat="1" x14ac:dyDescent="0.3">
      <c r="N667" s="11"/>
    </row>
    <row r="668" spans="14:14" s="3" customFormat="1" x14ac:dyDescent="0.3">
      <c r="N668" s="11"/>
    </row>
    <row r="669" spans="14:14" s="3" customFormat="1" x14ac:dyDescent="0.3">
      <c r="N669" s="11"/>
    </row>
    <row r="670" spans="14:14" s="3" customFormat="1" x14ac:dyDescent="0.3">
      <c r="N670" s="11"/>
    </row>
    <row r="671" spans="14:14" s="3" customFormat="1" x14ac:dyDescent="0.3">
      <c r="N671" s="11"/>
    </row>
    <row r="672" spans="14:14" s="3" customFormat="1" x14ac:dyDescent="0.3">
      <c r="N672" s="11"/>
    </row>
    <row r="673" spans="14:14" s="3" customFormat="1" x14ac:dyDescent="0.3">
      <c r="N673" s="11"/>
    </row>
    <row r="674" spans="14:14" s="3" customFormat="1" x14ac:dyDescent="0.3">
      <c r="N674" s="11"/>
    </row>
    <row r="675" spans="14:14" s="3" customFormat="1" x14ac:dyDescent="0.3">
      <c r="N675" s="11"/>
    </row>
    <row r="676" spans="14:14" s="3" customFormat="1" x14ac:dyDescent="0.3">
      <c r="N676" s="11"/>
    </row>
    <row r="677" spans="14:14" s="3" customFormat="1" x14ac:dyDescent="0.3">
      <c r="N677" s="11"/>
    </row>
    <row r="678" spans="14:14" s="3" customFormat="1" x14ac:dyDescent="0.3">
      <c r="N678" s="11"/>
    </row>
    <row r="679" spans="14:14" s="3" customFormat="1" x14ac:dyDescent="0.3">
      <c r="N679" s="11"/>
    </row>
    <row r="680" spans="14:14" s="3" customFormat="1" x14ac:dyDescent="0.3">
      <c r="N680" s="11"/>
    </row>
    <row r="681" spans="14:14" s="3" customFormat="1" x14ac:dyDescent="0.3">
      <c r="N681" s="11"/>
    </row>
    <row r="682" spans="14:14" s="3" customFormat="1" x14ac:dyDescent="0.3">
      <c r="N682" s="11"/>
    </row>
    <row r="683" spans="14:14" s="3" customFormat="1" x14ac:dyDescent="0.3">
      <c r="N683" s="11"/>
    </row>
    <row r="684" spans="14:14" s="3" customFormat="1" x14ac:dyDescent="0.3">
      <c r="N684" s="11"/>
    </row>
    <row r="685" spans="14:14" s="3" customFormat="1" x14ac:dyDescent="0.3">
      <c r="N685" s="11"/>
    </row>
    <row r="686" spans="14:14" s="3" customFormat="1" x14ac:dyDescent="0.3">
      <c r="N686" s="11"/>
    </row>
    <row r="687" spans="14:14" s="3" customFormat="1" x14ac:dyDescent="0.3">
      <c r="N687" s="11"/>
    </row>
    <row r="688" spans="14:14" s="3" customFormat="1" x14ac:dyDescent="0.3">
      <c r="N688" s="11"/>
    </row>
    <row r="689" spans="14:14" s="3" customFormat="1" x14ac:dyDescent="0.3">
      <c r="N689" s="11"/>
    </row>
    <row r="690" spans="14:14" s="3" customFormat="1" x14ac:dyDescent="0.3">
      <c r="N690" s="11"/>
    </row>
    <row r="691" spans="14:14" s="3" customFormat="1" x14ac:dyDescent="0.3">
      <c r="N691" s="11"/>
    </row>
    <row r="692" spans="14:14" s="3" customFormat="1" x14ac:dyDescent="0.3">
      <c r="N692" s="11"/>
    </row>
    <row r="693" spans="14:14" s="3" customFormat="1" x14ac:dyDescent="0.3">
      <c r="N693" s="11"/>
    </row>
    <row r="694" spans="14:14" s="3" customFormat="1" x14ac:dyDescent="0.3">
      <c r="N694" s="11"/>
    </row>
    <row r="695" spans="14:14" s="3" customFormat="1" x14ac:dyDescent="0.3">
      <c r="N695" s="11"/>
    </row>
    <row r="696" spans="14:14" s="3" customFormat="1" x14ac:dyDescent="0.3">
      <c r="N696" s="11"/>
    </row>
    <row r="697" spans="14:14" s="3" customFormat="1" x14ac:dyDescent="0.3">
      <c r="N697" s="11"/>
    </row>
    <row r="698" spans="14:14" s="3" customFormat="1" x14ac:dyDescent="0.3">
      <c r="N698" s="11"/>
    </row>
    <row r="699" spans="14:14" s="3" customFormat="1" x14ac:dyDescent="0.3">
      <c r="N699" s="11"/>
    </row>
    <row r="700" spans="14:14" s="3" customFormat="1" x14ac:dyDescent="0.3">
      <c r="N700" s="11"/>
    </row>
    <row r="701" spans="14:14" s="3" customFormat="1" x14ac:dyDescent="0.3">
      <c r="N701" s="11"/>
    </row>
    <row r="702" spans="14:14" s="3" customFormat="1" x14ac:dyDescent="0.3">
      <c r="N702" s="11"/>
    </row>
    <row r="703" spans="14:14" s="3" customFormat="1" x14ac:dyDescent="0.3">
      <c r="N703" s="11"/>
    </row>
    <row r="704" spans="14:14" s="3" customFormat="1" x14ac:dyDescent="0.3">
      <c r="N704" s="11"/>
    </row>
    <row r="705" spans="14:14" s="3" customFormat="1" x14ac:dyDescent="0.3">
      <c r="N705" s="11"/>
    </row>
    <row r="706" spans="14:14" s="3" customFormat="1" x14ac:dyDescent="0.3">
      <c r="N706" s="11"/>
    </row>
    <row r="707" spans="14:14" s="3" customFormat="1" x14ac:dyDescent="0.3">
      <c r="N707" s="11"/>
    </row>
    <row r="708" spans="14:14" s="3" customFormat="1" x14ac:dyDescent="0.3">
      <c r="N708" s="11"/>
    </row>
    <row r="709" spans="14:14" s="3" customFormat="1" x14ac:dyDescent="0.3">
      <c r="N709" s="11"/>
    </row>
    <row r="710" spans="14:14" s="3" customFormat="1" x14ac:dyDescent="0.3">
      <c r="N710" s="11"/>
    </row>
    <row r="711" spans="14:14" s="3" customFormat="1" x14ac:dyDescent="0.3">
      <c r="N711" s="11"/>
    </row>
    <row r="712" spans="14:14" s="3" customFormat="1" x14ac:dyDescent="0.3">
      <c r="N712" s="11"/>
    </row>
    <row r="713" spans="14:14" s="3" customFormat="1" x14ac:dyDescent="0.3">
      <c r="N713" s="11"/>
    </row>
    <row r="714" spans="14:14" s="3" customFormat="1" x14ac:dyDescent="0.3">
      <c r="N714" s="11"/>
    </row>
    <row r="715" spans="14:14" s="3" customFormat="1" x14ac:dyDescent="0.3">
      <c r="N715" s="11"/>
    </row>
    <row r="716" spans="14:14" s="3" customFormat="1" x14ac:dyDescent="0.3">
      <c r="N716" s="11"/>
    </row>
    <row r="717" spans="14:14" s="3" customFormat="1" x14ac:dyDescent="0.3">
      <c r="N717" s="11"/>
    </row>
    <row r="718" spans="14:14" s="3" customFormat="1" x14ac:dyDescent="0.3">
      <c r="N718" s="11"/>
    </row>
    <row r="719" spans="14:14" s="3" customFormat="1" x14ac:dyDescent="0.3">
      <c r="N719" s="11"/>
    </row>
    <row r="720" spans="14:14" s="3" customFormat="1" x14ac:dyDescent="0.3">
      <c r="N720" s="11"/>
    </row>
    <row r="721" spans="14:14" s="3" customFormat="1" x14ac:dyDescent="0.3">
      <c r="N721" s="11"/>
    </row>
    <row r="722" spans="14:14" s="3" customFormat="1" x14ac:dyDescent="0.3">
      <c r="N722" s="11"/>
    </row>
    <row r="723" spans="14:14" s="3" customFormat="1" x14ac:dyDescent="0.3">
      <c r="N723" s="11"/>
    </row>
    <row r="724" spans="14:14" s="3" customFormat="1" x14ac:dyDescent="0.3">
      <c r="N724" s="11"/>
    </row>
    <row r="725" spans="14:14" s="3" customFormat="1" x14ac:dyDescent="0.3">
      <c r="N725" s="11"/>
    </row>
    <row r="726" spans="14:14" s="3" customFormat="1" x14ac:dyDescent="0.3">
      <c r="N726" s="11"/>
    </row>
    <row r="727" spans="14:14" s="3" customFormat="1" x14ac:dyDescent="0.3">
      <c r="N727" s="11"/>
    </row>
    <row r="728" spans="14:14" s="3" customFormat="1" x14ac:dyDescent="0.3">
      <c r="N728" s="11"/>
    </row>
    <row r="729" spans="14:14" s="3" customFormat="1" x14ac:dyDescent="0.3">
      <c r="N729" s="11"/>
    </row>
    <row r="730" spans="14:14" s="3" customFormat="1" x14ac:dyDescent="0.3">
      <c r="N730" s="11"/>
    </row>
    <row r="731" spans="14:14" s="3" customFormat="1" x14ac:dyDescent="0.3">
      <c r="N731" s="11"/>
    </row>
  </sheetData>
  <mergeCells count="10">
    <mergeCell ref="B56:C56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W655"/>
  <sheetViews>
    <sheetView topLeftCell="B5" zoomScale="80" zoomScaleNormal="80" workbookViewId="0">
      <selection activeCell="R5" sqref="R5:S5"/>
    </sheetView>
  </sheetViews>
  <sheetFormatPr defaultColWidth="9.109375" defaultRowHeight="14.4" x14ac:dyDescent="0.3"/>
  <cols>
    <col min="1" max="1" width="2.6640625" style="3" customWidth="1"/>
    <col min="2" max="2" width="7.6640625" style="1" customWidth="1"/>
    <col min="3" max="3" width="83.5546875" style="1" customWidth="1"/>
    <col min="4" max="20" width="13.88671875" style="1" customWidth="1"/>
    <col min="21" max="101" width="9.109375" style="3"/>
    <col min="102" max="16384" width="9.109375" style="1"/>
  </cols>
  <sheetData>
    <row r="1" spans="2:21" s="3" customFormat="1" ht="15" thickBot="1" x14ac:dyDescent="0.35"/>
    <row r="2" spans="2:21" ht="21.9" customHeight="1" thickTop="1" thickBot="1" x14ac:dyDescent="0.35">
      <c r="B2" s="198" t="s">
        <v>647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00"/>
    </row>
    <row r="3" spans="2:21" ht="21.9" customHeight="1" thickTop="1" thickBot="1" x14ac:dyDescent="0.35">
      <c r="B3" s="201" t="s">
        <v>715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/>
    </row>
    <row r="4" spans="2:21" ht="21.9" customHeight="1" thickTop="1" thickBot="1" x14ac:dyDescent="0.35">
      <c r="B4" s="223" t="s">
        <v>718</v>
      </c>
      <c r="C4" s="253" t="s">
        <v>602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10"/>
      <c r="T4" s="212" t="s">
        <v>685</v>
      </c>
    </row>
    <row r="5" spans="2:21" ht="21.9" customHeight="1" thickTop="1" x14ac:dyDescent="0.3">
      <c r="B5" s="240"/>
      <c r="C5" s="254"/>
      <c r="D5" s="219">
        <v>2014</v>
      </c>
      <c r="E5" s="220"/>
      <c r="F5" s="220">
        <v>2015</v>
      </c>
      <c r="G5" s="220"/>
      <c r="H5" s="220">
        <v>2016</v>
      </c>
      <c r="I5" s="220"/>
      <c r="J5" s="220">
        <v>2017</v>
      </c>
      <c r="K5" s="220"/>
      <c r="L5" s="220">
        <v>2018</v>
      </c>
      <c r="M5" s="220"/>
      <c r="N5" s="220">
        <v>2019</v>
      </c>
      <c r="O5" s="217"/>
      <c r="P5" s="220">
        <v>2020</v>
      </c>
      <c r="Q5" s="217"/>
      <c r="R5" s="220">
        <v>2021</v>
      </c>
      <c r="S5" s="221"/>
      <c r="T5" s="214"/>
    </row>
    <row r="6" spans="2:21" ht="21.9" customHeight="1" thickBot="1" x14ac:dyDescent="0.35">
      <c r="B6" s="241"/>
      <c r="C6" s="254"/>
      <c r="D6" s="134" t="s">
        <v>2</v>
      </c>
      <c r="E6" s="135" t="s">
        <v>1</v>
      </c>
      <c r="F6" s="136" t="s">
        <v>2</v>
      </c>
      <c r="G6" s="154" t="s">
        <v>1</v>
      </c>
      <c r="H6" s="136" t="s">
        <v>2</v>
      </c>
      <c r="I6" s="135" t="s">
        <v>1</v>
      </c>
      <c r="J6" s="136" t="s">
        <v>2</v>
      </c>
      <c r="K6" s="137" t="s">
        <v>1</v>
      </c>
      <c r="L6" s="136" t="s">
        <v>2</v>
      </c>
      <c r="M6" s="137" t="s">
        <v>1</v>
      </c>
      <c r="N6" s="136" t="s">
        <v>2</v>
      </c>
      <c r="O6" s="181" t="s">
        <v>1</v>
      </c>
      <c r="P6" s="136" t="s">
        <v>2</v>
      </c>
      <c r="Q6" s="181" t="s">
        <v>1</v>
      </c>
      <c r="R6" s="136" t="s">
        <v>2</v>
      </c>
      <c r="S6" s="180" t="s">
        <v>1</v>
      </c>
      <c r="T6" s="257"/>
    </row>
    <row r="7" spans="2:21" ht="21.9" customHeight="1" thickTop="1" x14ac:dyDescent="0.3">
      <c r="B7" s="124" t="s">
        <v>94</v>
      </c>
      <c r="C7" s="125" t="s">
        <v>603</v>
      </c>
      <c r="D7" s="126">
        <v>136</v>
      </c>
      <c r="E7" s="127">
        <v>3.745524648857064E-2</v>
      </c>
      <c r="F7" s="128">
        <v>177</v>
      </c>
      <c r="G7" s="127">
        <v>4.7876656748715177E-2</v>
      </c>
      <c r="H7" s="128">
        <v>135</v>
      </c>
      <c r="I7" s="127">
        <v>3.7267080745341616E-2</v>
      </c>
      <c r="J7" s="128">
        <v>168</v>
      </c>
      <c r="K7" s="129">
        <v>4.1916167664670656E-2</v>
      </c>
      <c r="L7" s="128">
        <v>205</v>
      </c>
      <c r="M7" s="129">
        <v>5.0893743793445884E-2</v>
      </c>
      <c r="N7" s="128">
        <v>210</v>
      </c>
      <c r="O7" s="129">
        <v>4.9774828158331355E-2</v>
      </c>
      <c r="P7" s="128">
        <v>173</v>
      </c>
      <c r="Q7" s="129">
        <v>5.8327714093054622E-2</v>
      </c>
      <c r="R7" s="99">
        <v>201</v>
      </c>
      <c r="S7" s="20">
        <v>0</v>
      </c>
      <c r="T7" s="48">
        <v>0.16184971098265896</v>
      </c>
      <c r="U7" s="11"/>
    </row>
    <row r="8" spans="2:21" ht="21.9" customHeight="1" x14ac:dyDescent="0.3">
      <c r="B8" s="123" t="s">
        <v>14</v>
      </c>
      <c r="C8" s="82" t="s">
        <v>604</v>
      </c>
      <c r="D8" s="49">
        <v>98</v>
      </c>
      <c r="E8" s="98">
        <v>2.6989809969705316E-2</v>
      </c>
      <c r="F8" s="99">
        <v>85</v>
      </c>
      <c r="G8" s="98">
        <v>2.2991614822829319E-2</v>
      </c>
      <c r="H8" s="99">
        <v>108</v>
      </c>
      <c r="I8" s="98">
        <v>1.9254658385093167E-2</v>
      </c>
      <c r="J8" s="99">
        <v>86</v>
      </c>
      <c r="K8" s="20">
        <v>2.1457085828343315E-2</v>
      </c>
      <c r="L8" s="99">
        <v>83</v>
      </c>
      <c r="M8" s="20">
        <v>2.0605759682224428E-2</v>
      </c>
      <c r="N8" s="99">
        <v>92</v>
      </c>
      <c r="O8" s="20">
        <v>2.1806115193173738E-2</v>
      </c>
      <c r="P8" s="99">
        <v>72</v>
      </c>
      <c r="Q8" s="20">
        <v>2.4275118004045852E-2</v>
      </c>
      <c r="R8" s="99">
        <v>60</v>
      </c>
      <c r="S8" s="20">
        <v>0</v>
      </c>
      <c r="T8" s="48">
        <v>-0.16666666666666666</v>
      </c>
      <c r="U8" s="11"/>
    </row>
    <row r="9" spans="2:21" ht="21.9" customHeight="1" x14ac:dyDescent="0.3">
      <c r="B9" s="123" t="s">
        <v>15</v>
      </c>
      <c r="C9" s="82" t="s">
        <v>605</v>
      </c>
      <c r="D9" s="49">
        <v>64</v>
      </c>
      <c r="E9" s="98">
        <v>1.7625998347562656E-2</v>
      </c>
      <c r="F9" s="99">
        <v>54</v>
      </c>
      <c r="G9" s="98">
        <v>1.4606437652150393E-2</v>
      </c>
      <c r="H9" s="99">
        <v>57</v>
      </c>
      <c r="I9" s="98">
        <v>1.2422360248447204E-2</v>
      </c>
      <c r="J9" s="99">
        <v>50</v>
      </c>
      <c r="K9" s="20">
        <v>1.2475049900199603E-2</v>
      </c>
      <c r="L9" s="99">
        <v>62</v>
      </c>
      <c r="M9" s="20">
        <v>1.5392254220456803E-2</v>
      </c>
      <c r="N9" s="99">
        <v>48</v>
      </c>
      <c r="O9" s="20">
        <v>1.1377103579047167E-2</v>
      </c>
      <c r="P9" s="99">
        <v>39</v>
      </c>
      <c r="Q9" s="20">
        <v>1.3149022252191507E-2</v>
      </c>
      <c r="R9" s="99">
        <v>75</v>
      </c>
      <c r="S9" s="20">
        <v>0</v>
      </c>
      <c r="T9" s="48">
        <v>0.92307692307692313</v>
      </c>
      <c r="U9" s="11"/>
    </row>
    <row r="10" spans="2:21" ht="21.9" customHeight="1" x14ac:dyDescent="0.3">
      <c r="B10" s="123" t="s">
        <v>16</v>
      </c>
      <c r="C10" s="82" t="s">
        <v>606</v>
      </c>
      <c r="D10" s="49">
        <v>26</v>
      </c>
      <c r="E10" s="98">
        <v>7.1605618286973297E-3</v>
      </c>
      <c r="F10" s="99">
        <v>47</v>
      </c>
      <c r="G10" s="98">
        <v>1.2713010549093859E-2</v>
      </c>
      <c r="H10" s="99">
        <v>38</v>
      </c>
      <c r="I10" s="98">
        <v>9.9378881987577643E-3</v>
      </c>
      <c r="J10" s="99">
        <v>38</v>
      </c>
      <c r="K10" s="20">
        <v>9.4810379241516973E-3</v>
      </c>
      <c r="L10" s="99">
        <v>42</v>
      </c>
      <c r="M10" s="20">
        <v>1.0427010923535254E-2</v>
      </c>
      <c r="N10" s="99">
        <v>29</v>
      </c>
      <c r="O10" s="20">
        <v>6.8736667456743309E-3</v>
      </c>
      <c r="P10" s="99">
        <v>32</v>
      </c>
      <c r="Q10" s="20">
        <v>1.078894133513149E-2</v>
      </c>
      <c r="R10" s="99">
        <v>28</v>
      </c>
      <c r="S10" s="20">
        <v>0</v>
      </c>
      <c r="T10" s="48">
        <v>-0.125</v>
      </c>
      <c r="U10" s="11"/>
    </row>
    <row r="11" spans="2:21" ht="21.9" customHeight="1" x14ac:dyDescent="0.3">
      <c r="B11" s="123" t="s">
        <v>17</v>
      </c>
      <c r="C11" s="82" t="s">
        <v>607</v>
      </c>
      <c r="D11" s="49">
        <v>5</v>
      </c>
      <c r="E11" s="98">
        <v>1.3770311209033324E-3</v>
      </c>
      <c r="F11" s="99">
        <v>5</v>
      </c>
      <c r="G11" s="98">
        <v>1.3524479307546662E-3</v>
      </c>
      <c r="H11" s="99">
        <v>2</v>
      </c>
      <c r="I11" s="98">
        <v>1.2422360248447205E-3</v>
      </c>
      <c r="J11" s="99">
        <v>7</v>
      </c>
      <c r="K11" s="20">
        <v>1.7465069860279443E-3</v>
      </c>
      <c r="L11" s="99">
        <v>6</v>
      </c>
      <c r="M11" s="20">
        <v>1.4895729890764648E-3</v>
      </c>
      <c r="N11" s="99">
        <v>7</v>
      </c>
      <c r="O11" s="20">
        <v>1.659160938611045E-3</v>
      </c>
      <c r="P11" s="99">
        <v>5</v>
      </c>
      <c r="Q11" s="20">
        <v>1.6857720836142953E-3</v>
      </c>
      <c r="R11" s="99">
        <v>3</v>
      </c>
      <c r="S11" s="20">
        <v>9.0991810737033692E-4</v>
      </c>
      <c r="T11" s="48">
        <v>-0.4</v>
      </c>
      <c r="U11" s="11"/>
    </row>
    <row r="12" spans="2:21" ht="21.9" customHeight="1" x14ac:dyDescent="0.3">
      <c r="B12" s="123" t="s">
        <v>18</v>
      </c>
      <c r="C12" s="82" t="s">
        <v>608</v>
      </c>
      <c r="D12" s="49">
        <v>3</v>
      </c>
      <c r="E12" s="98">
        <v>8.262186725419994E-4</v>
      </c>
      <c r="F12" s="99">
        <v>4</v>
      </c>
      <c r="G12" s="98">
        <v>1.0819583446037328E-3</v>
      </c>
      <c r="H12" s="99">
        <v>4</v>
      </c>
      <c r="I12" s="98">
        <v>1.2422360248447205E-3</v>
      </c>
      <c r="J12" s="99">
        <v>4</v>
      </c>
      <c r="K12" s="20">
        <v>9.9800399201596798E-4</v>
      </c>
      <c r="L12" s="99">
        <v>2</v>
      </c>
      <c r="M12" s="20">
        <v>4.965243296921549E-4</v>
      </c>
      <c r="N12" s="99">
        <v>5</v>
      </c>
      <c r="O12" s="20">
        <v>1.1851149561507466E-3</v>
      </c>
      <c r="P12" s="99">
        <v>0</v>
      </c>
      <c r="Q12" s="20">
        <v>0</v>
      </c>
      <c r="R12" s="99">
        <v>1</v>
      </c>
      <c r="S12" s="20">
        <v>3.0330603579011223E-4</v>
      </c>
      <c r="T12" s="48">
        <v>0</v>
      </c>
      <c r="U12" s="11"/>
    </row>
    <row r="13" spans="2:21" ht="21.9" customHeight="1" x14ac:dyDescent="0.3">
      <c r="B13" s="123" t="s">
        <v>19</v>
      </c>
      <c r="C13" s="82" t="s">
        <v>609</v>
      </c>
      <c r="D13" s="49">
        <v>5</v>
      </c>
      <c r="E13" s="98">
        <v>1.3770311209033324E-3</v>
      </c>
      <c r="F13" s="99">
        <v>6</v>
      </c>
      <c r="G13" s="98">
        <v>1.6229375169055993E-3</v>
      </c>
      <c r="H13" s="99">
        <v>5</v>
      </c>
      <c r="I13" s="98">
        <v>1.8633540372670809E-3</v>
      </c>
      <c r="J13" s="99">
        <v>9</v>
      </c>
      <c r="K13" s="20">
        <v>2.2455089820359281E-3</v>
      </c>
      <c r="L13" s="99">
        <v>7</v>
      </c>
      <c r="M13" s="20">
        <v>1.7378351539225421E-3</v>
      </c>
      <c r="N13" s="99">
        <v>6</v>
      </c>
      <c r="O13" s="20">
        <v>1.4221379473808959E-3</v>
      </c>
      <c r="P13" s="99">
        <v>5</v>
      </c>
      <c r="Q13" s="20">
        <v>1.6857720836142953E-3</v>
      </c>
      <c r="R13" s="99">
        <v>7</v>
      </c>
      <c r="S13" s="20">
        <v>2.123142250530786E-3</v>
      </c>
      <c r="T13" s="48">
        <v>0.4</v>
      </c>
      <c r="U13" s="11"/>
    </row>
    <row r="14" spans="2:21" ht="21.9" customHeight="1" x14ac:dyDescent="0.3">
      <c r="B14" s="123" t="s">
        <v>22</v>
      </c>
      <c r="C14" s="82" t="s">
        <v>610</v>
      </c>
      <c r="D14" s="49">
        <v>42</v>
      </c>
      <c r="E14" s="98">
        <v>1.1567061415587993E-2</v>
      </c>
      <c r="F14" s="99">
        <v>37</v>
      </c>
      <c r="G14" s="98">
        <v>1.0008114687584528E-2</v>
      </c>
      <c r="H14" s="99">
        <v>41</v>
      </c>
      <c r="I14" s="98">
        <v>1.1180124223602485E-2</v>
      </c>
      <c r="J14" s="99">
        <v>36</v>
      </c>
      <c r="K14" s="20">
        <v>8.9820359281437123E-3</v>
      </c>
      <c r="L14" s="99">
        <v>37</v>
      </c>
      <c r="M14" s="20">
        <v>9.1857000993048679E-3</v>
      </c>
      <c r="N14" s="99">
        <v>31</v>
      </c>
      <c r="O14" s="20">
        <v>7.3477127281346291E-3</v>
      </c>
      <c r="P14" s="99">
        <v>41</v>
      </c>
      <c r="Q14" s="20">
        <v>1.3823331085637221E-2</v>
      </c>
      <c r="R14" s="99">
        <v>29</v>
      </c>
      <c r="S14" s="20">
        <v>8.795875037913254E-3</v>
      </c>
      <c r="T14" s="48">
        <v>-0.29268292682926828</v>
      </c>
      <c r="U14" s="11"/>
    </row>
    <row r="15" spans="2:21" ht="21.9" customHeight="1" x14ac:dyDescent="0.3">
      <c r="B15" s="123" t="s">
        <v>23</v>
      </c>
      <c r="C15" s="82" t="s">
        <v>611</v>
      </c>
      <c r="D15" s="49">
        <v>25</v>
      </c>
      <c r="E15" s="98">
        <v>6.885155604516662E-3</v>
      </c>
      <c r="F15" s="99">
        <v>32</v>
      </c>
      <c r="G15" s="98">
        <v>8.655666756829862E-3</v>
      </c>
      <c r="H15" s="99">
        <v>25</v>
      </c>
      <c r="I15" s="98">
        <v>4.3478260869565218E-3</v>
      </c>
      <c r="J15" s="99">
        <v>19</v>
      </c>
      <c r="K15" s="20">
        <v>4.7405189620758487E-3</v>
      </c>
      <c r="L15" s="99">
        <v>19</v>
      </c>
      <c r="M15" s="20">
        <v>4.7169811320754715E-3</v>
      </c>
      <c r="N15" s="99">
        <v>14</v>
      </c>
      <c r="O15" s="20">
        <v>3.3183218772220901E-3</v>
      </c>
      <c r="P15" s="99">
        <v>8</v>
      </c>
      <c r="Q15" s="20">
        <v>2.6972353337828725E-3</v>
      </c>
      <c r="R15" s="99">
        <v>10</v>
      </c>
      <c r="S15" s="20">
        <v>3.0330603579011221E-3</v>
      </c>
      <c r="T15" s="48">
        <v>0.25</v>
      </c>
      <c r="U15" s="11"/>
    </row>
    <row r="16" spans="2:21" ht="21.9" customHeight="1" x14ac:dyDescent="0.3">
      <c r="B16" s="123" t="s">
        <v>24</v>
      </c>
      <c r="C16" s="82" t="s">
        <v>612</v>
      </c>
      <c r="D16" s="49">
        <v>465</v>
      </c>
      <c r="E16" s="98">
        <v>0.12806389424400991</v>
      </c>
      <c r="F16" s="99">
        <v>404</v>
      </c>
      <c r="G16" s="98">
        <v>0.10927779280497701</v>
      </c>
      <c r="H16" s="99">
        <v>430</v>
      </c>
      <c r="I16" s="98">
        <v>0.12857142857142856</v>
      </c>
      <c r="J16" s="99">
        <v>435</v>
      </c>
      <c r="K16" s="20">
        <v>0.10853293413173652</v>
      </c>
      <c r="L16" s="99">
        <v>382</v>
      </c>
      <c r="M16" s="20">
        <v>9.4836146971201588E-2</v>
      </c>
      <c r="N16" s="99">
        <v>385</v>
      </c>
      <c r="O16" s="20">
        <v>9.1253851623607496E-2</v>
      </c>
      <c r="P16" s="99">
        <v>215</v>
      </c>
      <c r="Q16" s="20">
        <v>7.2488199595414693E-2</v>
      </c>
      <c r="R16" s="99">
        <v>188</v>
      </c>
      <c r="S16" s="20">
        <v>5.7021534728541108E-2</v>
      </c>
      <c r="T16" s="48">
        <v>-0.12558139534883722</v>
      </c>
      <c r="U16" s="11"/>
    </row>
    <row r="17" spans="2:21" ht="21.9" customHeight="1" x14ac:dyDescent="0.3">
      <c r="B17" s="123" t="s">
        <v>25</v>
      </c>
      <c r="C17" s="82" t="s">
        <v>612</v>
      </c>
      <c r="D17" s="49">
        <v>197</v>
      </c>
      <c r="E17" s="98">
        <v>5.4255026163591298E-2</v>
      </c>
      <c r="F17" s="99">
        <v>207</v>
      </c>
      <c r="G17" s="98">
        <v>5.5991344333243175E-2</v>
      </c>
      <c r="H17" s="99">
        <v>190</v>
      </c>
      <c r="I17" s="98">
        <v>5.2795031055900624E-2</v>
      </c>
      <c r="J17" s="99">
        <v>189</v>
      </c>
      <c r="K17" s="20">
        <v>4.7155688622754488E-2</v>
      </c>
      <c r="L17" s="99">
        <v>204</v>
      </c>
      <c r="M17" s="20">
        <v>5.0645481628599803E-2</v>
      </c>
      <c r="N17" s="99">
        <v>180</v>
      </c>
      <c r="O17" s="20">
        <v>4.2664138421426884E-2</v>
      </c>
      <c r="P17" s="99">
        <v>107</v>
      </c>
      <c r="Q17" s="20">
        <v>3.6075522589345918E-2</v>
      </c>
      <c r="R17" s="99">
        <v>64</v>
      </c>
      <c r="S17" s="20">
        <v>1.9411586290567183E-2</v>
      </c>
      <c r="T17" s="48">
        <v>-0.40186915887850466</v>
      </c>
      <c r="U17" s="11"/>
    </row>
    <row r="18" spans="2:21" ht="21.9" customHeight="1" x14ac:dyDescent="0.3">
      <c r="B18" s="123" t="s">
        <v>33</v>
      </c>
      <c r="C18" s="82" t="s">
        <v>613</v>
      </c>
      <c r="D18" s="49">
        <v>96</v>
      </c>
      <c r="E18" s="98">
        <v>2.6438997521343981E-2</v>
      </c>
      <c r="F18" s="99">
        <v>87</v>
      </c>
      <c r="G18" s="98">
        <v>2.3532593995131187E-2</v>
      </c>
      <c r="H18" s="99">
        <v>114</v>
      </c>
      <c r="I18" s="98">
        <v>4.472049689440994E-2</v>
      </c>
      <c r="J18" s="99">
        <v>77</v>
      </c>
      <c r="K18" s="20">
        <v>1.9211576846307386E-2</v>
      </c>
      <c r="L18" s="99">
        <v>64</v>
      </c>
      <c r="M18" s="20">
        <v>1.5888778550148957E-2</v>
      </c>
      <c r="N18" s="99">
        <v>66</v>
      </c>
      <c r="O18" s="20">
        <v>1.5643517421189856E-2</v>
      </c>
      <c r="P18" s="99">
        <v>22</v>
      </c>
      <c r="Q18" s="20">
        <v>7.4173971679028991E-3</v>
      </c>
      <c r="R18" s="99">
        <v>30</v>
      </c>
      <c r="S18" s="20">
        <v>9.0991810737033659E-3</v>
      </c>
      <c r="T18" s="48">
        <v>0.36363636363636365</v>
      </c>
      <c r="U18" s="11"/>
    </row>
    <row r="19" spans="2:21" ht="21.9" customHeight="1" x14ac:dyDescent="0.3">
      <c r="B19" s="123" t="s">
        <v>34</v>
      </c>
      <c r="C19" s="82" t="s">
        <v>614</v>
      </c>
      <c r="D19" s="49">
        <v>121</v>
      </c>
      <c r="E19" s="98">
        <v>3.3324153125860644E-2</v>
      </c>
      <c r="F19" s="99">
        <v>144</v>
      </c>
      <c r="G19" s="98">
        <v>3.895050040573439E-2</v>
      </c>
      <c r="H19" s="99">
        <v>137</v>
      </c>
      <c r="I19" s="98">
        <v>2.8571428571428571E-2</v>
      </c>
      <c r="J19" s="99">
        <v>132</v>
      </c>
      <c r="K19" s="20">
        <v>3.2934131736526949E-2</v>
      </c>
      <c r="L19" s="99">
        <v>148</v>
      </c>
      <c r="M19" s="20">
        <v>3.6742800397219472E-2</v>
      </c>
      <c r="N19" s="99">
        <v>163</v>
      </c>
      <c r="O19" s="20">
        <v>3.8634747570514334E-2</v>
      </c>
      <c r="P19" s="99">
        <v>90</v>
      </c>
      <c r="Q19" s="20">
        <v>3.0343897505057317E-2</v>
      </c>
      <c r="R19" s="99">
        <v>119</v>
      </c>
      <c r="S19" s="20">
        <v>3.6093418259023353E-2</v>
      </c>
      <c r="T19" s="48">
        <v>0.32222222222222224</v>
      </c>
      <c r="U19" s="11"/>
    </row>
    <row r="20" spans="2:21" ht="21.9" customHeight="1" x14ac:dyDescent="0.3">
      <c r="B20" s="123" t="s">
        <v>35</v>
      </c>
      <c r="C20" s="82" t="s">
        <v>614</v>
      </c>
      <c r="D20" s="49">
        <v>54</v>
      </c>
      <c r="E20" s="98">
        <v>1.487193610575599E-2</v>
      </c>
      <c r="F20" s="99">
        <v>84</v>
      </c>
      <c r="G20" s="98">
        <v>2.2721125236678387E-2</v>
      </c>
      <c r="H20" s="99">
        <v>79</v>
      </c>
      <c r="I20" s="98">
        <v>1.8633540372670808E-2</v>
      </c>
      <c r="J20" s="99">
        <v>61</v>
      </c>
      <c r="K20" s="20">
        <v>1.5219560878243513E-2</v>
      </c>
      <c r="L20" s="99">
        <v>94</v>
      </c>
      <c r="M20" s="20">
        <v>2.333664349553128E-2</v>
      </c>
      <c r="N20" s="99">
        <v>82</v>
      </c>
      <c r="O20" s="20">
        <v>1.9435885280872246E-2</v>
      </c>
      <c r="P20" s="99">
        <v>41</v>
      </c>
      <c r="Q20" s="20">
        <v>1.3823331085637221E-2</v>
      </c>
      <c r="R20" s="99">
        <v>40</v>
      </c>
      <c r="S20" s="20">
        <v>1.2132241431604488E-2</v>
      </c>
      <c r="T20" s="48">
        <v>-2.4390243902439025E-2</v>
      </c>
      <c r="U20" s="11"/>
    </row>
    <row r="21" spans="2:21" ht="21.9" customHeight="1" x14ac:dyDescent="0.3">
      <c r="B21" s="123" t="s">
        <v>42</v>
      </c>
      <c r="C21" s="82" t="s">
        <v>615</v>
      </c>
      <c r="D21" s="49">
        <v>35</v>
      </c>
      <c r="E21" s="98">
        <v>9.6392178463233277E-3</v>
      </c>
      <c r="F21" s="99">
        <v>25</v>
      </c>
      <c r="G21" s="98">
        <v>6.7622396537733295E-3</v>
      </c>
      <c r="H21" s="99">
        <v>40</v>
      </c>
      <c r="I21" s="98">
        <v>1.1801242236024845E-2</v>
      </c>
      <c r="J21" s="99">
        <v>28</v>
      </c>
      <c r="K21" s="20">
        <v>6.9860279441117772E-3</v>
      </c>
      <c r="L21" s="99">
        <v>32</v>
      </c>
      <c r="M21" s="20">
        <v>7.9443892750744784E-3</v>
      </c>
      <c r="N21" s="99">
        <v>35</v>
      </c>
      <c r="O21" s="20">
        <v>8.2958046930552282E-3</v>
      </c>
      <c r="P21" s="99">
        <v>22</v>
      </c>
      <c r="Q21" s="20">
        <v>7.4173971679028991E-3</v>
      </c>
      <c r="R21" s="99">
        <v>14</v>
      </c>
      <c r="S21" s="20">
        <v>4.2462845010615719E-3</v>
      </c>
      <c r="T21" s="48">
        <v>-0.36363636363636365</v>
      </c>
      <c r="U21" s="11"/>
    </row>
    <row r="22" spans="2:21" ht="21.9" customHeight="1" x14ac:dyDescent="0.3">
      <c r="B22" s="123" t="s">
        <v>117</v>
      </c>
      <c r="C22" s="82" t="s">
        <v>616</v>
      </c>
      <c r="D22" s="49">
        <v>6</v>
      </c>
      <c r="E22" s="98">
        <v>1.6524373450839988E-3</v>
      </c>
      <c r="F22" s="99">
        <v>8</v>
      </c>
      <c r="G22" s="98">
        <v>2.1639166892074655E-3</v>
      </c>
      <c r="H22" s="99">
        <v>8</v>
      </c>
      <c r="I22" s="98">
        <v>1.8633540372670809E-3</v>
      </c>
      <c r="J22" s="99">
        <v>9</v>
      </c>
      <c r="K22" s="20">
        <v>2.2455089820359281E-3</v>
      </c>
      <c r="L22" s="99">
        <v>9</v>
      </c>
      <c r="M22" s="20">
        <v>2.2343594836146973E-3</v>
      </c>
      <c r="N22" s="99">
        <v>6</v>
      </c>
      <c r="O22" s="20">
        <v>1.4221379473808959E-3</v>
      </c>
      <c r="P22" s="99">
        <v>3</v>
      </c>
      <c r="Q22" s="20">
        <v>1.0114632501685772E-3</v>
      </c>
      <c r="R22" s="99">
        <v>5</v>
      </c>
      <c r="S22" s="20">
        <v>1.5165301789505611E-3</v>
      </c>
      <c r="T22" s="48">
        <v>0.66666666666666663</v>
      </c>
      <c r="U22" s="11"/>
    </row>
    <row r="23" spans="2:21" ht="21.9" customHeight="1" x14ac:dyDescent="0.3">
      <c r="B23" s="123" t="s">
        <v>43</v>
      </c>
      <c r="C23" s="82" t="s">
        <v>617</v>
      </c>
      <c r="D23" s="49">
        <v>113</v>
      </c>
      <c r="E23" s="98">
        <v>3.1120903332415309E-2</v>
      </c>
      <c r="F23" s="99">
        <v>116</v>
      </c>
      <c r="G23" s="98">
        <v>3.1376791993508249E-2</v>
      </c>
      <c r="H23" s="99">
        <v>123</v>
      </c>
      <c r="I23" s="98">
        <v>2.7329192546583853E-2</v>
      </c>
      <c r="J23" s="99">
        <v>113</v>
      </c>
      <c r="K23" s="20">
        <v>2.8193612774451097E-2</v>
      </c>
      <c r="L23" s="99">
        <v>130</v>
      </c>
      <c r="M23" s="20">
        <v>3.2274081429990067E-2</v>
      </c>
      <c r="N23" s="99">
        <v>136</v>
      </c>
      <c r="O23" s="20">
        <v>3.2235126807300306E-2</v>
      </c>
      <c r="P23" s="99">
        <v>82</v>
      </c>
      <c r="Q23" s="20">
        <v>2.7646662171274441E-2</v>
      </c>
      <c r="R23" s="99">
        <v>106</v>
      </c>
      <c r="S23" s="20">
        <v>3.2150439793751893E-2</v>
      </c>
      <c r="T23" s="48">
        <v>0.29268292682926828</v>
      </c>
      <c r="U23" s="11"/>
    </row>
    <row r="24" spans="2:21" ht="21.9" customHeight="1" x14ac:dyDescent="0.3">
      <c r="B24" s="123" t="s">
        <v>44</v>
      </c>
      <c r="C24" s="82" t="s">
        <v>618</v>
      </c>
      <c r="D24" s="49">
        <v>4</v>
      </c>
      <c r="E24" s="98">
        <v>1.101624896722666E-3</v>
      </c>
      <c r="F24" s="99">
        <v>6</v>
      </c>
      <c r="G24" s="98">
        <v>1.6229375169055993E-3</v>
      </c>
      <c r="H24" s="99">
        <v>5</v>
      </c>
      <c r="I24" s="98">
        <v>0</v>
      </c>
      <c r="J24" s="99">
        <v>6</v>
      </c>
      <c r="K24" s="20">
        <v>1.4970059880239522E-3</v>
      </c>
      <c r="L24" s="99">
        <v>8</v>
      </c>
      <c r="M24" s="20">
        <v>1.9860973187686196E-3</v>
      </c>
      <c r="N24" s="99">
        <v>4</v>
      </c>
      <c r="O24" s="20">
        <v>9.4809196492059728E-4</v>
      </c>
      <c r="P24" s="99">
        <v>7</v>
      </c>
      <c r="Q24" s="20">
        <v>2.3600809170600135E-3</v>
      </c>
      <c r="R24" s="99">
        <v>6</v>
      </c>
      <c r="S24" s="20">
        <v>1.8198362147406738E-3</v>
      </c>
      <c r="T24" s="48">
        <v>-0.14285714285714285</v>
      </c>
      <c r="U24" s="11"/>
    </row>
    <row r="25" spans="2:21" ht="21.9" customHeight="1" x14ac:dyDescent="0.3">
      <c r="B25" s="123" t="s">
        <v>45</v>
      </c>
      <c r="C25" s="82" t="s">
        <v>619</v>
      </c>
      <c r="D25" s="49">
        <v>12</v>
      </c>
      <c r="E25" s="98">
        <v>3.3048746901679976E-3</v>
      </c>
      <c r="F25" s="99">
        <v>19</v>
      </c>
      <c r="G25" s="98">
        <v>5.1393021368677308E-3</v>
      </c>
      <c r="H25" s="99">
        <v>13</v>
      </c>
      <c r="I25" s="98">
        <v>1.8633540372670809E-3</v>
      </c>
      <c r="J25" s="99">
        <v>12</v>
      </c>
      <c r="K25" s="20">
        <v>2.9940119760479044E-3</v>
      </c>
      <c r="L25" s="99">
        <v>8</v>
      </c>
      <c r="M25" s="20">
        <v>1.9860973187686196E-3</v>
      </c>
      <c r="N25" s="99">
        <v>20</v>
      </c>
      <c r="O25" s="20">
        <v>4.7404598246029864E-3</v>
      </c>
      <c r="P25" s="99">
        <v>11</v>
      </c>
      <c r="Q25" s="20">
        <v>3.7086985839514496E-3</v>
      </c>
      <c r="R25" s="99">
        <v>5</v>
      </c>
      <c r="S25" s="20">
        <v>1.5165301789505611E-3</v>
      </c>
      <c r="T25" s="48">
        <v>-0.54545454545454541</v>
      </c>
      <c r="U25" s="11"/>
    </row>
    <row r="26" spans="2:21" ht="21.9" customHeight="1" x14ac:dyDescent="0.3">
      <c r="B26" s="123" t="s">
        <v>118</v>
      </c>
      <c r="C26" s="82" t="s">
        <v>620</v>
      </c>
      <c r="D26" s="49">
        <v>20</v>
      </c>
      <c r="E26" s="98">
        <v>5.5081244836133296E-3</v>
      </c>
      <c r="F26" s="99">
        <v>18</v>
      </c>
      <c r="G26" s="98">
        <v>4.8688125507167987E-3</v>
      </c>
      <c r="H26" s="99">
        <v>9</v>
      </c>
      <c r="I26" s="98">
        <v>1.8633540372670809E-3</v>
      </c>
      <c r="J26" s="99">
        <v>17</v>
      </c>
      <c r="K26" s="20">
        <v>4.2415169660678645E-3</v>
      </c>
      <c r="L26" s="99">
        <v>16</v>
      </c>
      <c r="M26" s="20">
        <v>3.9721946375372392E-3</v>
      </c>
      <c r="N26" s="99">
        <v>11</v>
      </c>
      <c r="O26" s="20">
        <v>2.6072529035316427E-3</v>
      </c>
      <c r="P26" s="99">
        <v>15</v>
      </c>
      <c r="Q26" s="20">
        <v>5.0573162508428856E-3</v>
      </c>
      <c r="R26" s="99">
        <v>9</v>
      </c>
      <c r="S26" s="20">
        <v>2.7297543221110106E-3</v>
      </c>
      <c r="T26" s="48">
        <v>-0.4</v>
      </c>
      <c r="U26" s="11"/>
    </row>
    <row r="27" spans="2:21" ht="21.9" customHeight="1" x14ac:dyDescent="0.3">
      <c r="B27" s="123" t="s">
        <v>49</v>
      </c>
      <c r="C27" s="82" t="s">
        <v>621</v>
      </c>
      <c r="D27" s="49">
        <v>3</v>
      </c>
      <c r="E27" s="98">
        <v>8.262186725419994E-4</v>
      </c>
      <c r="F27" s="99">
        <v>1</v>
      </c>
      <c r="G27" s="98">
        <v>2.7048958615093319E-4</v>
      </c>
      <c r="H27" s="99">
        <v>5</v>
      </c>
      <c r="I27" s="98">
        <v>1.8633540372670809E-3</v>
      </c>
      <c r="J27" s="99">
        <v>7</v>
      </c>
      <c r="K27" s="20">
        <v>1.7465069860279443E-3</v>
      </c>
      <c r="L27" s="99">
        <v>5</v>
      </c>
      <c r="M27" s="20">
        <v>1.2413108242303875E-3</v>
      </c>
      <c r="N27" s="99">
        <v>4</v>
      </c>
      <c r="O27" s="20">
        <v>9.4809196492059728E-4</v>
      </c>
      <c r="P27" s="99">
        <v>2</v>
      </c>
      <c r="Q27" s="20">
        <v>6.7430883344571813E-4</v>
      </c>
      <c r="R27" s="99">
        <v>2</v>
      </c>
      <c r="S27" s="20">
        <v>6.0661207158022447E-4</v>
      </c>
      <c r="T27" s="48">
        <v>0</v>
      </c>
      <c r="U27" s="11"/>
    </row>
    <row r="28" spans="2:21" ht="21.9" customHeight="1" x14ac:dyDescent="0.3">
      <c r="B28" s="123" t="s">
        <v>50</v>
      </c>
      <c r="C28" s="82" t="s">
        <v>622</v>
      </c>
      <c r="D28" s="49">
        <v>15</v>
      </c>
      <c r="E28" s="98">
        <v>4.1310933627099972E-3</v>
      </c>
      <c r="F28" s="99">
        <v>17</v>
      </c>
      <c r="G28" s="98">
        <v>4.598322964565864E-3</v>
      </c>
      <c r="H28" s="99">
        <v>32</v>
      </c>
      <c r="I28" s="98">
        <v>9.316770186335404E-3</v>
      </c>
      <c r="J28" s="99">
        <v>14</v>
      </c>
      <c r="K28" s="20">
        <v>3.4930139720558886E-3</v>
      </c>
      <c r="L28" s="99">
        <v>16</v>
      </c>
      <c r="M28" s="20">
        <v>3.9721946375372392E-3</v>
      </c>
      <c r="N28" s="99">
        <v>24</v>
      </c>
      <c r="O28" s="20">
        <v>5.6885517895235837E-3</v>
      </c>
      <c r="P28" s="99">
        <v>7</v>
      </c>
      <c r="Q28" s="20">
        <v>2.3600809170600135E-3</v>
      </c>
      <c r="R28" s="99">
        <v>17</v>
      </c>
      <c r="S28" s="20">
        <v>5.1562026084319076E-3</v>
      </c>
      <c r="T28" s="48">
        <v>1.4285714285714286</v>
      </c>
      <c r="U28" s="11"/>
    </row>
    <row r="29" spans="2:21" ht="21.9" customHeight="1" x14ac:dyDescent="0.3">
      <c r="B29" s="123" t="s">
        <v>51</v>
      </c>
      <c r="C29" s="82" t="s">
        <v>623</v>
      </c>
      <c r="D29" s="49">
        <v>151</v>
      </c>
      <c r="E29" s="98">
        <v>4.1586339851280636E-2</v>
      </c>
      <c r="F29" s="99">
        <v>137</v>
      </c>
      <c r="G29" s="98">
        <v>3.7057073302677844E-2</v>
      </c>
      <c r="H29" s="99">
        <v>163</v>
      </c>
      <c r="I29" s="98">
        <v>4.2236024844720499E-2</v>
      </c>
      <c r="J29" s="99">
        <v>143</v>
      </c>
      <c r="K29" s="20">
        <v>3.5678642714570857E-2</v>
      </c>
      <c r="L29" s="99">
        <v>133</v>
      </c>
      <c r="M29" s="20">
        <v>3.3018867924528301E-2</v>
      </c>
      <c r="N29" s="99">
        <v>153</v>
      </c>
      <c r="O29" s="20">
        <v>3.6264517658212848E-2</v>
      </c>
      <c r="P29" s="99">
        <v>130</v>
      </c>
      <c r="Q29" s="20">
        <v>4.3830074173971688E-2</v>
      </c>
      <c r="R29" s="99">
        <v>135</v>
      </c>
      <c r="S29" s="20">
        <v>4.0946314831665151E-2</v>
      </c>
      <c r="T29" s="48">
        <v>3.8461538461538464E-2</v>
      </c>
      <c r="U29" s="11"/>
    </row>
    <row r="30" spans="2:21" ht="21.9" customHeight="1" x14ac:dyDescent="0.3">
      <c r="B30" s="123" t="s">
        <v>52</v>
      </c>
      <c r="C30" s="82" t="s">
        <v>624</v>
      </c>
      <c r="D30" s="49">
        <v>98</v>
      </c>
      <c r="E30" s="98">
        <v>2.6989809969705316E-2</v>
      </c>
      <c r="F30" s="99">
        <v>80</v>
      </c>
      <c r="G30" s="98">
        <v>2.1639166892074659E-2</v>
      </c>
      <c r="H30" s="99">
        <v>100</v>
      </c>
      <c r="I30" s="98">
        <v>2.0496894409937891E-2</v>
      </c>
      <c r="J30" s="99">
        <v>97</v>
      </c>
      <c r="K30" s="20">
        <v>2.4201596806387227E-2</v>
      </c>
      <c r="L30" s="99">
        <v>118</v>
      </c>
      <c r="M30" s="20">
        <v>2.9294935451837142E-2</v>
      </c>
      <c r="N30" s="99">
        <v>139</v>
      </c>
      <c r="O30" s="20">
        <v>3.2946195780990756E-2</v>
      </c>
      <c r="P30" s="99">
        <v>99</v>
      </c>
      <c r="Q30" s="20">
        <v>3.3378287255563049E-2</v>
      </c>
      <c r="R30" s="99">
        <v>100</v>
      </c>
      <c r="S30" s="20">
        <v>3.0330603579011226E-2</v>
      </c>
      <c r="T30" s="48">
        <v>1.0101010101010102E-2</v>
      </c>
      <c r="U30" s="11"/>
    </row>
    <row r="31" spans="2:21" ht="21.9" customHeight="1" x14ac:dyDescent="0.3">
      <c r="B31" s="123" t="s">
        <v>53</v>
      </c>
      <c r="C31" s="82" t="s">
        <v>625</v>
      </c>
      <c r="D31" s="49">
        <v>61</v>
      </c>
      <c r="E31" s="98">
        <v>1.6799779675020655E-2</v>
      </c>
      <c r="F31" s="99">
        <v>45</v>
      </c>
      <c r="G31" s="98">
        <v>1.2172031376791993E-2</v>
      </c>
      <c r="H31" s="99">
        <v>41</v>
      </c>
      <c r="I31" s="98">
        <v>1.1180124223602485E-2</v>
      </c>
      <c r="J31" s="99">
        <v>55</v>
      </c>
      <c r="K31" s="20">
        <v>1.3722554890219561E-2</v>
      </c>
      <c r="L31" s="99">
        <v>68</v>
      </c>
      <c r="M31" s="20">
        <v>1.6881827209533268E-2</v>
      </c>
      <c r="N31" s="99">
        <v>66</v>
      </c>
      <c r="O31" s="20">
        <v>1.5643517421189856E-2</v>
      </c>
      <c r="P31" s="99">
        <v>44</v>
      </c>
      <c r="Q31" s="20">
        <v>1.4834794335805798E-2</v>
      </c>
      <c r="R31" s="99">
        <v>67</v>
      </c>
      <c r="S31" s="20">
        <v>2.032150439793752E-2</v>
      </c>
      <c r="T31" s="48">
        <v>0.52272727272727271</v>
      </c>
      <c r="U31" s="11"/>
    </row>
    <row r="32" spans="2:21" ht="21.9" customHeight="1" x14ac:dyDescent="0.3">
      <c r="B32" s="123" t="s">
        <v>119</v>
      </c>
      <c r="C32" s="82" t="s">
        <v>626</v>
      </c>
      <c r="D32" s="49">
        <v>30</v>
      </c>
      <c r="E32" s="98">
        <v>8.2621867254199944E-3</v>
      </c>
      <c r="F32" s="99">
        <v>33</v>
      </c>
      <c r="G32" s="98">
        <v>8.9261563429807959E-3</v>
      </c>
      <c r="H32" s="99">
        <v>47</v>
      </c>
      <c r="I32" s="98">
        <v>9.9378881987577643E-3</v>
      </c>
      <c r="J32" s="99">
        <v>34</v>
      </c>
      <c r="K32" s="20">
        <v>8.4830339321357289E-3</v>
      </c>
      <c r="L32" s="99">
        <v>32</v>
      </c>
      <c r="M32" s="20">
        <v>7.9443892750744784E-3</v>
      </c>
      <c r="N32" s="99">
        <v>47</v>
      </c>
      <c r="O32" s="20">
        <v>1.1140080587817019E-2</v>
      </c>
      <c r="P32" s="99">
        <v>34</v>
      </c>
      <c r="Q32" s="20">
        <v>1.1463250168577209E-2</v>
      </c>
      <c r="R32" s="99">
        <v>46</v>
      </c>
      <c r="S32" s="20">
        <v>1.3952077646345162E-2</v>
      </c>
      <c r="T32" s="48">
        <v>0.35294117647058826</v>
      </c>
      <c r="U32" s="11"/>
    </row>
    <row r="33" spans="2:21" ht="21.9" customHeight="1" x14ac:dyDescent="0.3">
      <c r="B33" s="123">
        <v>55</v>
      </c>
      <c r="C33" s="82" t="s">
        <v>627</v>
      </c>
      <c r="D33" s="49">
        <v>72</v>
      </c>
      <c r="E33" s="98">
        <v>1.9829248141007987E-2</v>
      </c>
      <c r="F33" s="99">
        <v>71</v>
      </c>
      <c r="G33" s="98">
        <v>1.9204760616716256E-2</v>
      </c>
      <c r="H33" s="99">
        <v>72</v>
      </c>
      <c r="I33" s="98">
        <v>1.6770186335403725E-2</v>
      </c>
      <c r="J33" s="99">
        <v>70</v>
      </c>
      <c r="K33" s="20">
        <v>1.7465069860279445E-2</v>
      </c>
      <c r="L33" s="99">
        <v>73</v>
      </c>
      <c r="M33" s="20">
        <v>1.8123138033763656E-2</v>
      </c>
      <c r="N33" s="99">
        <v>93</v>
      </c>
      <c r="O33" s="20">
        <v>2.2043138184403888E-2</v>
      </c>
      <c r="P33" s="99">
        <v>69</v>
      </c>
      <c r="Q33" s="20">
        <v>2.3263654753877275E-2</v>
      </c>
      <c r="R33" s="99">
        <v>84</v>
      </c>
      <c r="S33" s="20">
        <v>2.5477707006369432E-2</v>
      </c>
      <c r="T33" s="48">
        <v>0.21739130434782608</v>
      </c>
      <c r="U33" s="11"/>
    </row>
    <row r="34" spans="2:21" ht="21.9" customHeight="1" x14ac:dyDescent="0.3">
      <c r="B34" s="123" t="s">
        <v>56</v>
      </c>
      <c r="C34" s="82" t="s">
        <v>628</v>
      </c>
      <c r="D34" s="49">
        <v>56</v>
      </c>
      <c r="E34" s="98">
        <v>1.5422748554117323E-2</v>
      </c>
      <c r="F34" s="99">
        <v>35</v>
      </c>
      <c r="G34" s="98">
        <v>9.4671355152826618E-3</v>
      </c>
      <c r="H34" s="99">
        <v>53</v>
      </c>
      <c r="I34" s="98">
        <v>9.9378881987577643E-3</v>
      </c>
      <c r="J34" s="99">
        <v>74</v>
      </c>
      <c r="K34" s="20">
        <v>1.8463073852295408E-2</v>
      </c>
      <c r="L34" s="99">
        <v>79</v>
      </c>
      <c r="M34" s="20">
        <v>1.961271102284012E-2</v>
      </c>
      <c r="N34" s="99">
        <v>61</v>
      </c>
      <c r="O34" s="20">
        <v>1.4458402465039108E-2</v>
      </c>
      <c r="P34" s="99">
        <v>50</v>
      </c>
      <c r="Q34" s="20">
        <v>1.6857720836142953E-2</v>
      </c>
      <c r="R34" s="99">
        <v>50</v>
      </c>
      <c r="S34" s="20">
        <v>1.5165301789505613E-2</v>
      </c>
      <c r="T34" s="48">
        <v>0</v>
      </c>
      <c r="U34" s="11"/>
    </row>
    <row r="35" spans="2:21" ht="21.9" customHeight="1" x14ac:dyDescent="0.3">
      <c r="B35" s="123" t="s">
        <v>57</v>
      </c>
      <c r="C35" s="82" t="s">
        <v>629</v>
      </c>
      <c r="D35" s="49">
        <v>3</v>
      </c>
      <c r="E35" s="98">
        <v>8.262186725419994E-4</v>
      </c>
      <c r="F35" s="99">
        <v>5</v>
      </c>
      <c r="G35" s="98">
        <v>1.3524479307546662E-3</v>
      </c>
      <c r="H35" s="99">
        <v>3</v>
      </c>
      <c r="I35" s="98">
        <v>6.2111801242236027E-4</v>
      </c>
      <c r="J35" s="99">
        <v>3</v>
      </c>
      <c r="K35" s="20">
        <v>7.4850299401197609E-4</v>
      </c>
      <c r="L35" s="99">
        <v>5</v>
      </c>
      <c r="M35" s="20">
        <v>1.2413108242303875E-3</v>
      </c>
      <c r="N35" s="99">
        <v>4</v>
      </c>
      <c r="O35" s="20">
        <v>9.4809196492059728E-4</v>
      </c>
      <c r="P35" s="99">
        <v>2</v>
      </c>
      <c r="Q35" s="20">
        <v>6.7430883344571813E-4</v>
      </c>
      <c r="R35" s="99">
        <v>1</v>
      </c>
      <c r="S35" s="20">
        <v>3.0330603579011223E-4</v>
      </c>
      <c r="T35" s="48">
        <v>-0.5</v>
      </c>
      <c r="U35" s="11"/>
    </row>
    <row r="36" spans="2:21" ht="21.9" customHeight="1" x14ac:dyDescent="0.3">
      <c r="B36" s="123" t="s">
        <v>58</v>
      </c>
      <c r="C36" s="82" t="s">
        <v>630</v>
      </c>
      <c r="D36" s="49">
        <v>12</v>
      </c>
      <c r="E36" s="98">
        <v>3.3048746901679976E-3</v>
      </c>
      <c r="F36" s="99">
        <v>23</v>
      </c>
      <c r="G36" s="98">
        <v>6.2212604814714636E-3</v>
      </c>
      <c r="H36" s="99">
        <v>19</v>
      </c>
      <c r="I36" s="98">
        <v>4.3478260869565218E-3</v>
      </c>
      <c r="J36" s="99">
        <v>14</v>
      </c>
      <c r="K36" s="20">
        <v>3.4930139720558886E-3</v>
      </c>
      <c r="L36" s="99">
        <v>20</v>
      </c>
      <c r="M36" s="20">
        <v>4.9652432969215501E-3</v>
      </c>
      <c r="N36" s="99">
        <v>19</v>
      </c>
      <c r="O36" s="20">
        <v>4.5034368333728373E-3</v>
      </c>
      <c r="P36" s="99">
        <v>11</v>
      </c>
      <c r="Q36" s="20">
        <v>3.7086985839514496E-3</v>
      </c>
      <c r="R36" s="99">
        <v>12</v>
      </c>
      <c r="S36" s="20">
        <v>3.6396724294813477E-3</v>
      </c>
      <c r="T36" s="48">
        <v>9.0909090909090912E-2</v>
      </c>
      <c r="U36" s="11"/>
    </row>
    <row r="37" spans="2:21" ht="21.9" customHeight="1" x14ac:dyDescent="0.3">
      <c r="B37" s="123" t="s">
        <v>59</v>
      </c>
      <c r="C37" s="82" t="s">
        <v>631</v>
      </c>
      <c r="D37" s="49">
        <v>27</v>
      </c>
      <c r="E37" s="98">
        <v>7.4359680528779948E-3</v>
      </c>
      <c r="F37" s="99">
        <v>29</v>
      </c>
      <c r="G37" s="98">
        <v>7.8441979983770622E-3</v>
      </c>
      <c r="H37" s="99">
        <v>36</v>
      </c>
      <c r="I37" s="98">
        <v>8.6956521739130436E-3</v>
      </c>
      <c r="J37" s="99">
        <v>34</v>
      </c>
      <c r="K37" s="20">
        <v>8.4830339321357289E-3</v>
      </c>
      <c r="L37" s="99">
        <v>40</v>
      </c>
      <c r="M37" s="20">
        <v>9.9304865938431002E-3</v>
      </c>
      <c r="N37" s="99">
        <v>31</v>
      </c>
      <c r="O37" s="20">
        <v>7.3477127281346291E-3</v>
      </c>
      <c r="P37" s="99">
        <v>36</v>
      </c>
      <c r="Q37" s="20">
        <v>1.2137559002022926E-2</v>
      </c>
      <c r="R37" s="99">
        <v>36</v>
      </c>
      <c r="S37" s="20">
        <v>1.0919017288444043E-2</v>
      </c>
      <c r="T37" s="48">
        <v>0</v>
      </c>
      <c r="U37" s="11"/>
    </row>
    <row r="38" spans="2:21" ht="21.9" customHeight="1" x14ac:dyDescent="0.3">
      <c r="B38" s="123" t="s">
        <v>60</v>
      </c>
      <c r="C38" s="82" t="s">
        <v>632</v>
      </c>
      <c r="D38" s="49">
        <v>276</v>
      </c>
      <c r="E38" s="98">
        <v>7.601211787386393E-2</v>
      </c>
      <c r="F38" s="99">
        <v>260</v>
      </c>
      <c r="G38" s="98">
        <v>7.0327292399242625E-2</v>
      </c>
      <c r="H38" s="99">
        <v>294</v>
      </c>
      <c r="I38" s="98">
        <v>8.1366459627329191E-2</v>
      </c>
      <c r="J38" s="99">
        <v>273</v>
      </c>
      <c r="K38" s="20">
        <v>6.8113772455089816E-2</v>
      </c>
      <c r="L38" s="99">
        <v>264</v>
      </c>
      <c r="M38" s="20">
        <v>6.5541211519364456E-2</v>
      </c>
      <c r="N38" s="99">
        <v>292</v>
      </c>
      <c r="O38" s="20">
        <v>6.9210713439203597E-2</v>
      </c>
      <c r="P38" s="99">
        <v>215</v>
      </c>
      <c r="Q38" s="20">
        <v>7.2488199595414693E-2</v>
      </c>
      <c r="R38" s="99">
        <v>260</v>
      </c>
      <c r="S38" s="20">
        <v>7.8859569305429186E-2</v>
      </c>
      <c r="T38" s="48">
        <v>0.20930232558139536</v>
      </c>
      <c r="U38" s="11"/>
    </row>
    <row r="39" spans="2:21" ht="21.9" customHeight="1" x14ac:dyDescent="0.3">
      <c r="B39" s="123" t="s">
        <v>61</v>
      </c>
      <c r="C39" s="82" t="s">
        <v>633</v>
      </c>
      <c r="D39" s="49">
        <v>48</v>
      </c>
      <c r="E39" s="98">
        <v>1.321949876067199E-2</v>
      </c>
      <c r="F39" s="99">
        <v>67</v>
      </c>
      <c r="G39" s="98">
        <v>1.8122802272112524E-2</v>
      </c>
      <c r="H39" s="99">
        <v>62</v>
      </c>
      <c r="I39" s="98">
        <v>9.9378881987577643E-3</v>
      </c>
      <c r="J39" s="99">
        <v>62</v>
      </c>
      <c r="K39" s="20">
        <v>1.5469061876247504E-2</v>
      </c>
      <c r="L39" s="99">
        <v>70</v>
      </c>
      <c r="M39" s="20">
        <v>1.7378351539225421E-2</v>
      </c>
      <c r="N39" s="99">
        <v>89</v>
      </c>
      <c r="O39" s="20">
        <v>2.1095046219483285E-2</v>
      </c>
      <c r="P39" s="99">
        <v>57</v>
      </c>
      <c r="Q39" s="20">
        <v>1.9217801753202968E-2</v>
      </c>
      <c r="R39" s="99">
        <v>43</v>
      </c>
      <c r="S39" s="20">
        <v>1.3042159538974828E-2</v>
      </c>
      <c r="T39" s="48">
        <v>-0.24561403508771928</v>
      </c>
      <c r="U39" s="11"/>
    </row>
    <row r="40" spans="2:21" ht="21.9" customHeight="1" x14ac:dyDescent="0.3">
      <c r="B40" s="123" t="s">
        <v>62</v>
      </c>
      <c r="C40" s="82" t="s">
        <v>634</v>
      </c>
      <c r="D40" s="49">
        <v>62</v>
      </c>
      <c r="E40" s="98">
        <v>1.7075185899201321E-2</v>
      </c>
      <c r="F40" s="99">
        <v>50</v>
      </c>
      <c r="G40" s="98">
        <v>1.3524479307546659E-2</v>
      </c>
      <c r="H40" s="99">
        <v>50</v>
      </c>
      <c r="I40" s="98">
        <v>1.4906832298136647E-2</v>
      </c>
      <c r="J40" s="99">
        <v>55</v>
      </c>
      <c r="K40" s="20">
        <v>1.3722554890219561E-2</v>
      </c>
      <c r="L40" s="99">
        <v>47</v>
      </c>
      <c r="M40" s="20">
        <v>1.166832174776564E-2</v>
      </c>
      <c r="N40" s="99">
        <v>52</v>
      </c>
      <c r="O40" s="20">
        <v>1.2325195543967766E-2</v>
      </c>
      <c r="P40" s="99">
        <v>40</v>
      </c>
      <c r="Q40" s="20">
        <v>1.3486176668914362E-2</v>
      </c>
      <c r="R40" s="99">
        <v>39</v>
      </c>
      <c r="S40" s="20">
        <v>1.1828935395814377E-2</v>
      </c>
      <c r="T40" s="48">
        <v>-2.5000000000000001E-2</v>
      </c>
      <c r="U40" s="11"/>
    </row>
    <row r="41" spans="2:21" ht="21.9" customHeight="1" x14ac:dyDescent="0.3">
      <c r="B41" s="123" t="s">
        <v>63</v>
      </c>
      <c r="C41" s="82" t="s">
        <v>635</v>
      </c>
      <c r="D41" s="49">
        <v>9</v>
      </c>
      <c r="E41" s="98">
        <v>2.4786560176259984E-3</v>
      </c>
      <c r="F41" s="99">
        <v>7</v>
      </c>
      <c r="G41" s="98">
        <v>1.8934271030565323E-3</v>
      </c>
      <c r="H41" s="99">
        <v>6</v>
      </c>
      <c r="I41" s="98">
        <v>3.105590062111801E-3</v>
      </c>
      <c r="J41" s="99">
        <v>8</v>
      </c>
      <c r="K41" s="20">
        <v>1.996007984031936E-3</v>
      </c>
      <c r="L41" s="99">
        <v>7</v>
      </c>
      <c r="M41" s="20">
        <v>1.7378351539225421E-3</v>
      </c>
      <c r="N41" s="99">
        <v>7</v>
      </c>
      <c r="O41" s="20">
        <v>1.659160938611045E-3</v>
      </c>
      <c r="P41" s="99">
        <v>4</v>
      </c>
      <c r="Q41" s="20">
        <v>1.3486176668914363E-3</v>
      </c>
      <c r="R41" s="99">
        <v>6</v>
      </c>
      <c r="S41" s="20">
        <v>1.8198362147406738E-3</v>
      </c>
      <c r="T41" s="48">
        <v>0.5</v>
      </c>
      <c r="U41" s="11"/>
    </row>
    <row r="42" spans="2:21" ht="21.9" customHeight="1" x14ac:dyDescent="0.3">
      <c r="B42" s="123" t="s">
        <v>65</v>
      </c>
      <c r="C42" s="82" t="s">
        <v>636</v>
      </c>
      <c r="D42" s="49">
        <v>37</v>
      </c>
      <c r="E42" s="98">
        <v>1.019003029468466E-2</v>
      </c>
      <c r="F42" s="99">
        <v>29</v>
      </c>
      <c r="G42" s="98">
        <v>7.8441979983770622E-3</v>
      </c>
      <c r="H42" s="99">
        <v>31</v>
      </c>
      <c r="I42" s="98">
        <v>7.4534161490683237E-3</v>
      </c>
      <c r="J42" s="99">
        <v>30</v>
      </c>
      <c r="K42" s="20">
        <v>7.4850299401197605E-3</v>
      </c>
      <c r="L42" s="99">
        <v>27</v>
      </c>
      <c r="M42" s="20">
        <v>6.7030784508440924E-3</v>
      </c>
      <c r="N42" s="99">
        <v>41</v>
      </c>
      <c r="O42" s="20">
        <v>9.7179426404361228E-3</v>
      </c>
      <c r="P42" s="99">
        <v>28</v>
      </c>
      <c r="Q42" s="20">
        <v>9.440323668240054E-3</v>
      </c>
      <c r="R42" s="99">
        <v>25</v>
      </c>
      <c r="S42" s="20">
        <v>7.5826508947528064E-3</v>
      </c>
      <c r="T42" s="48">
        <v>-0.10714285714285714</v>
      </c>
      <c r="U42" s="11"/>
    </row>
    <row r="43" spans="2:21" ht="21.9" customHeight="1" x14ac:dyDescent="0.3">
      <c r="B43" s="123" t="s">
        <v>66</v>
      </c>
      <c r="C43" s="82" t="s">
        <v>637</v>
      </c>
      <c r="D43" s="49">
        <v>6</v>
      </c>
      <c r="E43" s="98">
        <v>1.6524373450839988E-3</v>
      </c>
      <c r="F43" s="99">
        <v>7</v>
      </c>
      <c r="G43" s="98">
        <v>1.8934271030565323E-3</v>
      </c>
      <c r="H43" s="99">
        <v>6</v>
      </c>
      <c r="I43" s="98">
        <v>1.8633540372670809E-3</v>
      </c>
      <c r="J43" s="99">
        <v>7</v>
      </c>
      <c r="K43" s="20">
        <v>1.7465069860279443E-3</v>
      </c>
      <c r="L43" s="99">
        <v>11</v>
      </c>
      <c r="M43" s="20">
        <v>2.7308838133068519E-3</v>
      </c>
      <c r="N43" s="99">
        <v>5</v>
      </c>
      <c r="O43" s="20">
        <v>1.1851149561507466E-3</v>
      </c>
      <c r="P43" s="99">
        <v>5</v>
      </c>
      <c r="Q43" s="20">
        <v>1.6857720836142953E-3</v>
      </c>
      <c r="R43" s="99">
        <v>5</v>
      </c>
      <c r="S43" s="20">
        <v>1.5165301789505611E-3</v>
      </c>
      <c r="T43" s="48">
        <v>0</v>
      </c>
      <c r="U43" s="11"/>
    </row>
    <row r="44" spans="2:21" ht="21.9" customHeight="1" x14ac:dyDescent="0.3">
      <c r="B44" s="123" t="s">
        <v>67</v>
      </c>
      <c r="C44" s="82" t="s">
        <v>638</v>
      </c>
      <c r="D44" s="49">
        <v>71</v>
      </c>
      <c r="E44" s="98">
        <v>1.9553841916827321E-2</v>
      </c>
      <c r="F44" s="99">
        <v>60</v>
      </c>
      <c r="G44" s="98">
        <v>1.6229375169055992E-2</v>
      </c>
      <c r="H44" s="99">
        <v>81</v>
      </c>
      <c r="I44" s="98">
        <v>1.6770186335403725E-2</v>
      </c>
      <c r="J44" s="99">
        <v>82</v>
      </c>
      <c r="K44" s="20">
        <v>2.0459081836327345E-2</v>
      </c>
      <c r="L44" s="99">
        <v>71</v>
      </c>
      <c r="M44" s="20">
        <v>1.7626613704071498E-2</v>
      </c>
      <c r="N44" s="99">
        <v>104</v>
      </c>
      <c r="O44" s="20">
        <v>2.4650391087935531E-2</v>
      </c>
      <c r="P44" s="99">
        <v>42</v>
      </c>
      <c r="Q44" s="20">
        <v>1.4160485502360081E-2</v>
      </c>
      <c r="R44" s="99">
        <v>66</v>
      </c>
      <c r="S44" s="20">
        <v>2.0018198362147407E-2</v>
      </c>
      <c r="T44" s="48">
        <v>0.5714285714285714</v>
      </c>
      <c r="U44" s="11"/>
    </row>
    <row r="45" spans="2:21" ht="21.9" customHeight="1" x14ac:dyDescent="0.3">
      <c r="B45" s="123" t="s">
        <v>68</v>
      </c>
      <c r="C45" s="82" t="s">
        <v>639</v>
      </c>
      <c r="D45" s="49">
        <v>36</v>
      </c>
      <c r="E45" s="98">
        <v>9.9146240705039936E-3</v>
      </c>
      <c r="F45" s="99">
        <v>40</v>
      </c>
      <c r="G45" s="98">
        <v>1.0819583446037329E-2</v>
      </c>
      <c r="H45" s="99">
        <v>32</v>
      </c>
      <c r="I45" s="98">
        <v>6.8322981366459633E-3</v>
      </c>
      <c r="J45" s="99">
        <v>36</v>
      </c>
      <c r="K45" s="20">
        <v>8.9820359281437123E-3</v>
      </c>
      <c r="L45" s="99">
        <v>42</v>
      </c>
      <c r="M45" s="20">
        <v>1.0427010923535254E-2</v>
      </c>
      <c r="N45" s="99">
        <v>49</v>
      </c>
      <c r="O45" s="20">
        <v>1.1614126570277317E-2</v>
      </c>
      <c r="P45" s="99">
        <v>32</v>
      </c>
      <c r="Q45" s="20">
        <v>1.078894133513149E-2</v>
      </c>
      <c r="R45" s="99">
        <v>35</v>
      </c>
      <c r="S45" s="20">
        <v>1.0615711252653927E-2</v>
      </c>
      <c r="T45" s="48">
        <v>9.375E-2</v>
      </c>
      <c r="U45" s="11"/>
    </row>
    <row r="46" spans="2:21" ht="21.9" customHeight="1" x14ac:dyDescent="0.3">
      <c r="B46" s="123" t="s">
        <v>74</v>
      </c>
      <c r="C46" s="82" t="s">
        <v>640</v>
      </c>
      <c r="D46" s="49">
        <v>964</v>
      </c>
      <c r="E46" s="98">
        <v>0.26549160011016248</v>
      </c>
      <c r="F46" s="99">
        <v>1100</v>
      </c>
      <c r="G46" s="98">
        <v>0.29753854476602648</v>
      </c>
      <c r="H46" s="99">
        <v>1205</v>
      </c>
      <c r="I46" s="98">
        <v>0.29254658385093174</v>
      </c>
      <c r="J46" s="99">
        <v>1365</v>
      </c>
      <c r="K46" s="20">
        <v>0.34056886227544908</v>
      </c>
      <c r="L46" s="99">
        <v>1281</v>
      </c>
      <c r="M46" s="20">
        <v>0.31802383316782523</v>
      </c>
      <c r="N46" s="99">
        <v>1370</v>
      </c>
      <c r="O46" s="20">
        <v>0.32472149798530459</v>
      </c>
      <c r="P46" s="99">
        <v>1020</v>
      </c>
      <c r="Q46" s="20">
        <v>0.34389750505731626</v>
      </c>
      <c r="R46" s="99">
        <v>1223</v>
      </c>
      <c r="S46" s="20">
        <v>0.37094328177130725</v>
      </c>
      <c r="T46" s="48">
        <v>0.19901960784313724</v>
      </c>
      <c r="U46" s="11"/>
    </row>
    <row r="47" spans="2:21" ht="21.9" customHeight="1" thickBot="1" x14ac:dyDescent="0.35">
      <c r="B47" s="123" t="s">
        <v>93</v>
      </c>
      <c r="C47" s="82" t="s">
        <v>641</v>
      </c>
      <c r="D47" s="49">
        <v>67</v>
      </c>
      <c r="E47" s="98">
        <v>1.8452217020104654E-2</v>
      </c>
      <c r="F47" s="99">
        <v>36</v>
      </c>
      <c r="G47" s="98">
        <v>9.7376251014335974E-3</v>
      </c>
      <c r="H47" s="99">
        <v>50</v>
      </c>
      <c r="I47" s="98">
        <v>1.3043478260869566E-2</v>
      </c>
      <c r="J47" s="99">
        <v>49</v>
      </c>
      <c r="K47" s="20">
        <v>1.2225548902195609E-2</v>
      </c>
      <c r="L47" s="99">
        <v>61</v>
      </c>
      <c r="M47" s="20">
        <v>1.5143992055610725E-2</v>
      </c>
      <c r="N47" s="99">
        <v>39</v>
      </c>
      <c r="O47" s="20">
        <v>9.2438966579758228E-3</v>
      </c>
      <c r="P47" s="99">
        <v>49</v>
      </c>
      <c r="Q47" s="20">
        <v>1.6520566419420093E-2</v>
      </c>
      <c r="R47" s="99">
        <v>45</v>
      </c>
      <c r="S47" s="20">
        <v>1.364877161055505E-2</v>
      </c>
      <c r="T47" s="48">
        <v>-8.1632653061224483E-2</v>
      </c>
      <c r="U47" s="11"/>
    </row>
    <row r="48" spans="2:21" ht="21.9" customHeight="1" thickTop="1" thickBot="1" x14ac:dyDescent="0.35">
      <c r="B48" s="251" t="s">
        <v>187</v>
      </c>
      <c r="C48" s="252"/>
      <c r="D48" s="40">
        <v>3631</v>
      </c>
      <c r="E48" s="100">
        <v>0.99999999999999989</v>
      </c>
      <c r="F48" s="101">
        <v>3697</v>
      </c>
      <c r="G48" s="100">
        <v>0.99999999999999989</v>
      </c>
      <c r="H48" s="101">
        <v>3951</v>
      </c>
      <c r="I48" s="100">
        <v>0.99999999999999989</v>
      </c>
      <c r="J48" s="101">
        <v>4008</v>
      </c>
      <c r="K48" s="110">
        <v>1.0000000000000002</v>
      </c>
      <c r="L48" s="101">
        <v>4028</v>
      </c>
      <c r="M48" s="110">
        <v>1</v>
      </c>
      <c r="N48" s="101">
        <v>4219</v>
      </c>
      <c r="O48" s="28">
        <v>1</v>
      </c>
      <c r="P48" s="101">
        <v>2966</v>
      </c>
      <c r="Q48" s="28">
        <v>1</v>
      </c>
      <c r="R48" s="101">
        <v>3297</v>
      </c>
      <c r="S48" s="28">
        <v>0.88959660297239906</v>
      </c>
      <c r="T48" s="51">
        <v>0.11159811193526635</v>
      </c>
      <c r="U48" s="11"/>
    </row>
    <row r="49" spans="4:20" s="3" customFormat="1" ht="15" thickTop="1" x14ac:dyDescent="0.3"/>
    <row r="50" spans="4:20" s="3" customFormat="1" x14ac:dyDescent="0.3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4:20" s="3" customFormat="1" x14ac:dyDescent="0.3"/>
    <row r="52" spans="4:20" s="3" customFormat="1" x14ac:dyDescent="0.3"/>
    <row r="53" spans="4:20" s="3" customFormat="1" x14ac:dyDescent="0.3"/>
    <row r="54" spans="4:20" s="3" customFormat="1" x14ac:dyDescent="0.3"/>
    <row r="55" spans="4:20" s="3" customFormat="1" x14ac:dyDescent="0.3"/>
    <row r="56" spans="4:20" s="3" customFormat="1" x14ac:dyDescent="0.3"/>
    <row r="57" spans="4:20" s="3" customFormat="1" x14ac:dyDescent="0.3"/>
    <row r="58" spans="4:20" s="3" customFormat="1" x14ac:dyDescent="0.3"/>
    <row r="59" spans="4:20" s="3" customFormat="1" x14ac:dyDescent="0.3"/>
    <row r="60" spans="4:20" s="3" customFormat="1" x14ac:dyDescent="0.3"/>
    <row r="61" spans="4:20" s="3" customFormat="1" x14ac:dyDescent="0.3"/>
    <row r="62" spans="4:20" s="3" customFormat="1" x14ac:dyDescent="0.3"/>
    <row r="63" spans="4:20" s="3" customFormat="1" x14ac:dyDescent="0.3"/>
    <row r="64" spans="4:20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</sheetData>
  <mergeCells count="15">
    <mergeCell ref="B2:T2"/>
    <mergeCell ref="B3:T3"/>
    <mergeCell ref="F5:G5"/>
    <mergeCell ref="R5:S5"/>
    <mergeCell ref="D4:S4"/>
    <mergeCell ref="T4:T6"/>
    <mergeCell ref="J5:K5"/>
    <mergeCell ref="C4:C6"/>
    <mergeCell ref="B4:B6"/>
    <mergeCell ref="D5:E5"/>
    <mergeCell ref="H5:I5"/>
    <mergeCell ref="N5:O5"/>
    <mergeCell ref="P5:Q5"/>
    <mergeCell ref="B48:C48"/>
    <mergeCell ref="L5:M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I623"/>
  <sheetViews>
    <sheetView tabSelected="1" topLeftCell="A3" workbookViewId="0">
      <selection activeCell="B6" sqref="B6"/>
    </sheetView>
  </sheetViews>
  <sheetFormatPr defaultColWidth="9.109375" defaultRowHeight="14.4" x14ac:dyDescent="0.3"/>
  <cols>
    <col min="1" max="1" width="2.6640625" style="3" customWidth="1"/>
    <col min="2" max="2" width="7.6640625" style="1" customWidth="1"/>
    <col min="3" max="3" width="67" style="1" bestFit="1" customWidth="1"/>
    <col min="4" max="13" width="12.6640625" style="1" customWidth="1"/>
    <col min="14" max="14" width="9.109375" style="11"/>
    <col min="15" max="61" width="9.109375" style="3"/>
    <col min="62" max="16384" width="9.109375" style="1"/>
  </cols>
  <sheetData>
    <row r="1" spans="2:14" s="3" customFormat="1" ht="15" thickBot="1" x14ac:dyDescent="0.35">
      <c r="N1" s="11"/>
    </row>
    <row r="2" spans="2:14" ht="21.9" customHeight="1" thickTop="1" thickBot="1" x14ac:dyDescent="0.35">
      <c r="B2" s="201" t="s">
        <v>716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2:14" ht="21.9" customHeight="1" thickTop="1" thickBot="1" x14ac:dyDescent="0.35">
      <c r="B3" s="223" t="s">
        <v>717</v>
      </c>
      <c r="C3" s="253" t="s">
        <v>602</v>
      </c>
      <c r="D3" s="208" t="s">
        <v>233</v>
      </c>
      <c r="E3" s="209"/>
      <c r="F3" s="209"/>
      <c r="G3" s="209"/>
      <c r="H3" s="209"/>
      <c r="I3" s="209"/>
      <c r="J3" s="209"/>
      <c r="K3" s="210"/>
      <c r="L3" s="211" t="s">
        <v>187</v>
      </c>
      <c r="M3" s="212"/>
    </row>
    <row r="4" spans="2:14" ht="21.9" customHeight="1" thickTop="1" x14ac:dyDescent="0.3">
      <c r="B4" s="240"/>
      <c r="C4" s="254"/>
      <c r="D4" s="219" t="s">
        <v>188</v>
      </c>
      <c r="E4" s="220"/>
      <c r="F4" s="220" t="s">
        <v>189</v>
      </c>
      <c r="G4" s="220"/>
      <c r="H4" s="220" t="s">
        <v>190</v>
      </c>
      <c r="I4" s="220"/>
      <c r="J4" s="220" t="s">
        <v>191</v>
      </c>
      <c r="K4" s="221"/>
      <c r="L4" s="234"/>
      <c r="M4" s="235"/>
    </row>
    <row r="5" spans="2:14" ht="21.9" customHeight="1" thickBot="1" x14ac:dyDescent="0.35">
      <c r="B5" s="241"/>
      <c r="C5" s="255"/>
      <c r="D5" s="121" t="s">
        <v>2</v>
      </c>
      <c r="E5" s="102" t="s">
        <v>1</v>
      </c>
      <c r="F5" s="122" t="s">
        <v>2</v>
      </c>
      <c r="G5" s="102" t="s">
        <v>1</v>
      </c>
      <c r="H5" s="122" t="s">
        <v>2</v>
      </c>
      <c r="I5" s="102" t="s">
        <v>1</v>
      </c>
      <c r="J5" s="122" t="s">
        <v>2</v>
      </c>
      <c r="K5" s="34" t="s">
        <v>1</v>
      </c>
      <c r="L5" s="134" t="s">
        <v>2</v>
      </c>
      <c r="M5" s="35" t="s">
        <v>1</v>
      </c>
    </row>
    <row r="6" spans="2:14" ht="21.9" customHeight="1" thickTop="1" x14ac:dyDescent="0.3">
      <c r="B6" s="124" t="s">
        <v>94</v>
      </c>
      <c r="C6" s="125" t="s">
        <v>603</v>
      </c>
      <c r="D6" s="126">
        <v>82</v>
      </c>
      <c r="E6" s="127">
        <v>9.8557692307692304E-2</v>
      </c>
      <c r="F6" s="128">
        <v>111</v>
      </c>
      <c r="G6" s="127">
        <v>4.7865459249676584E-2</v>
      </c>
      <c r="H6" s="128">
        <v>7</v>
      </c>
      <c r="I6" s="127">
        <v>4.9295774647887321E-2</v>
      </c>
      <c r="J6" s="128">
        <v>1</v>
      </c>
      <c r="K6" s="129">
        <v>0.25</v>
      </c>
      <c r="L6" s="69">
        <v>201</v>
      </c>
      <c r="M6" s="30">
        <v>6.0964513193812554E-2</v>
      </c>
    </row>
    <row r="7" spans="2:14" ht="21.9" customHeight="1" x14ac:dyDescent="0.3">
      <c r="B7" s="123" t="s">
        <v>14</v>
      </c>
      <c r="C7" s="82" t="s">
        <v>604</v>
      </c>
      <c r="D7" s="49">
        <v>15</v>
      </c>
      <c r="E7" s="98">
        <v>1.8028846153846152E-2</v>
      </c>
      <c r="F7" s="99">
        <v>44</v>
      </c>
      <c r="G7" s="98">
        <v>1.8973695558430356E-2</v>
      </c>
      <c r="H7" s="99">
        <v>1</v>
      </c>
      <c r="I7" s="98">
        <v>7.0422535211267607E-3</v>
      </c>
      <c r="J7" s="99">
        <v>0</v>
      </c>
      <c r="K7" s="20">
        <v>0</v>
      </c>
      <c r="L7" s="41">
        <v>60</v>
      </c>
      <c r="M7" s="21">
        <v>1.8198362147406732E-2</v>
      </c>
    </row>
    <row r="8" spans="2:14" ht="21.9" customHeight="1" x14ac:dyDescent="0.3">
      <c r="B8" s="123" t="s">
        <v>15</v>
      </c>
      <c r="C8" s="82" t="s">
        <v>605</v>
      </c>
      <c r="D8" s="49">
        <v>15</v>
      </c>
      <c r="E8" s="98">
        <v>1.8028846153846152E-2</v>
      </c>
      <c r="F8" s="99">
        <v>58</v>
      </c>
      <c r="G8" s="98">
        <v>2.5010780508840019E-2</v>
      </c>
      <c r="H8" s="99">
        <v>2</v>
      </c>
      <c r="I8" s="98">
        <v>1.4084507042253521E-2</v>
      </c>
      <c r="J8" s="99">
        <v>0</v>
      </c>
      <c r="K8" s="20">
        <v>0</v>
      </c>
      <c r="L8" s="41">
        <v>75</v>
      </c>
      <c r="M8" s="21">
        <v>2.2747952684258416E-2</v>
      </c>
    </row>
    <row r="9" spans="2:14" ht="21.9" customHeight="1" x14ac:dyDescent="0.3">
      <c r="B9" s="123" t="s">
        <v>16</v>
      </c>
      <c r="C9" s="82" t="s">
        <v>606</v>
      </c>
      <c r="D9" s="49">
        <v>12</v>
      </c>
      <c r="E9" s="98">
        <v>1.4423076923076924E-2</v>
      </c>
      <c r="F9" s="99">
        <v>15</v>
      </c>
      <c r="G9" s="98">
        <v>6.4683053040103496E-3</v>
      </c>
      <c r="H9" s="99">
        <v>1</v>
      </c>
      <c r="I9" s="98">
        <v>7.0422535211267607E-3</v>
      </c>
      <c r="J9" s="99">
        <v>0</v>
      </c>
      <c r="K9" s="20">
        <v>0</v>
      </c>
      <c r="L9" s="41">
        <v>28</v>
      </c>
      <c r="M9" s="21">
        <v>8.4925690021231421E-3</v>
      </c>
    </row>
    <row r="10" spans="2:14" ht="21.9" customHeight="1" x14ac:dyDescent="0.3">
      <c r="B10" s="123" t="s">
        <v>17</v>
      </c>
      <c r="C10" s="82" t="s">
        <v>607</v>
      </c>
      <c r="D10" s="49">
        <v>0</v>
      </c>
      <c r="E10" s="98">
        <v>0</v>
      </c>
      <c r="F10" s="99">
        <v>3</v>
      </c>
      <c r="G10" s="98">
        <v>1.29366106080207E-3</v>
      </c>
      <c r="H10" s="99">
        <v>0</v>
      </c>
      <c r="I10" s="98">
        <v>0</v>
      </c>
      <c r="J10" s="99">
        <v>0</v>
      </c>
      <c r="K10" s="20">
        <v>0</v>
      </c>
      <c r="L10" s="41">
        <v>3</v>
      </c>
      <c r="M10" s="21">
        <v>9.099181073703367E-4</v>
      </c>
    </row>
    <row r="11" spans="2:14" ht="21.9" customHeight="1" x14ac:dyDescent="0.3">
      <c r="B11" s="123" t="s">
        <v>18</v>
      </c>
      <c r="C11" s="82" t="s">
        <v>608</v>
      </c>
      <c r="D11" s="49">
        <v>0</v>
      </c>
      <c r="E11" s="98">
        <v>0</v>
      </c>
      <c r="F11" s="99">
        <v>1</v>
      </c>
      <c r="G11" s="98">
        <v>4.3122035360068997E-4</v>
      </c>
      <c r="H11" s="99">
        <v>0</v>
      </c>
      <c r="I11" s="98">
        <v>0</v>
      </c>
      <c r="J11" s="99">
        <v>0</v>
      </c>
      <c r="K11" s="20">
        <v>0</v>
      </c>
      <c r="L11" s="41">
        <v>1</v>
      </c>
      <c r="M11" s="21">
        <v>3.0330603579011223E-4</v>
      </c>
    </row>
    <row r="12" spans="2:14" ht="21.9" customHeight="1" x14ac:dyDescent="0.3">
      <c r="B12" s="123" t="s">
        <v>19</v>
      </c>
      <c r="C12" s="82" t="s">
        <v>609</v>
      </c>
      <c r="D12" s="49">
        <v>3</v>
      </c>
      <c r="E12" s="98">
        <v>3.605769230769231E-3</v>
      </c>
      <c r="F12" s="99">
        <v>4</v>
      </c>
      <c r="G12" s="98">
        <v>1.7248814144027599E-3</v>
      </c>
      <c r="H12" s="99">
        <v>0</v>
      </c>
      <c r="I12" s="98">
        <v>0</v>
      </c>
      <c r="J12" s="99">
        <v>0</v>
      </c>
      <c r="K12" s="20">
        <v>0</v>
      </c>
      <c r="L12" s="41">
        <v>7</v>
      </c>
      <c r="M12" s="21">
        <v>2.1231422505307855E-3</v>
      </c>
    </row>
    <row r="13" spans="2:14" ht="21.9" customHeight="1" x14ac:dyDescent="0.3">
      <c r="B13" s="123" t="s">
        <v>22</v>
      </c>
      <c r="C13" s="82" t="s">
        <v>610</v>
      </c>
      <c r="D13" s="49">
        <v>7</v>
      </c>
      <c r="E13" s="98">
        <v>8.4134615384615381E-3</v>
      </c>
      <c r="F13" s="99">
        <v>21</v>
      </c>
      <c r="G13" s="98">
        <v>9.0556274256144882E-3</v>
      </c>
      <c r="H13" s="99">
        <v>1</v>
      </c>
      <c r="I13" s="98">
        <v>7.0422535211267607E-3</v>
      </c>
      <c r="J13" s="99">
        <v>0</v>
      </c>
      <c r="K13" s="20">
        <v>0</v>
      </c>
      <c r="L13" s="41">
        <v>29</v>
      </c>
      <c r="M13" s="21">
        <v>8.795875037913254E-3</v>
      </c>
    </row>
    <row r="14" spans="2:14" ht="21.9" customHeight="1" x14ac:dyDescent="0.3">
      <c r="B14" s="123" t="s">
        <v>23</v>
      </c>
      <c r="C14" s="82" t="s">
        <v>611</v>
      </c>
      <c r="D14" s="49">
        <v>2</v>
      </c>
      <c r="E14" s="98">
        <v>2.403846153846154E-3</v>
      </c>
      <c r="F14" s="99">
        <v>8</v>
      </c>
      <c r="G14" s="98">
        <v>3.4497628288055198E-3</v>
      </c>
      <c r="H14" s="99">
        <v>0</v>
      </c>
      <c r="I14" s="98">
        <v>0</v>
      </c>
      <c r="J14" s="99">
        <v>0</v>
      </c>
      <c r="K14" s="20">
        <v>0</v>
      </c>
      <c r="L14" s="41">
        <v>10</v>
      </c>
      <c r="M14" s="21">
        <v>3.0330603579011221E-3</v>
      </c>
    </row>
    <row r="15" spans="2:14" ht="21.9" customHeight="1" x14ac:dyDescent="0.3">
      <c r="B15" s="123" t="s">
        <v>24</v>
      </c>
      <c r="C15" s="82" t="s">
        <v>612</v>
      </c>
      <c r="D15" s="49">
        <v>48</v>
      </c>
      <c r="E15" s="98">
        <v>5.7692307692307696E-2</v>
      </c>
      <c r="F15" s="99">
        <v>135</v>
      </c>
      <c r="G15" s="98">
        <v>5.8214747736093142E-2</v>
      </c>
      <c r="H15" s="99">
        <v>5</v>
      </c>
      <c r="I15" s="98">
        <v>3.5211267605633804E-2</v>
      </c>
      <c r="J15" s="99">
        <v>0</v>
      </c>
      <c r="K15" s="20">
        <v>0</v>
      </c>
      <c r="L15" s="41">
        <v>188</v>
      </c>
      <c r="M15" s="21">
        <v>5.7021534728541101E-2</v>
      </c>
    </row>
    <row r="16" spans="2:14" ht="21.9" customHeight="1" x14ac:dyDescent="0.3">
      <c r="B16" s="123" t="s">
        <v>25</v>
      </c>
      <c r="C16" s="82" t="s">
        <v>612</v>
      </c>
      <c r="D16" s="49">
        <v>13</v>
      </c>
      <c r="E16" s="98">
        <v>1.5625E-2</v>
      </c>
      <c r="F16" s="99">
        <v>49</v>
      </c>
      <c r="G16" s="98">
        <v>2.1129797326433809E-2</v>
      </c>
      <c r="H16" s="99">
        <v>2</v>
      </c>
      <c r="I16" s="98">
        <v>1.4084507042253521E-2</v>
      </c>
      <c r="J16" s="99">
        <v>0</v>
      </c>
      <c r="K16" s="20">
        <v>0</v>
      </c>
      <c r="L16" s="41">
        <v>64</v>
      </c>
      <c r="M16" s="21">
        <v>1.9411586290567183E-2</v>
      </c>
    </row>
    <row r="17" spans="2:13" ht="21.9" customHeight="1" x14ac:dyDescent="0.3">
      <c r="B17" s="123" t="s">
        <v>33</v>
      </c>
      <c r="C17" s="82" t="s">
        <v>613</v>
      </c>
      <c r="D17" s="49">
        <v>7</v>
      </c>
      <c r="E17" s="98">
        <v>8.4134615384615381E-3</v>
      </c>
      <c r="F17" s="99">
        <v>22</v>
      </c>
      <c r="G17" s="98">
        <v>9.4868477792151781E-3</v>
      </c>
      <c r="H17" s="99">
        <v>1</v>
      </c>
      <c r="I17" s="98">
        <v>7.0422535211267607E-3</v>
      </c>
      <c r="J17" s="99">
        <v>0</v>
      </c>
      <c r="K17" s="20">
        <v>0</v>
      </c>
      <c r="L17" s="41">
        <v>30</v>
      </c>
      <c r="M17" s="21">
        <v>9.0991810737033659E-3</v>
      </c>
    </row>
    <row r="18" spans="2:13" ht="21.9" customHeight="1" x14ac:dyDescent="0.3">
      <c r="B18" s="123" t="s">
        <v>34</v>
      </c>
      <c r="C18" s="82" t="s">
        <v>614</v>
      </c>
      <c r="D18" s="49">
        <v>33</v>
      </c>
      <c r="E18" s="98">
        <v>3.9663461538461536E-2</v>
      </c>
      <c r="F18" s="99">
        <v>82</v>
      </c>
      <c r="G18" s="98">
        <v>3.5360068995256573E-2</v>
      </c>
      <c r="H18" s="99">
        <v>4</v>
      </c>
      <c r="I18" s="98">
        <v>2.8169014084507043E-2</v>
      </c>
      <c r="J18" s="99">
        <v>0</v>
      </c>
      <c r="K18" s="20">
        <v>0</v>
      </c>
      <c r="L18" s="41">
        <v>119</v>
      </c>
      <c r="M18" s="21">
        <v>3.6093418259023353E-2</v>
      </c>
    </row>
    <row r="19" spans="2:13" ht="21.9" customHeight="1" x14ac:dyDescent="0.3">
      <c r="B19" s="123" t="s">
        <v>35</v>
      </c>
      <c r="C19" s="82" t="s">
        <v>614</v>
      </c>
      <c r="D19" s="49">
        <v>11</v>
      </c>
      <c r="E19" s="98">
        <v>1.3221153846153846E-2</v>
      </c>
      <c r="F19" s="99">
        <v>26</v>
      </c>
      <c r="G19" s="98">
        <v>1.121172919361794E-2</v>
      </c>
      <c r="H19" s="99">
        <v>3</v>
      </c>
      <c r="I19" s="98">
        <v>2.1126760563380281E-2</v>
      </c>
      <c r="J19" s="99">
        <v>0</v>
      </c>
      <c r="K19" s="20">
        <v>0</v>
      </c>
      <c r="L19" s="41">
        <v>40</v>
      </c>
      <c r="M19" s="21">
        <v>1.2132241431604488E-2</v>
      </c>
    </row>
    <row r="20" spans="2:13" ht="21.9" customHeight="1" x14ac:dyDescent="0.3">
      <c r="B20" s="123" t="s">
        <v>42</v>
      </c>
      <c r="C20" s="82" t="s">
        <v>615</v>
      </c>
      <c r="D20" s="49">
        <v>5</v>
      </c>
      <c r="E20" s="98">
        <v>6.0096153846153849E-3</v>
      </c>
      <c r="F20" s="99">
        <v>9</v>
      </c>
      <c r="G20" s="98">
        <v>3.8809831824062097E-3</v>
      </c>
      <c r="H20" s="99">
        <v>0</v>
      </c>
      <c r="I20" s="98">
        <v>0</v>
      </c>
      <c r="J20" s="99">
        <v>0</v>
      </c>
      <c r="K20" s="20">
        <v>0</v>
      </c>
      <c r="L20" s="41">
        <v>14</v>
      </c>
      <c r="M20" s="21">
        <v>4.246284501061571E-3</v>
      </c>
    </row>
    <row r="21" spans="2:13" ht="21.9" customHeight="1" x14ac:dyDescent="0.3">
      <c r="B21" s="123" t="s">
        <v>117</v>
      </c>
      <c r="C21" s="82" t="s">
        <v>616</v>
      </c>
      <c r="D21" s="49">
        <v>2</v>
      </c>
      <c r="E21" s="98">
        <v>2.403846153846154E-3</v>
      </c>
      <c r="F21" s="99">
        <v>3</v>
      </c>
      <c r="G21" s="98">
        <v>1.29366106080207E-3</v>
      </c>
      <c r="H21" s="99">
        <v>0</v>
      </c>
      <c r="I21" s="98">
        <v>0</v>
      </c>
      <c r="J21" s="99">
        <v>0</v>
      </c>
      <c r="K21" s="20">
        <v>0</v>
      </c>
      <c r="L21" s="41">
        <v>5</v>
      </c>
      <c r="M21" s="21">
        <v>1.5165301789505611E-3</v>
      </c>
    </row>
    <row r="22" spans="2:13" ht="21.9" customHeight="1" x14ac:dyDescent="0.3">
      <c r="B22" s="123" t="s">
        <v>43</v>
      </c>
      <c r="C22" s="82" t="s">
        <v>617</v>
      </c>
      <c r="D22" s="49">
        <v>28</v>
      </c>
      <c r="E22" s="98">
        <v>3.3653846153846152E-2</v>
      </c>
      <c r="F22" s="99">
        <v>76</v>
      </c>
      <c r="G22" s="98">
        <v>3.2772746873652434E-2</v>
      </c>
      <c r="H22" s="99">
        <v>2</v>
      </c>
      <c r="I22" s="98">
        <v>1.4084507042253521E-2</v>
      </c>
      <c r="J22" s="99">
        <v>0</v>
      </c>
      <c r="K22" s="20">
        <v>0</v>
      </c>
      <c r="L22" s="41">
        <v>106</v>
      </c>
      <c r="M22" s="21">
        <v>3.2150439793751893E-2</v>
      </c>
    </row>
    <row r="23" spans="2:13" ht="21.9" customHeight="1" x14ac:dyDescent="0.3">
      <c r="B23" s="123" t="s">
        <v>44</v>
      </c>
      <c r="C23" s="82" t="s">
        <v>618</v>
      </c>
      <c r="D23" s="49">
        <v>2</v>
      </c>
      <c r="E23" s="98">
        <v>2.403846153846154E-3</v>
      </c>
      <c r="F23" s="99">
        <v>4</v>
      </c>
      <c r="G23" s="98">
        <v>1.7248814144027599E-3</v>
      </c>
      <c r="H23" s="99">
        <v>0</v>
      </c>
      <c r="I23" s="98">
        <v>0</v>
      </c>
      <c r="J23" s="99">
        <v>0</v>
      </c>
      <c r="K23" s="20">
        <v>0</v>
      </c>
      <c r="L23" s="41">
        <v>6</v>
      </c>
      <c r="M23" s="21">
        <v>1.8198362147406734E-3</v>
      </c>
    </row>
    <row r="24" spans="2:13" ht="21.9" customHeight="1" x14ac:dyDescent="0.3">
      <c r="B24" s="123" t="s">
        <v>45</v>
      </c>
      <c r="C24" s="82" t="s">
        <v>619</v>
      </c>
      <c r="D24" s="49">
        <v>1</v>
      </c>
      <c r="E24" s="98">
        <v>1.201923076923077E-3</v>
      </c>
      <c r="F24" s="99">
        <v>4</v>
      </c>
      <c r="G24" s="98">
        <v>1.7248814144027599E-3</v>
      </c>
      <c r="H24" s="99">
        <v>0</v>
      </c>
      <c r="I24" s="98">
        <v>0</v>
      </c>
      <c r="J24" s="99">
        <v>0</v>
      </c>
      <c r="K24" s="20">
        <v>0</v>
      </c>
      <c r="L24" s="41">
        <v>5</v>
      </c>
      <c r="M24" s="21">
        <v>1.5165301789505611E-3</v>
      </c>
    </row>
    <row r="25" spans="2:13" ht="21.9" customHeight="1" x14ac:dyDescent="0.3">
      <c r="B25" s="123" t="s">
        <v>118</v>
      </c>
      <c r="C25" s="82" t="s">
        <v>620</v>
      </c>
      <c r="D25" s="49">
        <v>1</v>
      </c>
      <c r="E25" s="98">
        <v>1.201923076923077E-3</v>
      </c>
      <c r="F25" s="99">
        <v>7</v>
      </c>
      <c r="G25" s="98">
        <v>3.0185424752048298E-3</v>
      </c>
      <c r="H25" s="99">
        <v>1</v>
      </c>
      <c r="I25" s="98">
        <v>7.0422535211267607E-3</v>
      </c>
      <c r="J25" s="99">
        <v>0</v>
      </c>
      <c r="K25" s="20">
        <v>0</v>
      </c>
      <c r="L25" s="41">
        <v>9</v>
      </c>
      <c r="M25" s="21">
        <v>2.7297543221110102E-3</v>
      </c>
    </row>
    <row r="26" spans="2:13" ht="21.9" customHeight="1" x14ac:dyDescent="0.3">
      <c r="B26" s="123" t="s">
        <v>49</v>
      </c>
      <c r="C26" s="82" t="s">
        <v>621</v>
      </c>
      <c r="D26" s="49">
        <v>1</v>
      </c>
      <c r="E26" s="98">
        <v>1.201923076923077E-3</v>
      </c>
      <c r="F26" s="99">
        <v>1</v>
      </c>
      <c r="G26" s="98">
        <v>4.3122035360068997E-4</v>
      </c>
      <c r="H26" s="99">
        <v>0</v>
      </c>
      <c r="I26" s="98">
        <v>0</v>
      </c>
      <c r="J26" s="99">
        <v>0</v>
      </c>
      <c r="K26" s="20">
        <v>0</v>
      </c>
      <c r="L26" s="41">
        <v>2</v>
      </c>
      <c r="M26" s="21">
        <v>6.0661207158022447E-4</v>
      </c>
    </row>
    <row r="27" spans="2:13" ht="21.9" customHeight="1" x14ac:dyDescent="0.3">
      <c r="B27" s="123" t="s">
        <v>50</v>
      </c>
      <c r="C27" s="82" t="s">
        <v>622</v>
      </c>
      <c r="D27" s="49">
        <v>4</v>
      </c>
      <c r="E27" s="98">
        <v>4.807692307692308E-3</v>
      </c>
      <c r="F27" s="99">
        <v>13</v>
      </c>
      <c r="G27" s="98">
        <v>5.6058645968089698E-3</v>
      </c>
      <c r="H27" s="99">
        <v>0</v>
      </c>
      <c r="I27" s="98">
        <v>0</v>
      </c>
      <c r="J27" s="99">
        <v>0</v>
      </c>
      <c r="K27" s="20">
        <v>0</v>
      </c>
      <c r="L27" s="41">
        <v>17</v>
      </c>
      <c r="M27" s="21">
        <v>5.1562026084319076E-3</v>
      </c>
    </row>
    <row r="28" spans="2:13" ht="21.9" customHeight="1" x14ac:dyDescent="0.3">
      <c r="B28" s="123" t="s">
        <v>51</v>
      </c>
      <c r="C28" s="82" t="s">
        <v>623</v>
      </c>
      <c r="D28" s="49">
        <v>23</v>
      </c>
      <c r="E28" s="98">
        <v>2.7644230769230768E-2</v>
      </c>
      <c r="F28" s="99">
        <v>100</v>
      </c>
      <c r="G28" s="98">
        <v>4.3122035360068998E-2</v>
      </c>
      <c r="H28" s="99">
        <v>12</v>
      </c>
      <c r="I28" s="98">
        <v>8.4507042253521125E-2</v>
      </c>
      <c r="J28" s="99">
        <v>0</v>
      </c>
      <c r="K28" s="20">
        <v>0</v>
      </c>
      <c r="L28" s="41">
        <v>135</v>
      </c>
      <c r="M28" s="21">
        <v>4.0946314831665151E-2</v>
      </c>
    </row>
    <row r="29" spans="2:13" ht="21.9" customHeight="1" x14ac:dyDescent="0.3">
      <c r="B29" s="123" t="s">
        <v>52</v>
      </c>
      <c r="C29" s="82" t="s">
        <v>624</v>
      </c>
      <c r="D29" s="49">
        <v>24</v>
      </c>
      <c r="E29" s="98">
        <v>2.8846153846153848E-2</v>
      </c>
      <c r="F29" s="99">
        <v>72</v>
      </c>
      <c r="G29" s="98">
        <v>3.1047865459249677E-2</v>
      </c>
      <c r="H29" s="99">
        <v>4</v>
      </c>
      <c r="I29" s="98">
        <v>2.8169014084507043E-2</v>
      </c>
      <c r="J29" s="99">
        <v>0</v>
      </c>
      <c r="K29" s="20">
        <v>0</v>
      </c>
      <c r="L29" s="41">
        <v>100</v>
      </c>
      <c r="M29" s="21">
        <v>3.0330603579011222E-2</v>
      </c>
    </row>
    <row r="30" spans="2:13" ht="21.9" customHeight="1" x14ac:dyDescent="0.3">
      <c r="B30" s="123" t="s">
        <v>53</v>
      </c>
      <c r="C30" s="82" t="s">
        <v>625</v>
      </c>
      <c r="D30" s="49">
        <v>19</v>
      </c>
      <c r="E30" s="98">
        <v>2.283653846153846E-2</v>
      </c>
      <c r="F30" s="99">
        <v>46</v>
      </c>
      <c r="G30" s="98">
        <v>1.9836136265631736E-2</v>
      </c>
      <c r="H30" s="99">
        <v>2</v>
      </c>
      <c r="I30" s="98">
        <v>1.4084507042253521E-2</v>
      </c>
      <c r="J30" s="99">
        <v>0</v>
      </c>
      <c r="K30" s="20">
        <v>0</v>
      </c>
      <c r="L30" s="41">
        <v>67</v>
      </c>
      <c r="M30" s="21">
        <v>2.032150439793752E-2</v>
      </c>
    </row>
    <row r="31" spans="2:13" ht="21.9" customHeight="1" x14ac:dyDescent="0.3">
      <c r="B31" s="123" t="s">
        <v>119</v>
      </c>
      <c r="C31" s="82" t="s">
        <v>626</v>
      </c>
      <c r="D31" s="49">
        <v>13</v>
      </c>
      <c r="E31" s="98">
        <v>1.5625E-2</v>
      </c>
      <c r="F31" s="99">
        <v>31</v>
      </c>
      <c r="G31" s="98">
        <v>1.3367830961621389E-2</v>
      </c>
      <c r="H31" s="99">
        <v>2</v>
      </c>
      <c r="I31" s="98">
        <v>1.4084507042253521E-2</v>
      </c>
      <c r="J31" s="99">
        <v>0</v>
      </c>
      <c r="K31" s="20">
        <v>0</v>
      </c>
      <c r="L31" s="41">
        <v>46</v>
      </c>
      <c r="M31" s="21">
        <v>1.3952077646345162E-2</v>
      </c>
    </row>
    <row r="32" spans="2:13" ht="21.9" customHeight="1" x14ac:dyDescent="0.3">
      <c r="B32" s="123">
        <v>55</v>
      </c>
      <c r="C32" s="82" t="s">
        <v>627</v>
      </c>
      <c r="D32" s="49">
        <v>14</v>
      </c>
      <c r="E32" s="98">
        <v>1.6826923076923076E-2</v>
      </c>
      <c r="F32" s="99">
        <v>65</v>
      </c>
      <c r="G32" s="98">
        <v>2.8029322984044848E-2</v>
      </c>
      <c r="H32" s="99">
        <v>5</v>
      </c>
      <c r="I32" s="98">
        <v>3.5211267605633804E-2</v>
      </c>
      <c r="J32" s="99">
        <v>0</v>
      </c>
      <c r="K32" s="20">
        <v>0</v>
      </c>
      <c r="L32" s="41">
        <v>84</v>
      </c>
      <c r="M32" s="21">
        <v>2.5477707006369428E-2</v>
      </c>
    </row>
    <row r="33" spans="2:14" ht="21.9" customHeight="1" x14ac:dyDescent="0.3">
      <c r="B33" s="123" t="s">
        <v>56</v>
      </c>
      <c r="C33" s="82" t="s">
        <v>628</v>
      </c>
      <c r="D33" s="49">
        <v>14</v>
      </c>
      <c r="E33" s="98">
        <v>1.6826923076923076E-2</v>
      </c>
      <c r="F33" s="99">
        <v>34</v>
      </c>
      <c r="G33" s="98">
        <v>1.4661492022423459E-2</v>
      </c>
      <c r="H33" s="99">
        <v>2</v>
      </c>
      <c r="I33" s="98">
        <v>1.4084507042253521E-2</v>
      </c>
      <c r="J33" s="99">
        <v>0</v>
      </c>
      <c r="K33" s="20">
        <v>0</v>
      </c>
      <c r="L33" s="41">
        <v>50</v>
      </c>
      <c r="M33" s="21">
        <v>1.5165301789505611E-2</v>
      </c>
    </row>
    <row r="34" spans="2:14" ht="21.9" customHeight="1" x14ac:dyDescent="0.3">
      <c r="B34" s="123" t="s">
        <v>57</v>
      </c>
      <c r="C34" s="82" t="s">
        <v>629</v>
      </c>
      <c r="D34" s="49">
        <v>0</v>
      </c>
      <c r="E34" s="98">
        <v>0</v>
      </c>
      <c r="F34" s="99">
        <v>1</v>
      </c>
      <c r="G34" s="98">
        <v>4.3122035360068997E-4</v>
      </c>
      <c r="H34" s="99">
        <v>0</v>
      </c>
      <c r="I34" s="98">
        <v>0</v>
      </c>
      <c r="J34" s="99">
        <v>0</v>
      </c>
      <c r="K34" s="20">
        <v>0</v>
      </c>
      <c r="L34" s="41">
        <v>1</v>
      </c>
      <c r="M34" s="21">
        <v>3.0330603579011223E-4</v>
      </c>
    </row>
    <row r="35" spans="2:14" ht="21.9" customHeight="1" x14ac:dyDescent="0.3">
      <c r="B35" s="123" t="s">
        <v>58</v>
      </c>
      <c r="C35" s="82" t="s">
        <v>630</v>
      </c>
      <c r="D35" s="49">
        <v>4</v>
      </c>
      <c r="E35" s="98">
        <v>4.807692307692308E-3</v>
      </c>
      <c r="F35" s="99">
        <v>8</v>
      </c>
      <c r="G35" s="98">
        <v>3.4497628288055198E-3</v>
      </c>
      <c r="H35" s="99">
        <v>0</v>
      </c>
      <c r="I35" s="98">
        <v>0</v>
      </c>
      <c r="J35" s="99">
        <v>0</v>
      </c>
      <c r="K35" s="20">
        <v>0</v>
      </c>
      <c r="L35" s="41">
        <v>12</v>
      </c>
      <c r="M35" s="21">
        <v>3.6396724294813468E-3</v>
      </c>
    </row>
    <row r="36" spans="2:14" ht="21.9" customHeight="1" x14ac:dyDescent="0.3">
      <c r="B36" s="123" t="s">
        <v>59</v>
      </c>
      <c r="C36" s="82" t="s">
        <v>631</v>
      </c>
      <c r="D36" s="49">
        <v>8</v>
      </c>
      <c r="E36" s="98">
        <v>9.6153846153846159E-3</v>
      </c>
      <c r="F36" s="99">
        <v>25</v>
      </c>
      <c r="G36" s="98">
        <v>1.078050884001725E-2</v>
      </c>
      <c r="H36" s="99">
        <v>3</v>
      </c>
      <c r="I36" s="98">
        <v>2.1126760563380281E-2</v>
      </c>
      <c r="J36" s="99">
        <v>0</v>
      </c>
      <c r="K36" s="20">
        <v>0</v>
      </c>
      <c r="L36" s="41">
        <v>36</v>
      </c>
      <c r="M36" s="21">
        <v>1.0919017288444041E-2</v>
      </c>
    </row>
    <row r="37" spans="2:14" ht="21.9" customHeight="1" x14ac:dyDescent="0.3">
      <c r="B37" s="123" t="s">
        <v>60</v>
      </c>
      <c r="C37" s="82" t="s">
        <v>632</v>
      </c>
      <c r="D37" s="49">
        <v>66</v>
      </c>
      <c r="E37" s="98">
        <v>7.9326923076923073E-2</v>
      </c>
      <c r="F37" s="99">
        <v>179</v>
      </c>
      <c r="G37" s="98">
        <v>7.7188443294523498E-2</v>
      </c>
      <c r="H37" s="99">
        <v>15</v>
      </c>
      <c r="I37" s="98">
        <v>0.10563380281690141</v>
      </c>
      <c r="J37" s="99">
        <v>0</v>
      </c>
      <c r="K37" s="20">
        <v>0</v>
      </c>
      <c r="L37" s="41">
        <v>260</v>
      </c>
      <c r="M37" s="21">
        <v>7.8859569305429172E-2</v>
      </c>
    </row>
    <row r="38" spans="2:14" ht="21.9" customHeight="1" x14ac:dyDescent="0.3">
      <c r="B38" s="123" t="s">
        <v>61</v>
      </c>
      <c r="C38" s="82" t="s">
        <v>633</v>
      </c>
      <c r="D38" s="49">
        <v>11</v>
      </c>
      <c r="E38" s="98">
        <v>1.3221153846153846E-2</v>
      </c>
      <c r="F38" s="99">
        <v>27</v>
      </c>
      <c r="G38" s="98">
        <v>1.1642949547218629E-2</v>
      </c>
      <c r="H38" s="99">
        <v>5</v>
      </c>
      <c r="I38" s="98">
        <v>3.5211267605633804E-2</v>
      </c>
      <c r="J38" s="99">
        <v>0</v>
      </c>
      <c r="K38" s="20">
        <v>0</v>
      </c>
      <c r="L38" s="41">
        <v>43</v>
      </c>
      <c r="M38" s="21">
        <v>1.3042159538974826E-2</v>
      </c>
    </row>
    <row r="39" spans="2:14" ht="21.9" customHeight="1" x14ac:dyDescent="0.3">
      <c r="B39" s="123" t="s">
        <v>62</v>
      </c>
      <c r="C39" s="82" t="s">
        <v>634</v>
      </c>
      <c r="D39" s="49">
        <v>8</v>
      </c>
      <c r="E39" s="98">
        <v>9.6153846153846159E-3</v>
      </c>
      <c r="F39" s="99">
        <v>26</v>
      </c>
      <c r="G39" s="98">
        <v>1.121172919361794E-2</v>
      </c>
      <c r="H39" s="99">
        <v>5</v>
      </c>
      <c r="I39" s="98">
        <v>3.5211267605633804E-2</v>
      </c>
      <c r="J39" s="99">
        <v>0</v>
      </c>
      <c r="K39" s="20">
        <v>0</v>
      </c>
      <c r="L39" s="41">
        <v>39</v>
      </c>
      <c r="M39" s="21">
        <v>1.1828935395814377E-2</v>
      </c>
    </row>
    <row r="40" spans="2:14" ht="21.9" customHeight="1" x14ac:dyDescent="0.3">
      <c r="B40" s="123" t="s">
        <v>63</v>
      </c>
      <c r="C40" s="82" t="s">
        <v>635</v>
      </c>
      <c r="D40" s="49">
        <v>2</v>
      </c>
      <c r="E40" s="98">
        <v>2.403846153846154E-3</v>
      </c>
      <c r="F40" s="99">
        <v>4</v>
      </c>
      <c r="G40" s="98">
        <v>1.7248814144027599E-3</v>
      </c>
      <c r="H40" s="99">
        <v>0</v>
      </c>
      <c r="I40" s="98">
        <v>0</v>
      </c>
      <c r="J40" s="99">
        <v>0</v>
      </c>
      <c r="K40" s="20">
        <v>0</v>
      </c>
      <c r="L40" s="41">
        <v>6</v>
      </c>
      <c r="M40" s="21">
        <v>1.8198362147406734E-3</v>
      </c>
    </row>
    <row r="41" spans="2:14" ht="21.9" customHeight="1" x14ac:dyDescent="0.3">
      <c r="B41" s="123" t="s">
        <v>65</v>
      </c>
      <c r="C41" s="82" t="s">
        <v>636</v>
      </c>
      <c r="D41" s="49">
        <v>5</v>
      </c>
      <c r="E41" s="98">
        <v>6.0096153846153849E-3</v>
      </c>
      <c r="F41" s="99">
        <v>18</v>
      </c>
      <c r="G41" s="98">
        <v>7.7619663648124193E-3</v>
      </c>
      <c r="H41" s="99">
        <v>2</v>
      </c>
      <c r="I41" s="98">
        <v>1.4084507042253521E-2</v>
      </c>
      <c r="J41" s="99">
        <v>0</v>
      </c>
      <c r="K41" s="20">
        <v>0</v>
      </c>
      <c r="L41" s="41">
        <v>25</v>
      </c>
      <c r="M41" s="21">
        <v>7.5826508947528055E-3</v>
      </c>
    </row>
    <row r="42" spans="2:14" ht="21.9" customHeight="1" x14ac:dyDescent="0.3">
      <c r="B42" s="123" t="s">
        <v>66</v>
      </c>
      <c r="C42" s="82" t="s">
        <v>637</v>
      </c>
      <c r="D42" s="49">
        <v>0</v>
      </c>
      <c r="E42" s="98">
        <v>0</v>
      </c>
      <c r="F42" s="99">
        <v>5</v>
      </c>
      <c r="G42" s="98">
        <v>2.1561017680034496E-3</v>
      </c>
      <c r="H42" s="99">
        <v>0</v>
      </c>
      <c r="I42" s="98">
        <v>0</v>
      </c>
      <c r="J42" s="99">
        <v>0</v>
      </c>
      <c r="K42" s="20">
        <v>0</v>
      </c>
      <c r="L42" s="41">
        <v>5</v>
      </c>
      <c r="M42" s="21">
        <v>1.5165301789505611E-3</v>
      </c>
    </row>
    <row r="43" spans="2:14" ht="21.9" customHeight="1" x14ac:dyDescent="0.3">
      <c r="B43" s="123" t="s">
        <v>67</v>
      </c>
      <c r="C43" s="82" t="s">
        <v>638</v>
      </c>
      <c r="D43" s="49">
        <v>12</v>
      </c>
      <c r="E43" s="98">
        <v>1.4423076923076924E-2</v>
      </c>
      <c r="F43" s="99">
        <v>50</v>
      </c>
      <c r="G43" s="98">
        <v>2.1561017680034499E-2</v>
      </c>
      <c r="H43" s="99">
        <v>4</v>
      </c>
      <c r="I43" s="98">
        <v>2.8169014084507043E-2</v>
      </c>
      <c r="J43" s="99">
        <v>0</v>
      </c>
      <c r="K43" s="20">
        <v>0</v>
      </c>
      <c r="L43" s="41">
        <v>66</v>
      </c>
      <c r="M43" s="21">
        <v>2.0018198362147407E-2</v>
      </c>
    </row>
    <row r="44" spans="2:14" ht="21.9" customHeight="1" x14ac:dyDescent="0.3">
      <c r="B44" s="123" t="s">
        <v>68</v>
      </c>
      <c r="C44" s="82" t="s">
        <v>639</v>
      </c>
      <c r="D44" s="49">
        <v>7</v>
      </c>
      <c r="E44" s="98">
        <v>8.4134615384615381E-3</v>
      </c>
      <c r="F44" s="99">
        <v>28</v>
      </c>
      <c r="G44" s="98">
        <v>1.2074169900819319E-2</v>
      </c>
      <c r="H44" s="99">
        <v>0</v>
      </c>
      <c r="I44" s="98">
        <v>0</v>
      </c>
      <c r="J44" s="99">
        <v>0</v>
      </c>
      <c r="K44" s="20">
        <v>0</v>
      </c>
      <c r="L44" s="41">
        <v>35</v>
      </c>
      <c r="M44" s="21">
        <v>1.0615711252653927E-2</v>
      </c>
    </row>
    <row r="45" spans="2:14" ht="21.9" customHeight="1" x14ac:dyDescent="0.3">
      <c r="B45" s="123" t="s">
        <v>74</v>
      </c>
      <c r="C45" s="82" t="s">
        <v>640</v>
      </c>
      <c r="D45" s="49">
        <v>300</v>
      </c>
      <c r="E45" s="98">
        <v>0.36057692307692307</v>
      </c>
      <c r="F45" s="99">
        <v>873</v>
      </c>
      <c r="G45" s="98">
        <v>0.37645536869340235</v>
      </c>
      <c r="H45" s="99">
        <v>48</v>
      </c>
      <c r="I45" s="98">
        <v>0.3380281690140845</v>
      </c>
      <c r="J45" s="99">
        <v>2</v>
      </c>
      <c r="K45" s="20">
        <v>0.5</v>
      </c>
      <c r="L45" s="41">
        <v>1223</v>
      </c>
      <c r="M45" s="21">
        <v>0.37094328177130725</v>
      </c>
    </row>
    <row r="46" spans="2:14" ht="21.9" customHeight="1" thickBot="1" x14ac:dyDescent="0.35">
      <c r="B46" s="123" t="s">
        <v>93</v>
      </c>
      <c r="C46" s="82" t="s">
        <v>641</v>
      </c>
      <c r="D46" s="49">
        <v>10</v>
      </c>
      <c r="E46" s="98">
        <v>1.201923076923077E-2</v>
      </c>
      <c r="F46" s="99">
        <v>31</v>
      </c>
      <c r="G46" s="98">
        <v>1.3367830961621389E-2</v>
      </c>
      <c r="H46" s="99">
        <v>3</v>
      </c>
      <c r="I46" s="98">
        <v>2.1126760563380281E-2</v>
      </c>
      <c r="J46" s="99">
        <v>1</v>
      </c>
      <c r="K46" s="20">
        <v>0.25</v>
      </c>
      <c r="L46" s="41">
        <v>45</v>
      </c>
      <c r="M46" s="21">
        <v>1.364877161055505E-2</v>
      </c>
    </row>
    <row r="47" spans="2:14" ht="21.9" customHeight="1" thickTop="1" thickBot="1" x14ac:dyDescent="0.35">
      <c r="B47" s="251" t="s">
        <v>187</v>
      </c>
      <c r="C47" s="252"/>
      <c r="D47" s="40">
        <v>832</v>
      </c>
      <c r="E47" s="100">
        <v>0.99999999999999989</v>
      </c>
      <c r="F47" s="101">
        <v>2319</v>
      </c>
      <c r="G47" s="100">
        <v>1</v>
      </c>
      <c r="H47" s="101">
        <v>142</v>
      </c>
      <c r="I47" s="100">
        <v>0.99999999999999978</v>
      </c>
      <c r="J47" s="101">
        <v>4</v>
      </c>
      <c r="K47" s="28">
        <v>1</v>
      </c>
      <c r="L47" s="40">
        <v>3297</v>
      </c>
      <c r="M47" s="29">
        <v>0.99999999999999989</v>
      </c>
    </row>
    <row r="48" spans="2:14" s="3" customFormat="1" ht="15.6" thickTop="1" thickBot="1" x14ac:dyDescent="0.35">
      <c r="N48" s="11"/>
    </row>
    <row r="49" spans="3:14" s="3" customFormat="1" ht="15" thickTop="1" x14ac:dyDescent="0.3">
      <c r="C49" s="43" t="s">
        <v>195</v>
      </c>
      <c r="L49" s="16"/>
      <c r="N49" s="11"/>
    </row>
    <row r="50" spans="3:14" s="3" customFormat="1" ht="15" thickBot="1" x14ac:dyDescent="0.35">
      <c r="C50" s="44" t="s">
        <v>196</v>
      </c>
      <c r="N50" s="11"/>
    </row>
    <row r="51" spans="3:14" s="3" customFormat="1" ht="15" thickTop="1" x14ac:dyDescent="0.3">
      <c r="N51" s="11"/>
    </row>
    <row r="52" spans="3:14" s="3" customFormat="1" x14ac:dyDescent="0.3">
      <c r="N52" s="11"/>
    </row>
    <row r="53" spans="3:14" s="3" customFormat="1" x14ac:dyDescent="0.3">
      <c r="N53" s="11"/>
    </row>
    <row r="54" spans="3:14" s="3" customFormat="1" x14ac:dyDescent="0.3">
      <c r="N54" s="11"/>
    </row>
    <row r="55" spans="3:14" s="3" customFormat="1" x14ac:dyDescent="0.3">
      <c r="N55" s="11"/>
    </row>
    <row r="56" spans="3:14" s="3" customFormat="1" x14ac:dyDescent="0.3">
      <c r="N56" s="11"/>
    </row>
    <row r="57" spans="3:14" s="3" customFormat="1" x14ac:dyDescent="0.3">
      <c r="N57" s="11"/>
    </row>
    <row r="58" spans="3:14" s="3" customFormat="1" x14ac:dyDescent="0.3">
      <c r="N58" s="11"/>
    </row>
    <row r="59" spans="3:14" s="3" customFormat="1" x14ac:dyDescent="0.3">
      <c r="N59" s="11"/>
    </row>
    <row r="60" spans="3:14" s="3" customFormat="1" x14ac:dyDescent="0.3">
      <c r="N60" s="11"/>
    </row>
    <row r="61" spans="3:14" s="3" customFormat="1" x14ac:dyDescent="0.3">
      <c r="N61" s="11"/>
    </row>
    <row r="62" spans="3:14" s="3" customFormat="1" x14ac:dyDescent="0.3">
      <c r="N62" s="11"/>
    </row>
    <row r="63" spans="3:14" s="3" customFormat="1" x14ac:dyDescent="0.3">
      <c r="N63" s="11"/>
    </row>
    <row r="64" spans="3:14" s="3" customFormat="1" x14ac:dyDescent="0.3">
      <c r="N64" s="11"/>
    </row>
    <row r="65" spans="14:14" s="3" customFormat="1" x14ac:dyDescent="0.3">
      <c r="N65" s="11"/>
    </row>
    <row r="66" spans="14:14" s="3" customFormat="1" x14ac:dyDescent="0.3">
      <c r="N66" s="11"/>
    </row>
    <row r="67" spans="14:14" s="3" customFormat="1" x14ac:dyDescent="0.3">
      <c r="N67" s="11"/>
    </row>
    <row r="68" spans="14:14" s="3" customFormat="1" x14ac:dyDescent="0.3">
      <c r="N68" s="11"/>
    </row>
    <row r="69" spans="14:14" s="3" customFormat="1" x14ac:dyDescent="0.3">
      <c r="N69" s="11"/>
    </row>
    <row r="70" spans="14:14" s="3" customFormat="1" x14ac:dyDescent="0.3">
      <c r="N70" s="11"/>
    </row>
    <row r="71" spans="14:14" s="3" customFormat="1" x14ac:dyDescent="0.3">
      <c r="N71" s="11"/>
    </row>
    <row r="72" spans="14:14" s="3" customFormat="1" x14ac:dyDescent="0.3">
      <c r="N72" s="11"/>
    </row>
    <row r="73" spans="14:14" s="3" customFormat="1" x14ac:dyDescent="0.3">
      <c r="N73" s="11"/>
    </row>
    <row r="74" spans="14:14" s="3" customFormat="1" x14ac:dyDescent="0.3">
      <c r="N74" s="11"/>
    </row>
    <row r="75" spans="14:14" s="3" customFormat="1" x14ac:dyDescent="0.3">
      <c r="N75" s="11"/>
    </row>
    <row r="76" spans="14:14" s="3" customFormat="1" x14ac:dyDescent="0.3">
      <c r="N76" s="11"/>
    </row>
    <row r="77" spans="14:14" s="3" customFormat="1" x14ac:dyDescent="0.3">
      <c r="N77" s="11"/>
    </row>
    <row r="78" spans="14:14" s="3" customFormat="1" x14ac:dyDescent="0.3">
      <c r="N78" s="11"/>
    </row>
    <row r="79" spans="14:14" s="3" customFormat="1" x14ac:dyDescent="0.3">
      <c r="N79" s="11"/>
    </row>
    <row r="80" spans="14:14" s="3" customFormat="1" x14ac:dyDescent="0.3">
      <c r="N80" s="11"/>
    </row>
    <row r="81" spans="14:14" s="3" customFormat="1" x14ac:dyDescent="0.3">
      <c r="N81" s="11"/>
    </row>
    <row r="82" spans="14:14" s="3" customFormat="1" x14ac:dyDescent="0.3">
      <c r="N82" s="11"/>
    </row>
    <row r="83" spans="14:14" s="3" customFormat="1" x14ac:dyDescent="0.3">
      <c r="N83" s="11"/>
    </row>
    <row r="84" spans="14:14" s="3" customFormat="1" x14ac:dyDescent="0.3">
      <c r="N84" s="11"/>
    </row>
    <row r="85" spans="14:14" s="3" customFormat="1" x14ac:dyDescent="0.3">
      <c r="N85" s="11"/>
    </row>
    <row r="86" spans="14:14" s="3" customFormat="1" x14ac:dyDescent="0.3">
      <c r="N86" s="11"/>
    </row>
    <row r="87" spans="14:14" s="3" customFormat="1" x14ac:dyDescent="0.3">
      <c r="N87" s="11"/>
    </row>
    <row r="88" spans="14:14" s="3" customFormat="1" x14ac:dyDescent="0.3">
      <c r="N88" s="11"/>
    </row>
    <row r="89" spans="14:14" s="3" customFormat="1" x14ac:dyDescent="0.3">
      <c r="N89" s="11"/>
    </row>
    <row r="90" spans="14:14" s="3" customFormat="1" x14ac:dyDescent="0.3">
      <c r="N90" s="11"/>
    </row>
    <row r="91" spans="14:14" s="3" customFormat="1" x14ac:dyDescent="0.3">
      <c r="N91" s="11"/>
    </row>
    <row r="92" spans="14:14" s="3" customFormat="1" x14ac:dyDescent="0.3">
      <c r="N92" s="11"/>
    </row>
    <row r="93" spans="14:14" s="3" customFormat="1" x14ac:dyDescent="0.3">
      <c r="N93" s="11"/>
    </row>
    <row r="94" spans="14:14" s="3" customFormat="1" x14ac:dyDescent="0.3">
      <c r="N94" s="11"/>
    </row>
    <row r="95" spans="14:14" s="3" customFormat="1" x14ac:dyDescent="0.3">
      <c r="N95" s="11"/>
    </row>
    <row r="96" spans="14:14" s="3" customFormat="1" x14ac:dyDescent="0.3">
      <c r="N96" s="11"/>
    </row>
    <row r="97" spans="14:14" s="3" customFormat="1" x14ac:dyDescent="0.3">
      <c r="N97" s="11"/>
    </row>
    <row r="98" spans="14:14" s="3" customFormat="1" x14ac:dyDescent="0.3">
      <c r="N98" s="11"/>
    </row>
    <row r="99" spans="14:14" s="3" customFormat="1" x14ac:dyDescent="0.3">
      <c r="N99" s="11"/>
    </row>
    <row r="100" spans="14:14" s="3" customFormat="1" x14ac:dyDescent="0.3">
      <c r="N100" s="11"/>
    </row>
    <row r="101" spans="14:14" s="3" customFormat="1" x14ac:dyDescent="0.3">
      <c r="N101" s="11"/>
    </row>
    <row r="102" spans="14:14" s="3" customFormat="1" x14ac:dyDescent="0.3">
      <c r="N102" s="11"/>
    </row>
    <row r="103" spans="14:14" s="3" customFormat="1" x14ac:dyDescent="0.3">
      <c r="N103" s="11"/>
    </row>
    <row r="104" spans="14:14" s="3" customFormat="1" x14ac:dyDescent="0.3">
      <c r="N104" s="11"/>
    </row>
    <row r="105" spans="14:14" s="3" customFormat="1" x14ac:dyDescent="0.3">
      <c r="N105" s="11"/>
    </row>
    <row r="106" spans="14:14" s="3" customFormat="1" x14ac:dyDescent="0.3">
      <c r="N106" s="11"/>
    </row>
    <row r="107" spans="14:14" s="3" customFormat="1" x14ac:dyDescent="0.3">
      <c r="N107" s="11"/>
    </row>
    <row r="108" spans="14:14" s="3" customFormat="1" x14ac:dyDescent="0.3">
      <c r="N108" s="11"/>
    </row>
    <row r="109" spans="14:14" s="3" customFormat="1" x14ac:dyDescent="0.3">
      <c r="N109" s="11"/>
    </row>
    <row r="110" spans="14:14" s="3" customFormat="1" x14ac:dyDescent="0.3">
      <c r="N110" s="11"/>
    </row>
    <row r="111" spans="14:14" s="3" customFormat="1" x14ac:dyDescent="0.3">
      <c r="N111" s="11"/>
    </row>
    <row r="112" spans="14:14" s="3" customFormat="1" x14ac:dyDescent="0.3">
      <c r="N112" s="11"/>
    </row>
    <row r="113" spans="14:14" s="3" customFormat="1" x14ac:dyDescent="0.3">
      <c r="N113" s="11"/>
    </row>
    <row r="114" spans="14:14" s="3" customFormat="1" x14ac:dyDescent="0.3">
      <c r="N114" s="11"/>
    </row>
    <row r="115" spans="14:14" s="3" customFormat="1" x14ac:dyDescent="0.3">
      <c r="N115" s="11"/>
    </row>
    <row r="116" spans="14:14" s="3" customFormat="1" x14ac:dyDescent="0.3">
      <c r="N116" s="11"/>
    </row>
    <row r="117" spans="14:14" s="3" customFormat="1" x14ac:dyDescent="0.3">
      <c r="N117" s="11"/>
    </row>
    <row r="118" spans="14:14" s="3" customFormat="1" x14ac:dyDescent="0.3">
      <c r="N118" s="11"/>
    </row>
    <row r="119" spans="14:14" s="3" customFormat="1" x14ac:dyDescent="0.3">
      <c r="N119" s="11"/>
    </row>
    <row r="120" spans="14:14" s="3" customFormat="1" x14ac:dyDescent="0.3">
      <c r="N120" s="11"/>
    </row>
    <row r="121" spans="14:14" s="3" customFormat="1" x14ac:dyDescent="0.3">
      <c r="N121" s="11"/>
    </row>
    <row r="122" spans="14:14" s="3" customFormat="1" x14ac:dyDescent="0.3">
      <c r="N122" s="11"/>
    </row>
    <row r="123" spans="14:14" s="3" customFormat="1" x14ac:dyDescent="0.3">
      <c r="N123" s="11"/>
    </row>
    <row r="124" spans="14:14" s="3" customFormat="1" x14ac:dyDescent="0.3">
      <c r="N124" s="11"/>
    </row>
    <row r="125" spans="14:14" s="3" customFormat="1" x14ac:dyDescent="0.3">
      <c r="N125" s="11"/>
    </row>
    <row r="126" spans="14:14" s="3" customFormat="1" x14ac:dyDescent="0.3">
      <c r="N126" s="11"/>
    </row>
    <row r="127" spans="14:14" s="3" customFormat="1" x14ac:dyDescent="0.3">
      <c r="N127" s="11"/>
    </row>
    <row r="128" spans="14:14" s="3" customFormat="1" x14ac:dyDescent="0.3">
      <c r="N128" s="11"/>
    </row>
    <row r="129" spans="14:14" s="3" customFormat="1" x14ac:dyDescent="0.3">
      <c r="N129" s="11"/>
    </row>
    <row r="130" spans="14:14" s="3" customFormat="1" x14ac:dyDescent="0.3">
      <c r="N130" s="11"/>
    </row>
    <row r="131" spans="14:14" s="3" customFormat="1" x14ac:dyDescent="0.3">
      <c r="N131" s="11"/>
    </row>
    <row r="132" spans="14:14" s="3" customFormat="1" x14ac:dyDescent="0.3">
      <c r="N132" s="11"/>
    </row>
    <row r="133" spans="14:14" s="3" customFormat="1" x14ac:dyDescent="0.3">
      <c r="N133" s="11"/>
    </row>
    <row r="134" spans="14:14" s="3" customFormat="1" x14ac:dyDescent="0.3">
      <c r="N134" s="11"/>
    </row>
    <row r="135" spans="14:14" s="3" customFormat="1" x14ac:dyDescent="0.3">
      <c r="N135" s="11"/>
    </row>
    <row r="136" spans="14:14" s="3" customFormat="1" x14ac:dyDescent="0.3">
      <c r="N136" s="11"/>
    </row>
    <row r="137" spans="14:14" s="3" customFormat="1" x14ac:dyDescent="0.3">
      <c r="N137" s="11"/>
    </row>
    <row r="138" spans="14:14" s="3" customFormat="1" x14ac:dyDescent="0.3">
      <c r="N138" s="11"/>
    </row>
    <row r="139" spans="14:14" s="3" customFormat="1" x14ac:dyDescent="0.3">
      <c r="N139" s="11"/>
    </row>
    <row r="140" spans="14:14" s="3" customFormat="1" x14ac:dyDescent="0.3">
      <c r="N140" s="11"/>
    </row>
    <row r="141" spans="14:14" s="3" customFormat="1" x14ac:dyDescent="0.3">
      <c r="N141" s="11"/>
    </row>
    <row r="142" spans="14:14" s="3" customFormat="1" x14ac:dyDescent="0.3">
      <c r="N142" s="11"/>
    </row>
    <row r="143" spans="14:14" s="3" customFormat="1" x14ac:dyDescent="0.3">
      <c r="N143" s="11"/>
    </row>
    <row r="144" spans="14:14" s="3" customFormat="1" x14ac:dyDescent="0.3">
      <c r="N144" s="11"/>
    </row>
    <row r="145" spans="14:14" s="3" customFormat="1" x14ac:dyDescent="0.3">
      <c r="N145" s="11"/>
    </row>
    <row r="146" spans="14:14" s="3" customFormat="1" x14ac:dyDescent="0.3">
      <c r="N146" s="11"/>
    </row>
    <row r="147" spans="14:14" s="3" customFormat="1" x14ac:dyDescent="0.3">
      <c r="N147" s="11"/>
    </row>
    <row r="148" spans="14:14" s="3" customFormat="1" x14ac:dyDescent="0.3">
      <c r="N148" s="11"/>
    </row>
    <row r="149" spans="14:14" s="3" customFormat="1" x14ac:dyDescent="0.3">
      <c r="N149" s="11"/>
    </row>
    <row r="150" spans="14:14" s="3" customFormat="1" x14ac:dyDescent="0.3">
      <c r="N150" s="11"/>
    </row>
    <row r="151" spans="14:14" s="3" customFormat="1" x14ac:dyDescent="0.3">
      <c r="N151" s="11"/>
    </row>
    <row r="152" spans="14:14" s="3" customFormat="1" x14ac:dyDescent="0.3">
      <c r="N152" s="11"/>
    </row>
    <row r="153" spans="14:14" s="3" customFormat="1" x14ac:dyDescent="0.3">
      <c r="N153" s="11"/>
    </row>
    <row r="154" spans="14:14" s="3" customFormat="1" x14ac:dyDescent="0.3">
      <c r="N154" s="11"/>
    </row>
    <row r="155" spans="14:14" s="3" customFormat="1" x14ac:dyDescent="0.3">
      <c r="N155" s="11"/>
    </row>
    <row r="156" spans="14:14" s="3" customFormat="1" x14ac:dyDescent="0.3">
      <c r="N156" s="11"/>
    </row>
    <row r="157" spans="14:14" s="3" customFormat="1" x14ac:dyDescent="0.3">
      <c r="N157" s="11"/>
    </row>
    <row r="158" spans="14:14" s="3" customFormat="1" x14ac:dyDescent="0.3">
      <c r="N158" s="11"/>
    </row>
    <row r="159" spans="14:14" s="3" customFormat="1" x14ac:dyDescent="0.3">
      <c r="N159" s="11"/>
    </row>
    <row r="160" spans="14:14" s="3" customFormat="1" x14ac:dyDescent="0.3">
      <c r="N160" s="11"/>
    </row>
    <row r="161" spans="14:14" s="3" customFormat="1" x14ac:dyDescent="0.3">
      <c r="N161" s="11"/>
    </row>
    <row r="162" spans="14:14" s="3" customFormat="1" x14ac:dyDescent="0.3">
      <c r="N162" s="11"/>
    </row>
    <row r="163" spans="14:14" s="3" customFormat="1" x14ac:dyDescent="0.3">
      <c r="N163" s="11"/>
    </row>
    <row r="164" spans="14:14" s="3" customFormat="1" x14ac:dyDescent="0.3">
      <c r="N164" s="11"/>
    </row>
    <row r="165" spans="14:14" s="3" customFormat="1" x14ac:dyDescent="0.3">
      <c r="N165" s="11"/>
    </row>
    <row r="166" spans="14:14" s="3" customFormat="1" x14ac:dyDescent="0.3">
      <c r="N166" s="11"/>
    </row>
    <row r="167" spans="14:14" s="3" customFormat="1" x14ac:dyDescent="0.3">
      <c r="N167" s="11"/>
    </row>
    <row r="168" spans="14:14" s="3" customFormat="1" x14ac:dyDescent="0.3">
      <c r="N168" s="11"/>
    </row>
    <row r="169" spans="14:14" s="3" customFormat="1" x14ac:dyDescent="0.3">
      <c r="N169" s="11"/>
    </row>
    <row r="170" spans="14:14" s="3" customFormat="1" x14ac:dyDescent="0.3">
      <c r="N170" s="11"/>
    </row>
    <row r="171" spans="14:14" s="3" customFormat="1" x14ac:dyDescent="0.3">
      <c r="N171" s="11"/>
    </row>
    <row r="172" spans="14:14" s="3" customFormat="1" x14ac:dyDescent="0.3">
      <c r="N172" s="11"/>
    </row>
    <row r="173" spans="14:14" s="3" customFormat="1" x14ac:dyDescent="0.3">
      <c r="N173" s="11"/>
    </row>
    <row r="174" spans="14:14" s="3" customFormat="1" x14ac:dyDescent="0.3">
      <c r="N174" s="11"/>
    </row>
    <row r="175" spans="14:14" s="3" customFormat="1" x14ac:dyDescent="0.3">
      <c r="N175" s="11"/>
    </row>
    <row r="176" spans="14:14" s="3" customFormat="1" x14ac:dyDescent="0.3">
      <c r="N176" s="11"/>
    </row>
    <row r="177" spans="14:14" s="3" customFormat="1" x14ac:dyDescent="0.3">
      <c r="N177" s="11"/>
    </row>
    <row r="178" spans="14:14" s="3" customFormat="1" x14ac:dyDescent="0.3">
      <c r="N178" s="11"/>
    </row>
    <row r="179" spans="14:14" s="3" customFormat="1" x14ac:dyDescent="0.3">
      <c r="N179" s="11"/>
    </row>
    <row r="180" spans="14:14" s="3" customFormat="1" x14ac:dyDescent="0.3">
      <c r="N180" s="11"/>
    </row>
    <row r="181" spans="14:14" s="3" customFormat="1" x14ac:dyDescent="0.3">
      <c r="N181" s="11"/>
    </row>
    <row r="182" spans="14:14" s="3" customFormat="1" x14ac:dyDescent="0.3">
      <c r="N182" s="11"/>
    </row>
    <row r="183" spans="14:14" s="3" customFormat="1" x14ac:dyDescent="0.3">
      <c r="N183" s="11"/>
    </row>
    <row r="184" spans="14:14" s="3" customFormat="1" x14ac:dyDescent="0.3">
      <c r="N184" s="11"/>
    </row>
    <row r="185" spans="14:14" s="3" customFormat="1" x14ac:dyDescent="0.3">
      <c r="N185" s="11"/>
    </row>
    <row r="186" spans="14:14" s="3" customFormat="1" x14ac:dyDescent="0.3">
      <c r="N186" s="11"/>
    </row>
    <row r="187" spans="14:14" s="3" customFormat="1" x14ac:dyDescent="0.3">
      <c r="N187" s="11"/>
    </row>
    <row r="188" spans="14:14" s="3" customFormat="1" x14ac:dyDescent="0.3">
      <c r="N188" s="11"/>
    </row>
    <row r="189" spans="14:14" s="3" customFormat="1" x14ac:dyDescent="0.3">
      <c r="N189" s="11"/>
    </row>
    <row r="190" spans="14:14" s="3" customFormat="1" x14ac:dyDescent="0.3">
      <c r="N190" s="11"/>
    </row>
    <row r="191" spans="14:14" s="3" customFormat="1" x14ac:dyDescent="0.3">
      <c r="N191" s="11"/>
    </row>
    <row r="192" spans="14:14" s="3" customFormat="1" x14ac:dyDescent="0.3">
      <c r="N192" s="11"/>
    </row>
    <row r="193" spans="14:14" s="3" customFormat="1" x14ac:dyDescent="0.3">
      <c r="N193" s="11"/>
    </row>
    <row r="194" spans="14:14" s="3" customFormat="1" x14ac:dyDescent="0.3">
      <c r="N194" s="11"/>
    </row>
    <row r="195" spans="14:14" s="3" customFormat="1" x14ac:dyDescent="0.3">
      <c r="N195" s="11"/>
    </row>
    <row r="196" spans="14:14" s="3" customFormat="1" x14ac:dyDescent="0.3">
      <c r="N196" s="11"/>
    </row>
    <row r="197" spans="14:14" s="3" customFormat="1" x14ac:dyDescent="0.3">
      <c r="N197" s="11"/>
    </row>
    <row r="198" spans="14:14" s="3" customFormat="1" x14ac:dyDescent="0.3">
      <c r="N198" s="11"/>
    </row>
    <row r="199" spans="14:14" s="3" customFormat="1" x14ac:dyDescent="0.3">
      <c r="N199" s="11"/>
    </row>
    <row r="200" spans="14:14" s="3" customFormat="1" x14ac:dyDescent="0.3">
      <c r="N200" s="11"/>
    </row>
    <row r="201" spans="14:14" s="3" customFormat="1" x14ac:dyDescent="0.3">
      <c r="N201" s="11"/>
    </row>
    <row r="202" spans="14:14" s="3" customFormat="1" x14ac:dyDescent="0.3">
      <c r="N202" s="11"/>
    </row>
    <row r="203" spans="14:14" s="3" customFormat="1" x14ac:dyDescent="0.3">
      <c r="N203" s="11"/>
    </row>
    <row r="204" spans="14:14" s="3" customFormat="1" x14ac:dyDescent="0.3">
      <c r="N204" s="11"/>
    </row>
    <row r="205" spans="14:14" s="3" customFormat="1" x14ac:dyDescent="0.3">
      <c r="N205" s="11"/>
    </row>
    <row r="206" spans="14:14" s="3" customFormat="1" x14ac:dyDescent="0.3">
      <c r="N206" s="11"/>
    </row>
    <row r="207" spans="14:14" s="3" customFormat="1" x14ac:dyDescent="0.3">
      <c r="N207" s="11"/>
    </row>
    <row r="208" spans="14:14" s="3" customFormat="1" x14ac:dyDescent="0.3">
      <c r="N208" s="11"/>
    </row>
    <row r="209" spans="14:14" s="3" customFormat="1" x14ac:dyDescent="0.3">
      <c r="N209" s="11"/>
    </row>
    <row r="210" spans="14:14" s="3" customFormat="1" x14ac:dyDescent="0.3">
      <c r="N210" s="11"/>
    </row>
    <row r="211" spans="14:14" s="3" customFormat="1" x14ac:dyDescent="0.3">
      <c r="N211" s="11"/>
    </row>
    <row r="212" spans="14:14" s="3" customFormat="1" x14ac:dyDescent="0.3">
      <c r="N212" s="11"/>
    </row>
    <row r="213" spans="14:14" s="3" customFormat="1" x14ac:dyDescent="0.3">
      <c r="N213" s="11"/>
    </row>
    <row r="214" spans="14:14" s="3" customFormat="1" x14ac:dyDescent="0.3">
      <c r="N214" s="11"/>
    </row>
    <row r="215" spans="14:14" s="3" customFormat="1" x14ac:dyDescent="0.3">
      <c r="N215" s="11"/>
    </row>
    <row r="216" spans="14:14" s="3" customFormat="1" x14ac:dyDescent="0.3">
      <c r="N216" s="11"/>
    </row>
    <row r="217" spans="14:14" s="3" customFormat="1" x14ac:dyDescent="0.3">
      <c r="N217" s="11"/>
    </row>
    <row r="218" spans="14:14" s="3" customFormat="1" x14ac:dyDescent="0.3">
      <c r="N218" s="11"/>
    </row>
    <row r="219" spans="14:14" s="3" customFormat="1" x14ac:dyDescent="0.3">
      <c r="N219" s="11"/>
    </row>
    <row r="220" spans="14:14" s="3" customFormat="1" x14ac:dyDescent="0.3">
      <c r="N220" s="11"/>
    </row>
    <row r="221" spans="14:14" s="3" customFormat="1" x14ac:dyDescent="0.3">
      <c r="N221" s="11"/>
    </row>
    <row r="222" spans="14:14" s="3" customFormat="1" x14ac:dyDescent="0.3">
      <c r="N222" s="11"/>
    </row>
    <row r="223" spans="14:14" s="3" customFormat="1" x14ac:dyDescent="0.3">
      <c r="N223" s="11"/>
    </row>
    <row r="224" spans="14:14" s="3" customFormat="1" x14ac:dyDescent="0.3">
      <c r="N224" s="11"/>
    </row>
    <row r="225" spans="14:14" s="3" customFormat="1" x14ac:dyDescent="0.3">
      <c r="N225" s="11"/>
    </row>
    <row r="226" spans="14:14" s="3" customFormat="1" x14ac:dyDescent="0.3">
      <c r="N226" s="11"/>
    </row>
    <row r="227" spans="14:14" s="3" customFormat="1" x14ac:dyDescent="0.3">
      <c r="N227" s="11"/>
    </row>
    <row r="228" spans="14:14" s="3" customFormat="1" x14ac:dyDescent="0.3">
      <c r="N228" s="11"/>
    </row>
    <row r="229" spans="14:14" s="3" customFormat="1" x14ac:dyDescent="0.3">
      <c r="N229" s="11"/>
    </row>
    <row r="230" spans="14:14" s="3" customFormat="1" x14ac:dyDescent="0.3">
      <c r="N230" s="11"/>
    </row>
    <row r="231" spans="14:14" s="3" customFormat="1" x14ac:dyDescent="0.3">
      <c r="N231" s="11"/>
    </row>
    <row r="232" spans="14:14" s="3" customFormat="1" x14ac:dyDescent="0.3">
      <c r="N232" s="11"/>
    </row>
    <row r="233" spans="14:14" s="3" customFormat="1" x14ac:dyDescent="0.3">
      <c r="N233" s="11"/>
    </row>
    <row r="234" spans="14:14" s="3" customFormat="1" x14ac:dyDescent="0.3">
      <c r="N234" s="11"/>
    </row>
    <row r="235" spans="14:14" s="3" customFormat="1" x14ac:dyDescent="0.3">
      <c r="N235" s="11"/>
    </row>
    <row r="236" spans="14:14" s="3" customFormat="1" x14ac:dyDescent="0.3">
      <c r="N236" s="11"/>
    </row>
    <row r="237" spans="14:14" s="3" customFormat="1" x14ac:dyDescent="0.3">
      <c r="N237" s="11"/>
    </row>
    <row r="238" spans="14:14" s="3" customFormat="1" x14ac:dyDescent="0.3">
      <c r="N238" s="11"/>
    </row>
    <row r="239" spans="14:14" s="3" customFormat="1" x14ac:dyDescent="0.3">
      <c r="N239" s="11"/>
    </row>
    <row r="240" spans="14:14" s="3" customFormat="1" x14ac:dyDescent="0.3">
      <c r="N240" s="11"/>
    </row>
    <row r="241" spans="14:14" s="3" customFormat="1" x14ac:dyDescent="0.3">
      <c r="N241" s="11"/>
    </row>
    <row r="242" spans="14:14" s="3" customFormat="1" x14ac:dyDescent="0.3">
      <c r="N242" s="11"/>
    </row>
    <row r="243" spans="14:14" s="3" customFormat="1" x14ac:dyDescent="0.3">
      <c r="N243" s="11"/>
    </row>
    <row r="244" spans="14:14" s="3" customFormat="1" x14ac:dyDescent="0.3">
      <c r="N244" s="11"/>
    </row>
    <row r="245" spans="14:14" s="3" customFormat="1" x14ac:dyDescent="0.3">
      <c r="N245" s="11"/>
    </row>
    <row r="246" spans="14:14" s="3" customFormat="1" x14ac:dyDescent="0.3">
      <c r="N246" s="11"/>
    </row>
    <row r="247" spans="14:14" s="3" customFormat="1" x14ac:dyDescent="0.3">
      <c r="N247" s="11"/>
    </row>
    <row r="248" spans="14:14" s="3" customFormat="1" x14ac:dyDescent="0.3">
      <c r="N248" s="11"/>
    </row>
    <row r="249" spans="14:14" s="3" customFormat="1" x14ac:dyDescent="0.3">
      <c r="N249" s="11"/>
    </row>
    <row r="250" spans="14:14" s="3" customFormat="1" x14ac:dyDescent="0.3">
      <c r="N250" s="11"/>
    </row>
    <row r="251" spans="14:14" s="3" customFormat="1" x14ac:dyDescent="0.3">
      <c r="N251" s="11"/>
    </row>
    <row r="252" spans="14:14" s="3" customFormat="1" x14ac:dyDescent="0.3">
      <c r="N252" s="11"/>
    </row>
    <row r="253" spans="14:14" s="3" customFormat="1" x14ac:dyDescent="0.3">
      <c r="N253" s="11"/>
    </row>
    <row r="254" spans="14:14" s="3" customFormat="1" x14ac:dyDescent="0.3">
      <c r="N254" s="11"/>
    </row>
    <row r="255" spans="14:14" s="3" customFormat="1" x14ac:dyDescent="0.3">
      <c r="N255" s="11"/>
    </row>
    <row r="256" spans="14:14" s="3" customFormat="1" x14ac:dyDescent="0.3">
      <c r="N256" s="11"/>
    </row>
    <row r="257" spans="14:14" s="3" customFormat="1" x14ac:dyDescent="0.3">
      <c r="N257" s="11"/>
    </row>
    <row r="258" spans="14:14" s="3" customFormat="1" x14ac:dyDescent="0.3">
      <c r="N258" s="11"/>
    </row>
    <row r="259" spans="14:14" s="3" customFormat="1" x14ac:dyDescent="0.3">
      <c r="N259" s="11"/>
    </row>
    <row r="260" spans="14:14" s="3" customFormat="1" x14ac:dyDescent="0.3">
      <c r="N260" s="11"/>
    </row>
    <row r="261" spans="14:14" s="3" customFormat="1" x14ac:dyDescent="0.3">
      <c r="N261" s="11"/>
    </row>
    <row r="262" spans="14:14" s="3" customFormat="1" x14ac:dyDescent="0.3">
      <c r="N262" s="11"/>
    </row>
    <row r="263" spans="14:14" s="3" customFormat="1" x14ac:dyDescent="0.3">
      <c r="N263" s="11"/>
    </row>
    <row r="264" spans="14:14" s="3" customFormat="1" x14ac:dyDescent="0.3">
      <c r="N264" s="11"/>
    </row>
    <row r="265" spans="14:14" s="3" customFormat="1" x14ac:dyDescent="0.3">
      <c r="N265" s="11"/>
    </row>
    <row r="266" spans="14:14" s="3" customFormat="1" x14ac:dyDescent="0.3">
      <c r="N266" s="11"/>
    </row>
    <row r="267" spans="14:14" s="3" customFormat="1" x14ac:dyDescent="0.3">
      <c r="N267" s="11"/>
    </row>
    <row r="268" spans="14:14" s="3" customFormat="1" x14ac:dyDescent="0.3">
      <c r="N268" s="11"/>
    </row>
    <row r="269" spans="14:14" s="3" customFormat="1" x14ac:dyDescent="0.3">
      <c r="N269" s="11"/>
    </row>
    <row r="270" spans="14:14" s="3" customFormat="1" x14ac:dyDescent="0.3">
      <c r="N270" s="11"/>
    </row>
    <row r="271" spans="14:14" s="3" customFormat="1" x14ac:dyDescent="0.3">
      <c r="N271" s="11"/>
    </row>
    <row r="272" spans="14:14" s="3" customFormat="1" x14ac:dyDescent="0.3">
      <c r="N272" s="11"/>
    </row>
    <row r="273" spans="14:14" s="3" customFormat="1" x14ac:dyDescent="0.3">
      <c r="N273" s="11"/>
    </row>
    <row r="274" spans="14:14" s="3" customFormat="1" x14ac:dyDescent="0.3">
      <c r="N274" s="11"/>
    </row>
    <row r="275" spans="14:14" s="3" customFormat="1" x14ac:dyDescent="0.3">
      <c r="N275" s="11"/>
    </row>
    <row r="276" spans="14:14" s="3" customFormat="1" x14ac:dyDescent="0.3">
      <c r="N276" s="11"/>
    </row>
    <row r="277" spans="14:14" s="3" customFormat="1" x14ac:dyDescent="0.3">
      <c r="N277" s="11"/>
    </row>
    <row r="278" spans="14:14" s="3" customFormat="1" x14ac:dyDescent="0.3">
      <c r="N278" s="11"/>
    </row>
    <row r="279" spans="14:14" s="3" customFormat="1" x14ac:dyDescent="0.3">
      <c r="N279" s="11"/>
    </row>
    <row r="280" spans="14:14" s="3" customFormat="1" x14ac:dyDescent="0.3">
      <c r="N280" s="11"/>
    </row>
    <row r="281" spans="14:14" s="3" customFormat="1" x14ac:dyDescent="0.3">
      <c r="N281" s="11"/>
    </row>
    <row r="282" spans="14:14" s="3" customFormat="1" x14ac:dyDescent="0.3">
      <c r="N282" s="11"/>
    </row>
    <row r="283" spans="14:14" s="3" customFormat="1" x14ac:dyDescent="0.3">
      <c r="N283" s="11"/>
    </row>
    <row r="284" spans="14:14" s="3" customFormat="1" x14ac:dyDescent="0.3">
      <c r="N284" s="11"/>
    </row>
    <row r="285" spans="14:14" s="3" customFormat="1" x14ac:dyDescent="0.3">
      <c r="N285" s="11"/>
    </row>
    <row r="286" spans="14:14" s="3" customFormat="1" x14ac:dyDescent="0.3">
      <c r="N286" s="11"/>
    </row>
    <row r="287" spans="14:14" s="3" customFormat="1" x14ac:dyDescent="0.3">
      <c r="N287" s="11"/>
    </row>
    <row r="288" spans="14:14" s="3" customFormat="1" x14ac:dyDescent="0.3">
      <c r="N288" s="11"/>
    </row>
    <row r="289" spans="14:14" s="3" customFormat="1" x14ac:dyDescent="0.3">
      <c r="N289" s="11"/>
    </row>
    <row r="290" spans="14:14" s="3" customFormat="1" x14ac:dyDescent="0.3">
      <c r="N290" s="11"/>
    </row>
    <row r="291" spans="14:14" s="3" customFormat="1" x14ac:dyDescent="0.3">
      <c r="N291" s="11"/>
    </row>
    <row r="292" spans="14:14" s="3" customFormat="1" x14ac:dyDescent="0.3">
      <c r="N292" s="11"/>
    </row>
    <row r="293" spans="14:14" s="3" customFormat="1" x14ac:dyDescent="0.3">
      <c r="N293" s="11"/>
    </row>
    <row r="294" spans="14:14" s="3" customFormat="1" x14ac:dyDescent="0.3">
      <c r="N294" s="11"/>
    </row>
    <row r="295" spans="14:14" s="3" customFormat="1" x14ac:dyDescent="0.3">
      <c r="N295" s="11"/>
    </row>
    <row r="296" spans="14:14" s="3" customFormat="1" x14ac:dyDescent="0.3">
      <c r="N296" s="11"/>
    </row>
    <row r="297" spans="14:14" s="3" customFormat="1" x14ac:dyDescent="0.3">
      <c r="N297" s="11"/>
    </row>
    <row r="298" spans="14:14" s="3" customFormat="1" x14ac:dyDescent="0.3">
      <c r="N298" s="11"/>
    </row>
    <row r="299" spans="14:14" s="3" customFormat="1" x14ac:dyDescent="0.3">
      <c r="N299" s="11"/>
    </row>
    <row r="300" spans="14:14" s="3" customFormat="1" x14ac:dyDescent="0.3">
      <c r="N300" s="11"/>
    </row>
    <row r="301" spans="14:14" s="3" customFormat="1" x14ac:dyDescent="0.3">
      <c r="N301" s="11"/>
    </row>
    <row r="302" spans="14:14" s="3" customFormat="1" x14ac:dyDescent="0.3">
      <c r="N302" s="11"/>
    </row>
    <row r="303" spans="14:14" s="3" customFormat="1" x14ac:dyDescent="0.3">
      <c r="N303" s="11"/>
    </row>
    <row r="304" spans="14:14" s="3" customFormat="1" x14ac:dyDescent="0.3">
      <c r="N304" s="11"/>
    </row>
    <row r="305" spans="14:14" s="3" customFormat="1" x14ac:dyDescent="0.3">
      <c r="N305" s="11"/>
    </row>
    <row r="306" spans="14:14" s="3" customFormat="1" x14ac:dyDescent="0.3">
      <c r="N306" s="11"/>
    </row>
    <row r="307" spans="14:14" s="3" customFormat="1" x14ac:dyDescent="0.3">
      <c r="N307" s="11"/>
    </row>
    <row r="308" spans="14:14" s="3" customFormat="1" x14ac:dyDescent="0.3">
      <c r="N308" s="11"/>
    </row>
    <row r="309" spans="14:14" s="3" customFormat="1" x14ac:dyDescent="0.3">
      <c r="N309" s="11"/>
    </row>
    <row r="310" spans="14:14" s="3" customFormat="1" x14ac:dyDescent="0.3">
      <c r="N310" s="11"/>
    </row>
    <row r="311" spans="14:14" s="3" customFormat="1" x14ac:dyDescent="0.3">
      <c r="N311" s="11"/>
    </row>
    <row r="312" spans="14:14" s="3" customFormat="1" x14ac:dyDescent="0.3">
      <c r="N312" s="11"/>
    </row>
    <row r="313" spans="14:14" s="3" customFormat="1" x14ac:dyDescent="0.3">
      <c r="N313" s="11"/>
    </row>
    <row r="314" spans="14:14" s="3" customFormat="1" x14ac:dyDescent="0.3">
      <c r="N314" s="11"/>
    </row>
    <row r="315" spans="14:14" s="3" customFormat="1" x14ac:dyDescent="0.3">
      <c r="N315" s="11"/>
    </row>
    <row r="316" spans="14:14" s="3" customFormat="1" x14ac:dyDescent="0.3">
      <c r="N316" s="11"/>
    </row>
    <row r="317" spans="14:14" s="3" customFormat="1" x14ac:dyDescent="0.3">
      <c r="N317" s="11"/>
    </row>
    <row r="318" spans="14:14" s="3" customFormat="1" x14ac:dyDescent="0.3">
      <c r="N318" s="11"/>
    </row>
    <row r="319" spans="14:14" s="3" customFormat="1" x14ac:dyDescent="0.3">
      <c r="N319" s="11"/>
    </row>
    <row r="320" spans="14:14" s="3" customFormat="1" x14ac:dyDescent="0.3">
      <c r="N320" s="11"/>
    </row>
    <row r="321" spans="14:14" s="3" customFormat="1" x14ac:dyDescent="0.3">
      <c r="N321" s="11"/>
    </row>
    <row r="322" spans="14:14" s="3" customFormat="1" x14ac:dyDescent="0.3">
      <c r="N322" s="11"/>
    </row>
    <row r="323" spans="14:14" s="3" customFormat="1" x14ac:dyDescent="0.3">
      <c r="N323" s="11"/>
    </row>
    <row r="324" spans="14:14" s="3" customFormat="1" x14ac:dyDescent="0.3">
      <c r="N324" s="11"/>
    </row>
    <row r="325" spans="14:14" s="3" customFormat="1" x14ac:dyDescent="0.3">
      <c r="N325" s="11"/>
    </row>
    <row r="326" spans="14:14" s="3" customFormat="1" x14ac:dyDescent="0.3">
      <c r="N326" s="11"/>
    </row>
    <row r="327" spans="14:14" s="3" customFormat="1" x14ac:dyDescent="0.3">
      <c r="N327" s="11"/>
    </row>
    <row r="328" spans="14:14" s="3" customFormat="1" x14ac:dyDescent="0.3">
      <c r="N328" s="11"/>
    </row>
    <row r="329" spans="14:14" s="3" customFormat="1" x14ac:dyDescent="0.3">
      <c r="N329" s="11"/>
    </row>
    <row r="330" spans="14:14" s="3" customFormat="1" x14ac:dyDescent="0.3">
      <c r="N330" s="11"/>
    </row>
    <row r="331" spans="14:14" s="3" customFormat="1" x14ac:dyDescent="0.3">
      <c r="N331" s="11"/>
    </row>
    <row r="332" spans="14:14" s="3" customFormat="1" x14ac:dyDescent="0.3">
      <c r="N332" s="11"/>
    </row>
    <row r="333" spans="14:14" s="3" customFormat="1" x14ac:dyDescent="0.3">
      <c r="N333" s="11"/>
    </row>
    <row r="334" spans="14:14" s="3" customFormat="1" x14ac:dyDescent="0.3">
      <c r="N334" s="11"/>
    </row>
    <row r="335" spans="14:14" s="3" customFormat="1" x14ac:dyDescent="0.3">
      <c r="N335" s="11"/>
    </row>
    <row r="336" spans="14:14" s="3" customFormat="1" x14ac:dyDescent="0.3">
      <c r="N336" s="11"/>
    </row>
    <row r="337" spans="14:14" s="3" customFormat="1" x14ac:dyDescent="0.3">
      <c r="N337" s="11"/>
    </row>
    <row r="338" spans="14:14" s="3" customFormat="1" x14ac:dyDescent="0.3">
      <c r="N338" s="11"/>
    </row>
    <row r="339" spans="14:14" s="3" customFormat="1" x14ac:dyDescent="0.3">
      <c r="N339" s="11"/>
    </row>
    <row r="340" spans="14:14" s="3" customFormat="1" x14ac:dyDescent="0.3">
      <c r="N340" s="11"/>
    </row>
    <row r="341" spans="14:14" s="3" customFormat="1" x14ac:dyDescent="0.3">
      <c r="N341" s="11"/>
    </row>
    <row r="342" spans="14:14" s="3" customFormat="1" x14ac:dyDescent="0.3">
      <c r="N342" s="11"/>
    </row>
    <row r="343" spans="14:14" s="3" customFormat="1" x14ac:dyDescent="0.3">
      <c r="N343" s="11"/>
    </row>
    <row r="344" spans="14:14" s="3" customFormat="1" x14ac:dyDescent="0.3">
      <c r="N344" s="11"/>
    </row>
    <row r="345" spans="14:14" s="3" customFormat="1" x14ac:dyDescent="0.3">
      <c r="N345" s="11"/>
    </row>
    <row r="346" spans="14:14" s="3" customFormat="1" x14ac:dyDescent="0.3">
      <c r="N346" s="11"/>
    </row>
    <row r="347" spans="14:14" s="3" customFormat="1" x14ac:dyDescent="0.3">
      <c r="N347" s="11"/>
    </row>
    <row r="348" spans="14:14" s="3" customFormat="1" x14ac:dyDescent="0.3">
      <c r="N348" s="11"/>
    </row>
    <row r="349" spans="14:14" s="3" customFormat="1" x14ac:dyDescent="0.3">
      <c r="N349" s="11"/>
    </row>
    <row r="350" spans="14:14" s="3" customFormat="1" x14ac:dyDescent="0.3">
      <c r="N350" s="11"/>
    </row>
    <row r="351" spans="14:14" s="3" customFormat="1" x14ac:dyDescent="0.3">
      <c r="N351" s="11"/>
    </row>
    <row r="352" spans="14:14" s="3" customFormat="1" x14ac:dyDescent="0.3">
      <c r="N352" s="11"/>
    </row>
    <row r="353" spans="14:14" s="3" customFormat="1" x14ac:dyDescent="0.3">
      <c r="N353" s="11"/>
    </row>
    <row r="354" spans="14:14" s="3" customFormat="1" x14ac:dyDescent="0.3">
      <c r="N354" s="11"/>
    </row>
    <row r="355" spans="14:14" s="3" customFormat="1" x14ac:dyDescent="0.3">
      <c r="N355" s="11"/>
    </row>
    <row r="356" spans="14:14" s="3" customFormat="1" x14ac:dyDescent="0.3">
      <c r="N356" s="11"/>
    </row>
    <row r="357" spans="14:14" s="3" customFormat="1" x14ac:dyDescent="0.3">
      <c r="N357" s="11"/>
    </row>
    <row r="358" spans="14:14" s="3" customFormat="1" x14ac:dyDescent="0.3">
      <c r="N358" s="11"/>
    </row>
    <row r="359" spans="14:14" s="3" customFormat="1" x14ac:dyDescent="0.3">
      <c r="N359" s="11"/>
    </row>
    <row r="360" spans="14:14" s="3" customFormat="1" x14ac:dyDescent="0.3">
      <c r="N360" s="11"/>
    </row>
    <row r="361" spans="14:14" s="3" customFormat="1" x14ac:dyDescent="0.3">
      <c r="N361" s="11"/>
    </row>
    <row r="362" spans="14:14" s="3" customFormat="1" x14ac:dyDescent="0.3">
      <c r="N362" s="11"/>
    </row>
    <row r="363" spans="14:14" s="3" customFormat="1" x14ac:dyDescent="0.3">
      <c r="N363" s="11"/>
    </row>
    <row r="364" spans="14:14" s="3" customFormat="1" x14ac:dyDescent="0.3">
      <c r="N364" s="11"/>
    </row>
    <row r="365" spans="14:14" s="3" customFormat="1" x14ac:dyDescent="0.3">
      <c r="N365" s="11"/>
    </row>
    <row r="366" spans="14:14" s="3" customFormat="1" x14ac:dyDescent="0.3">
      <c r="N366" s="11"/>
    </row>
    <row r="367" spans="14:14" s="3" customFormat="1" x14ac:dyDescent="0.3">
      <c r="N367" s="11"/>
    </row>
    <row r="368" spans="14:14" s="3" customFormat="1" x14ac:dyDescent="0.3">
      <c r="N368" s="11"/>
    </row>
    <row r="369" spans="14:14" s="3" customFormat="1" x14ac:dyDescent="0.3">
      <c r="N369" s="11"/>
    </row>
    <row r="370" spans="14:14" s="3" customFormat="1" x14ac:dyDescent="0.3">
      <c r="N370" s="11"/>
    </row>
    <row r="371" spans="14:14" s="3" customFormat="1" x14ac:dyDescent="0.3">
      <c r="N371" s="11"/>
    </row>
    <row r="372" spans="14:14" s="3" customFormat="1" x14ac:dyDescent="0.3">
      <c r="N372" s="11"/>
    </row>
    <row r="373" spans="14:14" s="3" customFormat="1" x14ac:dyDescent="0.3">
      <c r="N373" s="11"/>
    </row>
    <row r="374" spans="14:14" s="3" customFormat="1" x14ac:dyDescent="0.3">
      <c r="N374" s="11"/>
    </row>
    <row r="375" spans="14:14" s="3" customFormat="1" x14ac:dyDescent="0.3">
      <c r="N375" s="11"/>
    </row>
    <row r="376" spans="14:14" s="3" customFormat="1" x14ac:dyDescent="0.3">
      <c r="N376" s="11"/>
    </row>
    <row r="377" spans="14:14" s="3" customFormat="1" x14ac:dyDescent="0.3">
      <c r="N377" s="11"/>
    </row>
    <row r="378" spans="14:14" s="3" customFormat="1" x14ac:dyDescent="0.3">
      <c r="N378" s="11"/>
    </row>
    <row r="379" spans="14:14" s="3" customFormat="1" x14ac:dyDescent="0.3">
      <c r="N379" s="11"/>
    </row>
    <row r="380" spans="14:14" s="3" customFormat="1" x14ac:dyDescent="0.3">
      <c r="N380" s="11"/>
    </row>
    <row r="381" spans="14:14" s="3" customFormat="1" x14ac:dyDescent="0.3">
      <c r="N381" s="11"/>
    </row>
    <row r="382" spans="14:14" s="3" customFormat="1" x14ac:dyDescent="0.3">
      <c r="N382" s="11"/>
    </row>
    <row r="383" spans="14:14" s="3" customFormat="1" x14ac:dyDescent="0.3">
      <c r="N383" s="11"/>
    </row>
    <row r="384" spans="14:14" s="3" customFormat="1" x14ac:dyDescent="0.3">
      <c r="N384" s="11"/>
    </row>
    <row r="385" spans="14:14" s="3" customFormat="1" x14ac:dyDescent="0.3">
      <c r="N385" s="11"/>
    </row>
    <row r="386" spans="14:14" s="3" customFormat="1" x14ac:dyDescent="0.3">
      <c r="N386" s="11"/>
    </row>
    <row r="387" spans="14:14" s="3" customFormat="1" x14ac:dyDescent="0.3">
      <c r="N387" s="11"/>
    </row>
    <row r="388" spans="14:14" s="3" customFormat="1" x14ac:dyDescent="0.3">
      <c r="N388" s="11"/>
    </row>
    <row r="389" spans="14:14" s="3" customFormat="1" x14ac:dyDescent="0.3">
      <c r="N389" s="11"/>
    </row>
    <row r="390" spans="14:14" s="3" customFormat="1" x14ac:dyDescent="0.3">
      <c r="N390" s="11"/>
    </row>
    <row r="391" spans="14:14" s="3" customFormat="1" x14ac:dyDescent="0.3">
      <c r="N391" s="11"/>
    </row>
    <row r="392" spans="14:14" s="3" customFormat="1" x14ac:dyDescent="0.3">
      <c r="N392" s="11"/>
    </row>
    <row r="393" spans="14:14" s="3" customFormat="1" x14ac:dyDescent="0.3">
      <c r="N393" s="11"/>
    </row>
    <row r="394" spans="14:14" s="3" customFormat="1" x14ac:dyDescent="0.3">
      <c r="N394" s="11"/>
    </row>
    <row r="395" spans="14:14" s="3" customFormat="1" x14ac:dyDescent="0.3">
      <c r="N395" s="11"/>
    </row>
    <row r="396" spans="14:14" s="3" customFormat="1" x14ac:dyDescent="0.3">
      <c r="N396" s="11"/>
    </row>
    <row r="397" spans="14:14" s="3" customFormat="1" x14ac:dyDescent="0.3">
      <c r="N397" s="11"/>
    </row>
    <row r="398" spans="14:14" s="3" customFormat="1" x14ac:dyDescent="0.3">
      <c r="N398" s="11"/>
    </row>
    <row r="399" spans="14:14" s="3" customFormat="1" x14ac:dyDescent="0.3">
      <c r="N399" s="11"/>
    </row>
    <row r="400" spans="14:14" s="3" customFormat="1" x14ac:dyDescent="0.3">
      <c r="N400" s="11"/>
    </row>
    <row r="401" spans="14:14" s="3" customFormat="1" x14ac:dyDescent="0.3">
      <c r="N401" s="11"/>
    </row>
    <row r="402" spans="14:14" s="3" customFormat="1" x14ac:dyDescent="0.3">
      <c r="N402" s="11"/>
    </row>
    <row r="403" spans="14:14" s="3" customFormat="1" x14ac:dyDescent="0.3">
      <c r="N403" s="11"/>
    </row>
    <row r="404" spans="14:14" s="3" customFormat="1" x14ac:dyDescent="0.3">
      <c r="N404" s="11"/>
    </row>
    <row r="405" spans="14:14" s="3" customFormat="1" x14ac:dyDescent="0.3">
      <c r="N405" s="11"/>
    </row>
    <row r="406" spans="14:14" s="3" customFormat="1" x14ac:dyDescent="0.3">
      <c r="N406" s="11"/>
    </row>
    <row r="407" spans="14:14" s="3" customFormat="1" x14ac:dyDescent="0.3">
      <c r="N407" s="11"/>
    </row>
    <row r="408" spans="14:14" s="3" customFormat="1" x14ac:dyDescent="0.3">
      <c r="N408" s="11"/>
    </row>
    <row r="409" spans="14:14" s="3" customFormat="1" x14ac:dyDescent="0.3">
      <c r="N409" s="11"/>
    </row>
    <row r="410" spans="14:14" s="3" customFormat="1" x14ac:dyDescent="0.3">
      <c r="N410" s="11"/>
    </row>
    <row r="411" spans="14:14" s="3" customFormat="1" x14ac:dyDescent="0.3">
      <c r="N411" s="11"/>
    </row>
    <row r="412" spans="14:14" s="3" customFormat="1" x14ac:dyDescent="0.3">
      <c r="N412" s="11"/>
    </row>
    <row r="413" spans="14:14" s="3" customFormat="1" x14ac:dyDescent="0.3">
      <c r="N413" s="11"/>
    </row>
    <row r="414" spans="14:14" s="3" customFormat="1" x14ac:dyDescent="0.3">
      <c r="N414" s="11"/>
    </row>
    <row r="415" spans="14:14" s="3" customFormat="1" x14ac:dyDescent="0.3">
      <c r="N415" s="11"/>
    </row>
    <row r="416" spans="14:14" s="3" customFormat="1" x14ac:dyDescent="0.3">
      <c r="N416" s="11"/>
    </row>
    <row r="417" spans="14:14" s="3" customFormat="1" x14ac:dyDescent="0.3">
      <c r="N417" s="11"/>
    </row>
    <row r="418" spans="14:14" s="3" customFormat="1" x14ac:dyDescent="0.3">
      <c r="N418" s="11"/>
    </row>
    <row r="419" spans="14:14" s="3" customFormat="1" x14ac:dyDescent="0.3">
      <c r="N419" s="11"/>
    </row>
    <row r="420" spans="14:14" s="3" customFormat="1" x14ac:dyDescent="0.3">
      <c r="N420" s="11"/>
    </row>
    <row r="421" spans="14:14" s="3" customFormat="1" x14ac:dyDescent="0.3">
      <c r="N421" s="11"/>
    </row>
    <row r="422" spans="14:14" s="3" customFormat="1" x14ac:dyDescent="0.3">
      <c r="N422" s="11"/>
    </row>
    <row r="423" spans="14:14" s="3" customFormat="1" x14ac:dyDescent="0.3">
      <c r="N423" s="11"/>
    </row>
    <row r="424" spans="14:14" s="3" customFormat="1" x14ac:dyDescent="0.3">
      <c r="N424" s="11"/>
    </row>
    <row r="425" spans="14:14" s="3" customFormat="1" x14ac:dyDescent="0.3">
      <c r="N425" s="11"/>
    </row>
    <row r="426" spans="14:14" s="3" customFormat="1" x14ac:dyDescent="0.3">
      <c r="N426" s="11"/>
    </row>
    <row r="427" spans="14:14" s="3" customFormat="1" x14ac:dyDescent="0.3">
      <c r="N427" s="11"/>
    </row>
    <row r="428" spans="14:14" s="3" customFormat="1" x14ac:dyDescent="0.3">
      <c r="N428" s="11"/>
    </row>
    <row r="429" spans="14:14" s="3" customFormat="1" x14ac:dyDescent="0.3">
      <c r="N429" s="11"/>
    </row>
    <row r="430" spans="14:14" s="3" customFormat="1" x14ac:dyDescent="0.3">
      <c r="N430" s="11"/>
    </row>
    <row r="431" spans="14:14" s="3" customFormat="1" x14ac:dyDescent="0.3">
      <c r="N431" s="11"/>
    </row>
    <row r="432" spans="14:14" s="3" customFormat="1" x14ac:dyDescent="0.3">
      <c r="N432" s="11"/>
    </row>
    <row r="433" spans="14:14" s="3" customFormat="1" x14ac:dyDescent="0.3">
      <c r="N433" s="11"/>
    </row>
    <row r="434" spans="14:14" s="3" customFormat="1" x14ac:dyDescent="0.3">
      <c r="N434" s="11"/>
    </row>
    <row r="435" spans="14:14" s="3" customFormat="1" x14ac:dyDescent="0.3">
      <c r="N435" s="11"/>
    </row>
    <row r="436" spans="14:14" s="3" customFormat="1" x14ac:dyDescent="0.3">
      <c r="N436" s="11"/>
    </row>
    <row r="437" spans="14:14" s="3" customFormat="1" x14ac:dyDescent="0.3">
      <c r="N437" s="11"/>
    </row>
    <row r="438" spans="14:14" s="3" customFormat="1" x14ac:dyDescent="0.3">
      <c r="N438" s="11"/>
    </row>
    <row r="439" spans="14:14" s="3" customFormat="1" x14ac:dyDescent="0.3">
      <c r="N439" s="11"/>
    </row>
    <row r="440" spans="14:14" s="3" customFormat="1" x14ac:dyDescent="0.3">
      <c r="N440" s="11"/>
    </row>
    <row r="441" spans="14:14" s="3" customFormat="1" x14ac:dyDescent="0.3">
      <c r="N441" s="11"/>
    </row>
    <row r="442" spans="14:14" s="3" customFormat="1" x14ac:dyDescent="0.3">
      <c r="N442" s="11"/>
    </row>
    <row r="443" spans="14:14" s="3" customFormat="1" x14ac:dyDescent="0.3">
      <c r="N443" s="11"/>
    </row>
    <row r="444" spans="14:14" s="3" customFormat="1" x14ac:dyDescent="0.3">
      <c r="N444" s="11"/>
    </row>
    <row r="445" spans="14:14" s="3" customFormat="1" x14ac:dyDescent="0.3">
      <c r="N445" s="11"/>
    </row>
    <row r="446" spans="14:14" s="3" customFormat="1" x14ac:dyDescent="0.3">
      <c r="N446" s="11"/>
    </row>
    <row r="447" spans="14:14" s="3" customFormat="1" x14ac:dyDescent="0.3">
      <c r="N447" s="11"/>
    </row>
    <row r="448" spans="14:14" s="3" customFormat="1" x14ac:dyDescent="0.3">
      <c r="N448" s="11"/>
    </row>
    <row r="449" spans="14:14" s="3" customFormat="1" x14ac:dyDescent="0.3">
      <c r="N449" s="11"/>
    </row>
    <row r="450" spans="14:14" s="3" customFormat="1" x14ac:dyDescent="0.3">
      <c r="N450" s="11"/>
    </row>
    <row r="451" spans="14:14" s="3" customFormat="1" x14ac:dyDescent="0.3">
      <c r="N451" s="11"/>
    </row>
    <row r="452" spans="14:14" s="3" customFormat="1" x14ac:dyDescent="0.3">
      <c r="N452" s="11"/>
    </row>
    <row r="453" spans="14:14" s="3" customFormat="1" x14ac:dyDescent="0.3">
      <c r="N453" s="11"/>
    </row>
    <row r="454" spans="14:14" s="3" customFormat="1" x14ac:dyDescent="0.3">
      <c r="N454" s="11"/>
    </row>
    <row r="455" spans="14:14" s="3" customFormat="1" x14ac:dyDescent="0.3">
      <c r="N455" s="11"/>
    </row>
    <row r="456" spans="14:14" s="3" customFormat="1" x14ac:dyDescent="0.3">
      <c r="N456" s="11"/>
    </row>
    <row r="457" spans="14:14" s="3" customFormat="1" x14ac:dyDescent="0.3">
      <c r="N457" s="11"/>
    </row>
    <row r="458" spans="14:14" s="3" customFormat="1" x14ac:dyDescent="0.3">
      <c r="N458" s="11"/>
    </row>
    <row r="459" spans="14:14" s="3" customFormat="1" x14ac:dyDescent="0.3">
      <c r="N459" s="11"/>
    </row>
    <row r="460" spans="14:14" s="3" customFormat="1" x14ac:dyDescent="0.3">
      <c r="N460" s="11"/>
    </row>
    <row r="461" spans="14:14" s="3" customFormat="1" x14ac:dyDescent="0.3">
      <c r="N461" s="11"/>
    </row>
    <row r="462" spans="14:14" s="3" customFormat="1" x14ac:dyDescent="0.3">
      <c r="N462" s="11"/>
    </row>
    <row r="463" spans="14:14" s="3" customFormat="1" x14ac:dyDescent="0.3">
      <c r="N463" s="11"/>
    </row>
    <row r="464" spans="14:14" s="3" customFormat="1" x14ac:dyDescent="0.3">
      <c r="N464" s="11"/>
    </row>
    <row r="465" spans="14:14" s="3" customFormat="1" x14ac:dyDescent="0.3">
      <c r="N465" s="11"/>
    </row>
    <row r="466" spans="14:14" s="3" customFormat="1" x14ac:dyDescent="0.3">
      <c r="N466" s="11"/>
    </row>
    <row r="467" spans="14:14" s="3" customFormat="1" x14ac:dyDescent="0.3">
      <c r="N467" s="11"/>
    </row>
    <row r="468" spans="14:14" s="3" customFormat="1" x14ac:dyDescent="0.3">
      <c r="N468" s="11"/>
    </row>
    <row r="469" spans="14:14" s="3" customFormat="1" x14ac:dyDescent="0.3">
      <c r="N469" s="11"/>
    </row>
    <row r="470" spans="14:14" s="3" customFormat="1" x14ac:dyDescent="0.3">
      <c r="N470" s="11"/>
    </row>
    <row r="471" spans="14:14" s="3" customFormat="1" x14ac:dyDescent="0.3">
      <c r="N471" s="11"/>
    </row>
    <row r="472" spans="14:14" s="3" customFormat="1" x14ac:dyDescent="0.3">
      <c r="N472" s="11"/>
    </row>
    <row r="473" spans="14:14" s="3" customFormat="1" x14ac:dyDescent="0.3">
      <c r="N473" s="11"/>
    </row>
    <row r="474" spans="14:14" s="3" customFormat="1" x14ac:dyDescent="0.3">
      <c r="N474" s="11"/>
    </row>
    <row r="475" spans="14:14" s="3" customFormat="1" x14ac:dyDescent="0.3">
      <c r="N475" s="11"/>
    </row>
    <row r="476" spans="14:14" s="3" customFormat="1" x14ac:dyDescent="0.3">
      <c r="N476" s="11"/>
    </row>
    <row r="477" spans="14:14" s="3" customFormat="1" x14ac:dyDescent="0.3">
      <c r="N477" s="11"/>
    </row>
    <row r="478" spans="14:14" s="3" customFormat="1" x14ac:dyDescent="0.3">
      <c r="N478" s="11"/>
    </row>
    <row r="479" spans="14:14" s="3" customFormat="1" x14ac:dyDescent="0.3">
      <c r="N479" s="11"/>
    </row>
    <row r="480" spans="14:14" s="3" customFormat="1" x14ac:dyDescent="0.3">
      <c r="N480" s="11"/>
    </row>
    <row r="481" spans="14:14" s="3" customFormat="1" x14ac:dyDescent="0.3">
      <c r="N481" s="11"/>
    </row>
    <row r="482" spans="14:14" s="3" customFormat="1" x14ac:dyDescent="0.3">
      <c r="N482" s="11"/>
    </row>
    <row r="483" spans="14:14" s="3" customFormat="1" x14ac:dyDescent="0.3">
      <c r="N483" s="11"/>
    </row>
    <row r="484" spans="14:14" s="3" customFormat="1" x14ac:dyDescent="0.3">
      <c r="N484" s="11"/>
    </row>
    <row r="485" spans="14:14" s="3" customFormat="1" x14ac:dyDescent="0.3">
      <c r="N485" s="11"/>
    </row>
    <row r="486" spans="14:14" s="3" customFormat="1" x14ac:dyDescent="0.3">
      <c r="N486" s="11"/>
    </row>
    <row r="487" spans="14:14" s="3" customFormat="1" x14ac:dyDescent="0.3">
      <c r="N487" s="11"/>
    </row>
    <row r="488" spans="14:14" s="3" customFormat="1" x14ac:dyDescent="0.3">
      <c r="N488" s="11"/>
    </row>
    <row r="489" spans="14:14" s="3" customFormat="1" x14ac:dyDescent="0.3">
      <c r="N489" s="11"/>
    </row>
    <row r="490" spans="14:14" s="3" customFormat="1" x14ac:dyDescent="0.3">
      <c r="N490" s="11"/>
    </row>
    <row r="491" spans="14:14" s="3" customFormat="1" x14ac:dyDescent="0.3">
      <c r="N491" s="11"/>
    </row>
    <row r="492" spans="14:14" s="3" customFormat="1" x14ac:dyDescent="0.3">
      <c r="N492" s="11"/>
    </row>
    <row r="493" spans="14:14" s="3" customFormat="1" x14ac:dyDescent="0.3">
      <c r="N493" s="11"/>
    </row>
    <row r="494" spans="14:14" s="3" customFormat="1" x14ac:dyDescent="0.3">
      <c r="N494" s="11"/>
    </row>
    <row r="495" spans="14:14" s="3" customFormat="1" x14ac:dyDescent="0.3">
      <c r="N495" s="11"/>
    </row>
    <row r="496" spans="14:14" s="3" customFormat="1" x14ac:dyDescent="0.3">
      <c r="N496" s="11"/>
    </row>
    <row r="497" spans="14:14" s="3" customFormat="1" x14ac:dyDescent="0.3">
      <c r="N497" s="11"/>
    </row>
    <row r="498" spans="14:14" s="3" customFormat="1" x14ac:dyDescent="0.3">
      <c r="N498" s="11"/>
    </row>
    <row r="499" spans="14:14" s="3" customFormat="1" x14ac:dyDescent="0.3">
      <c r="N499" s="11"/>
    </row>
    <row r="500" spans="14:14" s="3" customFormat="1" x14ac:dyDescent="0.3">
      <c r="N500" s="11"/>
    </row>
    <row r="501" spans="14:14" s="3" customFormat="1" x14ac:dyDescent="0.3">
      <c r="N501" s="11"/>
    </row>
    <row r="502" spans="14:14" s="3" customFormat="1" x14ac:dyDescent="0.3">
      <c r="N502" s="11"/>
    </row>
    <row r="503" spans="14:14" s="3" customFormat="1" x14ac:dyDescent="0.3">
      <c r="N503" s="11"/>
    </row>
    <row r="504" spans="14:14" s="3" customFormat="1" x14ac:dyDescent="0.3">
      <c r="N504" s="11"/>
    </row>
    <row r="505" spans="14:14" s="3" customFormat="1" x14ac:dyDescent="0.3">
      <c r="N505" s="11"/>
    </row>
    <row r="506" spans="14:14" s="3" customFormat="1" x14ac:dyDescent="0.3">
      <c r="N506" s="11"/>
    </row>
    <row r="507" spans="14:14" s="3" customFormat="1" x14ac:dyDescent="0.3">
      <c r="N507" s="11"/>
    </row>
    <row r="508" spans="14:14" s="3" customFormat="1" x14ac:dyDescent="0.3">
      <c r="N508" s="11"/>
    </row>
    <row r="509" spans="14:14" s="3" customFormat="1" x14ac:dyDescent="0.3">
      <c r="N509" s="11"/>
    </row>
    <row r="510" spans="14:14" s="3" customFormat="1" x14ac:dyDescent="0.3">
      <c r="N510" s="11"/>
    </row>
    <row r="511" spans="14:14" s="3" customFormat="1" x14ac:dyDescent="0.3">
      <c r="N511" s="11"/>
    </row>
    <row r="512" spans="14:14" s="3" customFormat="1" x14ac:dyDescent="0.3">
      <c r="N512" s="11"/>
    </row>
    <row r="513" spans="14:14" s="3" customFormat="1" x14ac:dyDescent="0.3">
      <c r="N513" s="11"/>
    </row>
    <row r="514" spans="14:14" s="3" customFormat="1" x14ac:dyDescent="0.3">
      <c r="N514" s="11"/>
    </row>
    <row r="515" spans="14:14" s="3" customFormat="1" x14ac:dyDescent="0.3">
      <c r="N515" s="11"/>
    </row>
    <row r="516" spans="14:14" s="3" customFormat="1" x14ac:dyDescent="0.3">
      <c r="N516" s="11"/>
    </row>
    <row r="517" spans="14:14" s="3" customFormat="1" x14ac:dyDescent="0.3">
      <c r="N517" s="11"/>
    </row>
    <row r="518" spans="14:14" s="3" customFormat="1" x14ac:dyDescent="0.3">
      <c r="N518" s="11"/>
    </row>
    <row r="519" spans="14:14" s="3" customFormat="1" x14ac:dyDescent="0.3">
      <c r="N519" s="11"/>
    </row>
    <row r="520" spans="14:14" s="3" customFormat="1" x14ac:dyDescent="0.3">
      <c r="N520" s="11"/>
    </row>
    <row r="521" spans="14:14" s="3" customFormat="1" x14ac:dyDescent="0.3">
      <c r="N521" s="11"/>
    </row>
    <row r="522" spans="14:14" s="3" customFormat="1" x14ac:dyDescent="0.3">
      <c r="N522" s="11"/>
    </row>
    <row r="523" spans="14:14" s="3" customFormat="1" x14ac:dyDescent="0.3">
      <c r="N523" s="11"/>
    </row>
    <row r="524" spans="14:14" s="3" customFormat="1" x14ac:dyDescent="0.3">
      <c r="N524" s="11"/>
    </row>
    <row r="525" spans="14:14" s="3" customFormat="1" x14ac:dyDescent="0.3">
      <c r="N525" s="11"/>
    </row>
    <row r="526" spans="14:14" s="3" customFormat="1" x14ac:dyDescent="0.3">
      <c r="N526" s="11"/>
    </row>
    <row r="527" spans="14:14" s="3" customFormat="1" x14ac:dyDescent="0.3">
      <c r="N527" s="11"/>
    </row>
    <row r="528" spans="14:14" s="3" customFormat="1" x14ac:dyDescent="0.3">
      <c r="N528" s="11"/>
    </row>
    <row r="529" spans="14:14" s="3" customFormat="1" x14ac:dyDescent="0.3">
      <c r="N529" s="11"/>
    </row>
    <row r="530" spans="14:14" s="3" customFormat="1" x14ac:dyDescent="0.3">
      <c r="N530" s="11"/>
    </row>
    <row r="531" spans="14:14" s="3" customFormat="1" x14ac:dyDescent="0.3">
      <c r="N531" s="11"/>
    </row>
    <row r="532" spans="14:14" s="3" customFormat="1" x14ac:dyDescent="0.3">
      <c r="N532" s="11"/>
    </row>
    <row r="533" spans="14:14" s="3" customFormat="1" x14ac:dyDescent="0.3">
      <c r="N533" s="11"/>
    </row>
    <row r="534" spans="14:14" s="3" customFormat="1" x14ac:dyDescent="0.3">
      <c r="N534" s="11"/>
    </row>
    <row r="535" spans="14:14" s="3" customFormat="1" x14ac:dyDescent="0.3">
      <c r="N535" s="11"/>
    </row>
    <row r="536" spans="14:14" s="3" customFormat="1" x14ac:dyDescent="0.3">
      <c r="N536" s="11"/>
    </row>
    <row r="537" spans="14:14" s="3" customFormat="1" x14ac:dyDescent="0.3">
      <c r="N537" s="11"/>
    </row>
    <row r="538" spans="14:14" s="3" customFormat="1" x14ac:dyDescent="0.3">
      <c r="N538" s="11"/>
    </row>
    <row r="539" spans="14:14" s="3" customFormat="1" x14ac:dyDescent="0.3">
      <c r="N539" s="11"/>
    </row>
    <row r="540" spans="14:14" s="3" customFormat="1" x14ac:dyDescent="0.3">
      <c r="N540" s="11"/>
    </row>
    <row r="541" spans="14:14" s="3" customFormat="1" x14ac:dyDescent="0.3">
      <c r="N541" s="11"/>
    </row>
    <row r="542" spans="14:14" s="3" customFormat="1" x14ac:dyDescent="0.3">
      <c r="N542" s="11"/>
    </row>
    <row r="543" spans="14:14" s="3" customFormat="1" x14ac:dyDescent="0.3">
      <c r="N543" s="11"/>
    </row>
    <row r="544" spans="14:14" s="3" customFormat="1" x14ac:dyDescent="0.3">
      <c r="N544" s="11"/>
    </row>
    <row r="545" spans="14:14" s="3" customFormat="1" x14ac:dyDescent="0.3">
      <c r="N545" s="11"/>
    </row>
    <row r="546" spans="14:14" s="3" customFormat="1" x14ac:dyDescent="0.3">
      <c r="N546" s="11"/>
    </row>
    <row r="547" spans="14:14" s="3" customFormat="1" x14ac:dyDescent="0.3">
      <c r="N547" s="11"/>
    </row>
    <row r="548" spans="14:14" s="3" customFormat="1" x14ac:dyDescent="0.3">
      <c r="N548" s="11"/>
    </row>
    <row r="549" spans="14:14" s="3" customFormat="1" x14ac:dyDescent="0.3">
      <c r="N549" s="11"/>
    </row>
    <row r="550" spans="14:14" s="3" customFormat="1" x14ac:dyDescent="0.3">
      <c r="N550" s="11"/>
    </row>
    <row r="551" spans="14:14" s="3" customFormat="1" x14ac:dyDescent="0.3">
      <c r="N551" s="11"/>
    </row>
    <row r="552" spans="14:14" s="3" customFormat="1" x14ac:dyDescent="0.3">
      <c r="N552" s="11"/>
    </row>
    <row r="553" spans="14:14" s="3" customFormat="1" x14ac:dyDescent="0.3">
      <c r="N553" s="11"/>
    </row>
    <row r="554" spans="14:14" s="3" customFormat="1" x14ac:dyDescent="0.3">
      <c r="N554" s="11"/>
    </row>
    <row r="555" spans="14:14" s="3" customFormat="1" x14ac:dyDescent="0.3">
      <c r="N555" s="11"/>
    </row>
    <row r="556" spans="14:14" s="3" customFormat="1" x14ac:dyDescent="0.3">
      <c r="N556" s="11"/>
    </row>
    <row r="557" spans="14:14" s="3" customFormat="1" x14ac:dyDescent="0.3">
      <c r="N557" s="11"/>
    </row>
    <row r="558" spans="14:14" s="3" customFormat="1" x14ac:dyDescent="0.3">
      <c r="N558" s="11"/>
    </row>
    <row r="559" spans="14:14" s="3" customFormat="1" x14ac:dyDescent="0.3">
      <c r="N559" s="11"/>
    </row>
    <row r="560" spans="14:14" s="3" customFormat="1" x14ac:dyDescent="0.3">
      <c r="N560" s="11"/>
    </row>
    <row r="561" spans="14:14" s="3" customFormat="1" x14ac:dyDescent="0.3">
      <c r="N561" s="11"/>
    </row>
    <row r="562" spans="14:14" s="3" customFormat="1" x14ac:dyDescent="0.3">
      <c r="N562" s="11"/>
    </row>
    <row r="563" spans="14:14" s="3" customFormat="1" x14ac:dyDescent="0.3">
      <c r="N563" s="11"/>
    </row>
    <row r="564" spans="14:14" s="3" customFormat="1" x14ac:dyDescent="0.3">
      <c r="N564" s="11"/>
    </row>
    <row r="565" spans="14:14" s="3" customFormat="1" x14ac:dyDescent="0.3">
      <c r="N565" s="11"/>
    </row>
    <row r="566" spans="14:14" s="3" customFormat="1" x14ac:dyDescent="0.3">
      <c r="N566" s="11"/>
    </row>
    <row r="567" spans="14:14" s="3" customFormat="1" x14ac:dyDescent="0.3">
      <c r="N567" s="11"/>
    </row>
    <row r="568" spans="14:14" s="3" customFormat="1" x14ac:dyDescent="0.3">
      <c r="N568" s="11"/>
    </row>
    <row r="569" spans="14:14" s="3" customFormat="1" x14ac:dyDescent="0.3">
      <c r="N569" s="11"/>
    </row>
    <row r="570" spans="14:14" s="3" customFormat="1" x14ac:dyDescent="0.3">
      <c r="N570" s="11"/>
    </row>
    <row r="571" spans="14:14" s="3" customFormat="1" x14ac:dyDescent="0.3">
      <c r="N571" s="11"/>
    </row>
    <row r="572" spans="14:14" s="3" customFormat="1" x14ac:dyDescent="0.3">
      <c r="N572" s="11"/>
    </row>
    <row r="573" spans="14:14" s="3" customFormat="1" x14ac:dyDescent="0.3">
      <c r="N573" s="11"/>
    </row>
    <row r="574" spans="14:14" s="3" customFormat="1" x14ac:dyDescent="0.3">
      <c r="N574" s="11"/>
    </row>
    <row r="575" spans="14:14" s="3" customFormat="1" x14ac:dyDescent="0.3">
      <c r="N575" s="11"/>
    </row>
    <row r="576" spans="14:14" s="3" customFormat="1" x14ac:dyDescent="0.3">
      <c r="N576" s="11"/>
    </row>
    <row r="577" spans="14:14" s="3" customFormat="1" x14ac:dyDescent="0.3">
      <c r="N577" s="11"/>
    </row>
    <row r="578" spans="14:14" s="3" customFormat="1" x14ac:dyDescent="0.3">
      <c r="N578" s="11"/>
    </row>
    <row r="579" spans="14:14" s="3" customFormat="1" x14ac:dyDescent="0.3">
      <c r="N579" s="11"/>
    </row>
    <row r="580" spans="14:14" s="3" customFormat="1" x14ac:dyDescent="0.3">
      <c r="N580" s="11"/>
    </row>
    <row r="581" spans="14:14" s="3" customFormat="1" x14ac:dyDescent="0.3">
      <c r="N581" s="11"/>
    </row>
    <row r="582" spans="14:14" s="3" customFormat="1" x14ac:dyDescent="0.3">
      <c r="N582" s="11"/>
    </row>
    <row r="583" spans="14:14" s="3" customFormat="1" x14ac:dyDescent="0.3">
      <c r="N583" s="11"/>
    </row>
    <row r="584" spans="14:14" s="3" customFormat="1" x14ac:dyDescent="0.3">
      <c r="N584" s="11"/>
    </row>
    <row r="585" spans="14:14" s="3" customFormat="1" x14ac:dyDescent="0.3">
      <c r="N585" s="11"/>
    </row>
    <row r="586" spans="14:14" s="3" customFormat="1" x14ac:dyDescent="0.3">
      <c r="N586" s="11"/>
    </row>
    <row r="587" spans="14:14" s="3" customFormat="1" x14ac:dyDescent="0.3">
      <c r="N587" s="11"/>
    </row>
    <row r="588" spans="14:14" s="3" customFormat="1" x14ac:dyDescent="0.3">
      <c r="N588" s="11"/>
    </row>
    <row r="589" spans="14:14" s="3" customFormat="1" x14ac:dyDescent="0.3">
      <c r="N589" s="11"/>
    </row>
    <row r="590" spans="14:14" s="3" customFormat="1" x14ac:dyDescent="0.3">
      <c r="N590" s="11"/>
    </row>
    <row r="591" spans="14:14" s="3" customFormat="1" x14ac:dyDescent="0.3">
      <c r="N591" s="11"/>
    </row>
    <row r="592" spans="14:14" s="3" customFormat="1" x14ac:dyDescent="0.3">
      <c r="N592" s="11"/>
    </row>
    <row r="593" spans="14:14" s="3" customFormat="1" x14ac:dyDescent="0.3">
      <c r="N593" s="11"/>
    </row>
    <row r="594" spans="14:14" s="3" customFormat="1" x14ac:dyDescent="0.3">
      <c r="N594" s="11"/>
    </row>
    <row r="595" spans="14:14" s="3" customFormat="1" x14ac:dyDescent="0.3">
      <c r="N595" s="11"/>
    </row>
    <row r="596" spans="14:14" s="3" customFormat="1" x14ac:dyDescent="0.3">
      <c r="N596" s="11"/>
    </row>
    <row r="597" spans="14:14" s="3" customFormat="1" x14ac:dyDescent="0.3">
      <c r="N597" s="11"/>
    </row>
    <row r="598" spans="14:14" s="3" customFormat="1" x14ac:dyDescent="0.3">
      <c r="N598" s="11"/>
    </row>
    <row r="599" spans="14:14" s="3" customFormat="1" x14ac:dyDescent="0.3">
      <c r="N599" s="11"/>
    </row>
    <row r="600" spans="14:14" s="3" customFormat="1" x14ac:dyDescent="0.3">
      <c r="N600" s="11"/>
    </row>
    <row r="601" spans="14:14" s="3" customFormat="1" x14ac:dyDescent="0.3">
      <c r="N601" s="11"/>
    </row>
    <row r="602" spans="14:14" s="3" customFormat="1" x14ac:dyDescent="0.3">
      <c r="N602" s="11"/>
    </row>
    <row r="603" spans="14:14" s="3" customFormat="1" x14ac:dyDescent="0.3">
      <c r="N603" s="11"/>
    </row>
    <row r="604" spans="14:14" s="3" customFormat="1" x14ac:dyDescent="0.3">
      <c r="N604" s="11"/>
    </row>
    <row r="605" spans="14:14" s="3" customFormat="1" x14ac:dyDescent="0.3">
      <c r="N605" s="11"/>
    </row>
    <row r="606" spans="14:14" s="3" customFormat="1" x14ac:dyDescent="0.3">
      <c r="N606" s="11"/>
    </row>
    <row r="607" spans="14:14" s="3" customFormat="1" x14ac:dyDescent="0.3">
      <c r="N607" s="11"/>
    </row>
    <row r="608" spans="14:14" s="3" customFormat="1" x14ac:dyDescent="0.3">
      <c r="N608" s="11"/>
    </row>
    <row r="609" spans="14:14" s="3" customFormat="1" x14ac:dyDescent="0.3">
      <c r="N609" s="11"/>
    </row>
    <row r="610" spans="14:14" s="3" customFormat="1" x14ac:dyDescent="0.3">
      <c r="N610" s="11"/>
    </row>
    <row r="611" spans="14:14" s="3" customFormat="1" x14ac:dyDescent="0.3">
      <c r="N611" s="11"/>
    </row>
    <row r="612" spans="14:14" s="3" customFormat="1" x14ac:dyDescent="0.3">
      <c r="N612" s="11"/>
    </row>
    <row r="613" spans="14:14" s="3" customFormat="1" x14ac:dyDescent="0.3">
      <c r="N613" s="11"/>
    </row>
    <row r="614" spans="14:14" s="3" customFormat="1" x14ac:dyDescent="0.3">
      <c r="N614" s="11"/>
    </row>
    <row r="615" spans="14:14" s="3" customFormat="1" x14ac:dyDescent="0.3">
      <c r="N615" s="11"/>
    </row>
    <row r="616" spans="14:14" s="3" customFormat="1" x14ac:dyDescent="0.3">
      <c r="N616" s="11"/>
    </row>
    <row r="617" spans="14:14" s="3" customFormat="1" x14ac:dyDescent="0.3">
      <c r="N617" s="11"/>
    </row>
    <row r="618" spans="14:14" s="3" customFormat="1" x14ac:dyDescent="0.3">
      <c r="N618" s="11"/>
    </row>
    <row r="619" spans="14:14" s="3" customFormat="1" x14ac:dyDescent="0.3">
      <c r="N619" s="11"/>
    </row>
    <row r="620" spans="14:14" s="3" customFormat="1" x14ac:dyDescent="0.3">
      <c r="N620" s="11"/>
    </row>
    <row r="621" spans="14:14" s="3" customFormat="1" x14ac:dyDescent="0.3">
      <c r="N621" s="11"/>
    </row>
    <row r="622" spans="14:14" s="3" customFormat="1" x14ac:dyDescent="0.3">
      <c r="N622" s="11"/>
    </row>
    <row r="623" spans="14:14" s="3" customFormat="1" x14ac:dyDescent="0.3">
      <c r="N623" s="11"/>
    </row>
  </sheetData>
  <mergeCells count="10">
    <mergeCell ref="B47:C4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712"/>
  <sheetViews>
    <sheetView workbookViewId="0">
      <selection activeCell="B12" sqref="B12:B13"/>
    </sheetView>
  </sheetViews>
  <sheetFormatPr defaultColWidth="9.109375" defaultRowHeight="14.4" x14ac:dyDescent="0.3"/>
  <cols>
    <col min="1" max="1" width="2.6640625" style="3" customWidth="1"/>
    <col min="2" max="2" width="27" style="1" customWidth="1"/>
    <col min="3" max="10" width="13.6640625" style="1" customWidth="1"/>
    <col min="11" max="16384" width="9.109375" style="3"/>
  </cols>
  <sheetData>
    <row r="1" spans="2:13" ht="15" thickBot="1" x14ac:dyDescent="0.35">
      <c r="B1" s="3"/>
      <c r="C1" s="3"/>
      <c r="D1" s="3"/>
      <c r="E1" s="3"/>
      <c r="F1" s="3"/>
      <c r="G1" s="3"/>
      <c r="H1" s="3"/>
      <c r="I1" s="3"/>
      <c r="J1" s="3"/>
    </row>
    <row r="2" spans="2:13" ht="21.9" customHeight="1" thickTop="1" thickBot="1" x14ac:dyDescent="0.35">
      <c r="B2" s="201" t="s">
        <v>687</v>
      </c>
      <c r="C2" s="202"/>
      <c r="D2" s="202"/>
      <c r="E2" s="202"/>
      <c r="F2" s="202"/>
      <c r="G2" s="202"/>
      <c r="H2" s="202"/>
      <c r="I2" s="202"/>
      <c r="J2" s="203"/>
    </row>
    <row r="3" spans="2:13" ht="21.9" customHeight="1" thickTop="1" thickBot="1" x14ac:dyDescent="0.35">
      <c r="B3" s="205" t="s">
        <v>185</v>
      </c>
      <c r="C3" s="208" t="s">
        <v>197</v>
      </c>
      <c r="D3" s="209"/>
      <c r="E3" s="209"/>
      <c r="F3" s="209"/>
      <c r="G3" s="209"/>
      <c r="H3" s="210"/>
      <c r="I3" s="211" t="s">
        <v>187</v>
      </c>
      <c r="J3" s="212"/>
    </row>
    <row r="4" spans="2:13" ht="21.9" customHeight="1" thickTop="1" x14ac:dyDescent="0.3">
      <c r="B4" s="206"/>
      <c r="C4" s="219" t="s">
        <v>198</v>
      </c>
      <c r="D4" s="220"/>
      <c r="E4" s="220" t="s">
        <v>199</v>
      </c>
      <c r="F4" s="220"/>
      <c r="G4" s="220" t="s">
        <v>200</v>
      </c>
      <c r="H4" s="221"/>
      <c r="I4" s="213"/>
      <c r="J4" s="214"/>
    </row>
    <row r="5" spans="2:13" ht="21.9" customHeight="1" thickBot="1" x14ac:dyDescent="0.35">
      <c r="B5" s="207"/>
      <c r="C5" s="139" t="s">
        <v>2</v>
      </c>
      <c r="D5" s="140" t="s">
        <v>1</v>
      </c>
      <c r="E5" s="141" t="s">
        <v>2</v>
      </c>
      <c r="F5" s="140" t="s">
        <v>1</v>
      </c>
      <c r="G5" s="141" t="s">
        <v>2</v>
      </c>
      <c r="H5" s="142" t="s">
        <v>1</v>
      </c>
      <c r="I5" s="139" t="s">
        <v>2</v>
      </c>
      <c r="J5" s="143" t="s">
        <v>1</v>
      </c>
    </row>
    <row r="6" spans="2:13" ht="21.9" customHeight="1" thickTop="1" x14ac:dyDescent="0.3">
      <c r="B6" s="26" t="s">
        <v>188</v>
      </c>
      <c r="C6" s="41">
        <v>70</v>
      </c>
      <c r="D6" s="98">
        <f>C6/$C$10</f>
        <v>0.2857142857142857</v>
      </c>
      <c r="E6" s="99">
        <v>544</v>
      </c>
      <c r="F6" s="98">
        <f>E6/$E$10</f>
        <v>0.25208526413345689</v>
      </c>
      <c r="G6" s="99">
        <v>218</v>
      </c>
      <c r="H6" s="20">
        <f>G6/$G$10</f>
        <v>0.24384787472035793</v>
      </c>
      <c r="I6" s="39">
        <f>SUM(C6,E6,G6)</f>
        <v>832</v>
      </c>
      <c r="J6" s="21">
        <f>I6/$I$10</f>
        <v>0.25235062177737339</v>
      </c>
      <c r="K6" s="11"/>
    </row>
    <row r="7" spans="2:13" ht="21.9" customHeight="1" x14ac:dyDescent="0.3">
      <c r="B7" s="26" t="s">
        <v>189</v>
      </c>
      <c r="C7" s="41">
        <v>172</v>
      </c>
      <c r="D7" s="98">
        <f>C7/$C$10</f>
        <v>0.70204081632653059</v>
      </c>
      <c r="E7" s="99">
        <v>1535</v>
      </c>
      <c r="F7" s="98">
        <f>E7/$E$10</f>
        <v>0.71130676552363303</v>
      </c>
      <c r="G7" s="99">
        <v>612</v>
      </c>
      <c r="H7" s="20">
        <f>G7/$G$10</f>
        <v>0.68456375838926176</v>
      </c>
      <c r="I7" s="39">
        <f>SUM(C7,E7,G7)</f>
        <v>2319</v>
      </c>
      <c r="J7" s="21">
        <f>I7/$I$10</f>
        <v>0.70336669699727028</v>
      </c>
      <c r="K7" s="11"/>
    </row>
    <row r="8" spans="2:13" ht="21.9" customHeight="1" x14ac:dyDescent="0.3">
      <c r="B8" s="26" t="s">
        <v>190</v>
      </c>
      <c r="C8" s="41">
        <v>3</v>
      </c>
      <c r="D8" s="98">
        <f>C8/$C$10</f>
        <v>1.2244897959183673E-2</v>
      </c>
      <c r="E8" s="99">
        <v>78</v>
      </c>
      <c r="F8" s="98">
        <f>E8/$E$10</f>
        <v>3.614457831325301E-2</v>
      </c>
      <c r="G8" s="99">
        <v>61</v>
      </c>
      <c r="H8" s="20">
        <f>G8/$G$10</f>
        <v>6.8232662192393739E-2</v>
      </c>
      <c r="I8" s="39">
        <f>SUM(C8,E8,G8)</f>
        <v>142</v>
      </c>
      <c r="J8" s="21">
        <f>I8/$I$10</f>
        <v>4.3069457082195936E-2</v>
      </c>
      <c r="K8" s="11"/>
    </row>
    <row r="9" spans="2:13" ht="21.9" customHeight="1" thickBot="1" x14ac:dyDescent="0.35">
      <c r="B9" s="26" t="s">
        <v>191</v>
      </c>
      <c r="C9" s="41">
        <v>0</v>
      </c>
      <c r="D9" s="98">
        <f>C9/$C$10</f>
        <v>0</v>
      </c>
      <c r="E9" s="99">
        <v>1</v>
      </c>
      <c r="F9" s="98">
        <f>E9/$E$10</f>
        <v>4.6339202965708991E-4</v>
      </c>
      <c r="G9" s="99">
        <v>3</v>
      </c>
      <c r="H9" s="20">
        <f>G9/$G$10</f>
        <v>3.3557046979865771E-3</v>
      </c>
      <c r="I9" s="39">
        <f>SUM(C9,E9,G9)</f>
        <v>4</v>
      </c>
      <c r="J9" s="21">
        <f>I9/$I$10</f>
        <v>1.2132241431604489E-3</v>
      </c>
      <c r="K9" s="11"/>
    </row>
    <row r="10" spans="2:13" ht="21.9" customHeight="1" thickTop="1" thickBot="1" x14ac:dyDescent="0.35">
      <c r="B10" s="42" t="s">
        <v>187</v>
      </c>
      <c r="C10" s="40">
        <f>SUM(C6:C9)</f>
        <v>245</v>
      </c>
      <c r="D10" s="100">
        <f t="shared" ref="D10:J10" si="0">SUM(D6:D9)</f>
        <v>1</v>
      </c>
      <c r="E10" s="101">
        <f t="shared" si="0"/>
        <v>2158</v>
      </c>
      <c r="F10" s="100">
        <f t="shared" si="0"/>
        <v>1</v>
      </c>
      <c r="G10" s="101">
        <f t="shared" si="0"/>
        <v>894</v>
      </c>
      <c r="H10" s="28">
        <f t="shared" si="0"/>
        <v>1</v>
      </c>
      <c r="I10" s="40">
        <f t="shared" si="0"/>
        <v>3297</v>
      </c>
      <c r="J10" s="29">
        <f t="shared" si="0"/>
        <v>1</v>
      </c>
      <c r="K10" s="11"/>
    </row>
    <row r="11" spans="2:13" ht="15.6" thickTop="1" thickBot="1" x14ac:dyDescent="0.35">
      <c r="B11" s="3"/>
      <c r="C11" s="3"/>
      <c r="D11" s="3"/>
      <c r="E11" s="3"/>
      <c r="F11" s="3"/>
      <c r="G11" s="3"/>
      <c r="H11" s="3"/>
      <c r="I11" s="3"/>
      <c r="J11" s="3"/>
    </row>
    <row r="12" spans="2:13" ht="15" thickTop="1" x14ac:dyDescent="0.3">
      <c r="B12" s="43" t="s">
        <v>195</v>
      </c>
      <c r="C12" s="3"/>
      <c r="D12" s="3"/>
      <c r="E12" s="3"/>
      <c r="F12" s="3"/>
      <c r="G12" s="3"/>
      <c r="H12" s="3"/>
      <c r="I12" s="3"/>
      <c r="J12" s="3"/>
    </row>
    <row r="13" spans="2:13" ht="15" thickBot="1" x14ac:dyDescent="0.35">
      <c r="B13" s="44" t="s">
        <v>196</v>
      </c>
      <c r="C13" s="3"/>
      <c r="D13" s="17"/>
      <c r="E13" s="3"/>
      <c r="F13" s="17"/>
      <c r="G13" s="3"/>
      <c r="H13" s="17"/>
      <c r="I13" s="16"/>
      <c r="J13" s="17"/>
    </row>
    <row r="14" spans="2:13" ht="15" thickTop="1" x14ac:dyDescent="0.3">
      <c r="B14" s="3"/>
      <c r="C14" s="3"/>
      <c r="D14" s="17"/>
      <c r="E14" s="16"/>
      <c r="F14" s="17"/>
      <c r="G14" s="3"/>
      <c r="H14" s="17"/>
      <c r="I14" s="16"/>
      <c r="J14" s="17"/>
    </row>
    <row r="15" spans="2:13" x14ac:dyDescent="0.3">
      <c r="B15" s="3"/>
      <c r="C15" s="3"/>
      <c r="D15" s="17"/>
      <c r="E15" s="17"/>
      <c r="F15" s="17"/>
      <c r="G15" s="17"/>
      <c r="H15" s="17"/>
      <c r="I15" s="17"/>
      <c r="J15" s="17"/>
      <c r="K15" s="17"/>
      <c r="M15" s="17"/>
    </row>
    <row r="16" spans="2:13" x14ac:dyDescent="0.3">
      <c r="B16" s="3"/>
      <c r="C16" s="3"/>
      <c r="D16" s="17"/>
      <c r="E16" s="17"/>
      <c r="F16" s="17"/>
      <c r="G16" s="17"/>
      <c r="H16" s="17"/>
      <c r="I16" s="17"/>
      <c r="J16" s="17"/>
      <c r="K16" s="17"/>
      <c r="M16" s="17"/>
    </row>
    <row r="17" spans="2:13" x14ac:dyDescent="0.3">
      <c r="B17" s="3"/>
      <c r="C17" s="3"/>
      <c r="D17" s="17"/>
      <c r="E17" s="17"/>
      <c r="F17" s="17"/>
      <c r="G17" s="17"/>
      <c r="H17" s="17"/>
      <c r="I17" s="17"/>
      <c r="J17" s="17"/>
      <c r="K17" s="17"/>
      <c r="M17" s="17"/>
    </row>
    <row r="18" spans="2:13" x14ac:dyDescent="0.3">
      <c r="B18" s="3"/>
      <c r="C18" s="3"/>
      <c r="D18" s="17"/>
      <c r="E18" s="17"/>
      <c r="F18" s="17"/>
      <c r="G18" s="17"/>
      <c r="H18" s="17"/>
      <c r="I18" s="17"/>
      <c r="J18" s="17"/>
      <c r="K18" s="17"/>
      <c r="M18" s="17"/>
    </row>
    <row r="19" spans="2:13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2:13" x14ac:dyDescent="0.3">
      <c r="B20" s="3"/>
      <c r="C20" s="3"/>
      <c r="D20" s="3"/>
      <c r="E20" s="3"/>
      <c r="F20" s="3"/>
      <c r="G20" s="3"/>
      <c r="H20" s="3"/>
      <c r="I20" s="3"/>
      <c r="J20" s="3"/>
    </row>
    <row r="21" spans="2:13" x14ac:dyDescent="0.3">
      <c r="B21" s="3"/>
      <c r="C21" s="3"/>
      <c r="D21" s="3"/>
      <c r="E21" s="3"/>
      <c r="F21" s="3"/>
      <c r="G21" s="3"/>
      <c r="H21" s="3"/>
      <c r="I21" s="3"/>
      <c r="J21" s="3"/>
    </row>
    <row r="22" spans="2:13" x14ac:dyDescent="0.3">
      <c r="B22" s="3"/>
      <c r="C22" s="3"/>
      <c r="D22" s="3"/>
      <c r="E22" s="3"/>
      <c r="F22" s="3"/>
      <c r="G22" s="3"/>
      <c r="H22" s="3"/>
      <c r="I22" s="3"/>
      <c r="J22" s="3"/>
    </row>
    <row r="23" spans="2:13" x14ac:dyDescent="0.3">
      <c r="B23" s="3"/>
      <c r="C23" s="3"/>
      <c r="D23" s="3"/>
      <c r="E23" s="3"/>
      <c r="F23" s="3"/>
      <c r="G23" s="3"/>
      <c r="H23" s="3"/>
      <c r="I23" s="3"/>
      <c r="J23" s="3"/>
    </row>
    <row r="24" spans="2:13" x14ac:dyDescent="0.3">
      <c r="B24" s="3"/>
      <c r="C24" s="3"/>
      <c r="D24" s="3"/>
      <c r="E24" s="3"/>
      <c r="F24" s="3"/>
      <c r="G24" s="3"/>
      <c r="H24" s="3"/>
      <c r="I24" s="3"/>
      <c r="J24" s="3"/>
    </row>
    <row r="25" spans="2:13" x14ac:dyDescent="0.3">
      <c r="B25" s="3"/>
      <c r="C25" s="3"/>
      <c r="D25" s="3"/>
      <c r="E25" s="3"/>
      <c r="F25" s="3"/>
      <c r="G25" s="3"/>
      <c r="H25" s="3"/>
      <c r="I25" s="3"/>
      <c r="J25" s="3"/>
    </row>
    <row r="26" spans="2:13" x14ac:dyDescent="0.3">
      <c r="B26" s="3"/>
      <c r="C26" s="3"/>
      <c r="D26" s="3"/>
      <c r="E26" s="3"/>
      <c r="F26" s="3"/>
      <c r="G26" s="3"/>
      <c r="H26" s="3"/>
      <c r="I26" s="3"/>
      <c r="J26" s="3"/>
    </row>
    <row r="27" spans="2:13" x14ac:dyDescent="0.3">
      <c r="B27" s="3"/>
      <c r="C27" s="3"/>
      <c r="D27" s="3"/>
      <c r="E27" s="3"/>
      <c r="F27" s="3"/>
      <c r="G27" s="3"/>
      <c r="H27" s="3"/>
      <c r="I27" s="3"/>
      <c r="J27" s="3"/>
    </row>
    <row r="28" spans="2:13" x14ac:dyDescent="0.3">
      <c r="B28" s="3"/>
      <c r="C28" s="3"/>
      <c r="D28" s="3"/>
      <c r="E28" s="3"/>
      <c r="F28" s="3"/>
      <c r="G28" s="3"/>
      <c r="H28" s="3"/>
      <c r="I28" s="3"/>
      <c r="J28" s="3"/>
    </row>
    <row r="29" spans="2:13" x14ac:dyDescent="0.3">
      <c r="B29" s="3"/>
      <c r="C29" s="3"/>
      <c r="D29" s="3"/>
      <c r="E29" s="3"/>
      <c r="F29" s="3"/>
      <c r="G29" s="3"/>
      <c r="H29" s="3"/>
      <c r="I29" s="3"/>
      <c r="J29" s="3"/>
    </row>
    <row r="30" spans="2:13" x14ac:dyDescent="0.3">
      <c r="B30" s="3"/>
      <c r="C30" s="3"/>
      <c r="D30" s="3"/>
      <c r="E30" s="3"/>
      <c r="F30" s="3"/>
      <c r="G30" s="3"/>
      <c r="H30" s="3"/>
      <c r="I30" s="3"/>
      <c r="J30" s="3"/>
    </row>
    <row r="31" spans="2:13" x14ac:dyDescent="0.3">
      <c r="B31" s="3"/>
      <c r="C31" s="3"/>
      <c r="D31" s="3"/>
      <c r="E31" s="3"/>
      <c r="F31" s="3"/>
      <c r="G31" s="3"/>
      <c r="H31" s="3"/>
      <c r="I31" s="3"/>
      <c r="J31" s="3"/>
    </row>
    <row r="32" spans="2:13" x14ac:dyDescent="0.3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3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3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3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3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3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3">
      <c r="B38" s="3"/>
      <c r="C38" s="3"/>
      <c r="D38" s="3"/>
      <c r="E38" s="3"/>
      <c r="F38" s="3"/>
      <c r="G38" s="3"/>
      <c r="H38" s="3"/>
      <c r="I38" s="3"/>
      <c r="J38" s="3"/>
    </row>
    <row r="39" spans="2:10" x14ac:dyDescent="0.3">
      <c r="B39" s="3"/>
      <c r="C39" s="3"/>
      <c r="D39" s="3"/>
      <c r="E39" s="3"/>
      <c r="F39" s="3"/>
      <c r="G39" s="3"/>
      <c r="H39" s="3"/>
      <c r="I39" s="3"/>
      <c r="J39" s="3"/>
    </row>
    <row r="40" spans="2:10" x14ac:dyDescent="0.3">
      <c r="B40" s="3"/>
      <c r="C40" s="3"/>
      <c r="D40" s="3"/>
      <c r="E40" s="3"/>
      <c r="F40" s="3"/>
      <c r="G40" s="3"/>
      <c r="H40" s="3"/>
      <c r="I40" s="3"/>
      <c r="J40" s="3"/>
    </row>
    <row r="41" spans="2:10" x14ac:dyDescent="0.3">
      <c r="B41" s="3"/>
      <c r="C41" s="3"/>
      <c r="D41" s="3"/>
      <c r="E41" s="3"/>
      <c r="F41" s="3"/>
      <c r="G41" s="3"/>
      <c r="H41" s="3"/>
      <c r="I41" s="3"/>
      <c r="J41" s="3"/>
    </row>
    <row r="42" spans="2:10" x14ac:dyDescent="0.3">
      <c r="B42" s="3"/>
      <c r="C42" s="3"/>
      <c r="D42" s="3"/>
      <c r="E42" s="3"/>
      <c r="F42" s="3"/>
      <c r="G42" s="3"/>
      <c r="H42" s="3"/>
      <c r="I42" s="3"/>
      <c r="J42" s="3"/>
    </row>
    <row r="43" spans="2:10" x14ac:dyDescent="0.3">
      <c r="B43" s="3"/>
      <c r="C43" s="3"/>
      <c r="D43" s="3"/>
      <c r="E43" s="3"/>
      <c r="F43" s="3"/>
      <c r="G43" s="3"/>
      <c r="H43" s="3"/>
      <c r="I43" s="3"/>
      <c r="J43" s="3"/>
    </row>
    <row r="44" spans="2:10" x14ac:dyDescent="0.3">
      <c r="B44" s="3"/>
      <c r="C44" s="3"/>
      <c r="D44" s="3"/>
      <c r="E44" s="3"/>
      <c r="F44" s="3"/>
      <c r="G44" s="3"/>
      <c r="H44" s="3"/>
      <c r="I44" s="3"/>
      <c r="J44" s="3"/>
    </row>
    <row r="45" spans="2:10" x14ac:dyDescent="0.3">
      <c r="B45" s="3"/>
      <c r="C45" s="3"/>
      <c r="D45" s="3"/>
      <c r="E45" s="3"/>
      <c r="F45" s="3"/>
      <c r="G45" s="3"/>
      <c r="H45" s="3"/>
      <c r="I45" s="3"/>
      <c r="J45" s="3"/>
    </row>
    <row r="46" spans="2:10" x14ac:dyDescent="0.3">
      <c r="B46" s="3"/>
      <c r="C46" s="3"/>
      <c r="D46" s="3"/>
      <c r="E46" s="3"/>
      <c r="F46" s="3"/>
      <c r="G46" s="3"/>
      <c r="H46" s="3"/>
      <c r="I46" s="3"/>
      <c r="J46" s="3"/>
    </row>
    <row r="47" spans="2:10" x14ac:dyDescent="0.3">
      <c r="B47" s="3"/>
      <c r="C47" s="3"/>
      <c r="D47" s="3"/>
      <c r="E47" s="3"/>
      <c r="F47" s="3"/>
      <c r="G47" s="3"/>
      <c r="H47" s="3"/>
      <c r="I47" s="3"/>
      <c r="J47" s="3"/>
    </row>
    <row r="48" spans="2:10" x14ac:dyDescent="0.3">
      <c r="B48" s="3"/>
      <c r="C48" s="3"/>
      <c r="D48" s="3"/>
      <c r="E48" s="3"/>
      <c r="F48" s="3"/>
      <c r="G48" s="3"/>
      <c r="H48" s="3"/>
      <c r="I48" s="3"/>
      <c r="J48" s="3"/>
    </row>
    <row r="49" spans="2:10" x14ac:dyDescent="0.3">
      <c r="B49" s="3"/>
      <c r="C49" s="3"/>
      <c r="D49" s="3"/>
      <c r="E49" s="3"/>
      <c r="F49" s="3"/>
      <c r="G49" s="3"/>
      <c r="H49" s="3"/>
      <c r="I49" s="3"/>
      <c r="J49" s="3"/>
    </row>
    <row r="50" spans="2:10" x14ac:dyDescent="0.3">
      <c r="B50" s="3"/>
      <c r="C50" s="3"/>
      <c r="D50" s="3"/>
      <c r="E50" s="3"/>
      <c r="F50" s="3"/>
      <c r="G50" s="3"/>
      <c r="H50" s="3"/>
      <c r="I50" s="3"/>
      <c r="J50" s="3"/>
    </row>
    <row r="51" spans="2:10" x14ac:dyDescent="0.3">
      <c r="B51" s="3"/>
      <c r="C51" s="3"/>
      <c r="D51" s="3"/>
      <c r="E51" s="3"/>
      <c r="F51" s="3"/>
      <c r="G51" s="3"/>
      <c r="H51" s="3"/>
      <c r="I51" s="3"/>
      <c r="J51" s="3"/>
    </row>
    <row r="52" spans="2:10" x14ac:dyDescent="0.3">
      <c r="B52" s="3"/>
      <c r="C52" s="3"/>
      <c r="D52" s="3"/>
      <c r="E52" s="3"/>
      <c r="F52" s="3"/>
      <c r="G52" s="3"/>
      <c r="H52" s="3"/>
      <c r="I52" s="3"/>
      <c r="J52" s="3"/>
    </row>
    <row r="53" spans="2:10" x14ac:dyDescent="0.3">
      <c r="B53" s="3"/>
      <c r="C53" s="3"/>
      <c r="D53" s="3"/>
      <c r="E53" s="3"/>
      <c r="F53" s="3"/>
      <c r="G53" s="3"/>
      <c r="H53" s="3"/>
      <c r="I53" s="3"/>
      <c r="J53" s="3"/>
    </row>
    <row r="54" spans="2:10" x14ac:dyDescent="0.3">
      <c r="B54" s="3"/>
      <c r="C54" s="3"/>
      <c r="D54" s="3"/>
      <c r="E54" s="3"/>
      <c r="F54" s="3"/>
      <c r="G54" s="3"/>
      <c r="H54" s="3"/>
      <c r="I54" s="3"/>
      <c r="J54" s="3"/>
    </row>
    <row r="55" spans="2:10" x14ac:dyDescent="0.3">
      <c r="B55" s="3"/>
      <c r="C55" s="3"/>
      <c r="D55" s="3"/>
      <c r="E55" s="3"/>
      <c r="F55" s="3"/>
      <c r="G55" s="3"/>
      <c r="H55" s="3"/>
      <c r="I55" s="3"/>
      <c r="J55" s="3"/>
    </row>
    <row r="56" spans="2:10" x14ac:dyDescent="0.3">
      <c r="B56" s="3"/>
      <c r="C56" s="3"/>
      <c r="D56" s="3"/>
      <c r="E56" s="3"/>
      <c r="F56" s="3"/>
      <c r="G56" s="3"/>
      <c r="H56" s="3"/>
      <c r="I56" s="3"/>
      <c r="J56" s="3"/>
    </row>
    <row r="57" spans="2:10" x14ac:dyDescent="0.3">
      <c r="B57" s="3"/>
      <c r="C57" s="3"/>
      <c r="D57" s="3"/>
      <c r="E57" s="3"/>
      <c r="F57" s="3"/>
      <c r="G57" s="3"/>
      <c r="H57" s="3"/>
      <c r="I57" s="3"/>
      <c r="J57" s="3"/>
    </row>
    <row r="58" spans="2:10" x14ac:dyDescent="0.3">
      <c r="B58" s="3"/>
      <c r="C58" s="3"/>
      <c r="D58" s="3"/>
      <c r="E58" s="3"/>
      <c r="F58" s="3"/>
      <c r="G58" s="3"/>
      <c r="H58" s="3"/>
      <c r="I58" s="3"/>
      <c r="J58" s="3"/>
    </row>
    <row r="59" spans="2:10" x14ac:dyDescent="0.3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3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3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3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3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3">
      <c r="B64" s="3"/>
      <c r="C64" s="3"/>
      <c r="D64" s="3"/>
      <c r="E64" s="3"/>
      <c r="F64" s="3"/>
      <c r="G64" s="3"/>
      <c r="H64" s="3"/>
      <c r="I64" s="3"/>
      <c r="J64" s="3"/>
    </row>
    <row r="65" spans="2:10" x14ac:dyDescent="0.3">
      <c r="B65" s="3"/>
      <c r="C65" s="3"/>
      <c r="D65" s="3"/>
      <c r="E65" s="3"/>
      <c r="F65" s="3"/>
      <c r="G65" s="3"/>
      <c r="H65" s="3"/>
      <c r="I65" s="3"/>
      <c r="J65" s="3"/>
    </row>
    <row r="66" spans="2:10" x14ac:dyDescent="0.3">
      <c r="B66" s="3"/>
      <c r="C66" s="3"/>
      <c r="D66" s="3"/>
      <c r="E66" s="3"/>
      <c r="F66" s="3"/>
      <c r="G66" s="3"/>
      <c r="H66" s="3"/>
      <c r="I66" s="3"/>
      <c r="J66" s="3"/>
    </row>
    <row r="67" spans="2:10" x14ac:dyDescent="0.3">
      <c r="B67" s="3"/>
      <c r="C67" s="3"/>
      <c r="D67" s="3"/>
      <c r="E67" s="3"/>
      <c r="F67" s="3"/>
      <c r="G67" s="3"/>
      <c r="H67" s="3"/>
      <c r="I67" s="3"/>
      <c r="J67" s="3"/>
    </row>
    <row r="68" spans="2:10" x14ac:dyDescent="0.3">
      <c r="B68" s="3"/>
      <c r="C68" s="3"/>
      <c r="D68" s="3"/>
      <c r="E68" s="3"/>
      <c r="F68" s="3"/>
      <c r="G68" s="3"/>
      <c r="H68" s="3"/>
      <c r="I68" s="3"/>
      <c r="J68" s="3"/>
    </row>
    <row r="69" spans="2:10" x14ac:dyDescent="0.3">
      <c r="B69" s="3"/>
      <c r="C69" s="3"/>
      <c r="D69" s="3"/>
      <c r="E69" s="3"/>
      <c r="F69" s="3"/>
      <c r="G69" s="3"/>
      <c r="H69" s="3"/>
      <c r="I69" s="3"/>
      <c r="J69" s="3"/>
    </row>
    <row r="70" spans="2:10" x14ac:dyDescent="0.3">
      <c r="B70" s="3"/>
      <c r="C70" s="3"/>
      <c r="D70" s="3"/>
      <c r="E70" s="3"/>
      <c r="F70" s="3"/>
      <c r="G70" s="3"/>
      <c r="H70" s="3"/>
      <c r="I70" s="3"/>
      <c r="J70" s="3"/>
    </row>
    <row r="71" spans="2:10" x14ac:dyDescent="0.3">
      <c r="B71" s="3"/>
      <c r="C71" s="3"/>
      <c r="D71" s="3"/>
      <c r="E71" s="3"/>
      <c r="F71" s="3"/>
      <c r="G71" s="3"/>
      <c r="H71" s="3"/>
      <c r="I71" s="3"/>
      <c r="J71" s="3"/>
    </row>
    <row r="72" spans="2:10" x14ac:dyDescent="0.3">
      <c r="B72" s="3"/>
      <c r="C72" s="3"/>
      <c r="D72" s="3"/>
      <c r="E72" s="3"/>
      <c r="F72" s="3"/>
      <c r="G72" s="3"/>
      <c r="H72" s="3"/>
      <c r="I72" s="3"/>
      <c r="J72" s="3"/>
    </row>
    <row r="73" spans="2:10" x14ac:dyDescent="0.3">
      <c r="B73" s="3"/>
      <c r="C73" s="3"/>
      <c r="D73" s="3"/>
      <c r="E73" s="3"/>
      <c r="F73" s="3"/>
      <c r="G73" s="3"/>
      <c r="H73" s="3"/>
      <c r="I73" s="3"/>
      <c r="J73" s="3"/>
    </row>
    <row r="74" spans="2:10" x14ac:dyDescent="0.3">
      <c r="B74" s="3"/>
      <c r="C74" s="3"/>
      <c r="D74" s="3"/>
      <c r="E74" s="3"/>
      <c r="F74" s="3"/>
      <c r="G74" s="3"/>
      <c r="H74" s="3"/>
      <c r="I74" s="3"/>
      <c r="J74" s="3"/>
    </row>
    <row r="75" spans="2:10" x14ac:dyDescent="0.3">
      <c r="B75" s="3"/>
      <c r="C75" s="3"/>
      <c r="D75" s="3"/>
      <c r="E75" s="3"/>
      <c r="F75" s="3"/>
      <c r="G75" s="3"/>
      <c r="H75" s="3"/>
      <c r="I75" s="3"/>
      <c r="J75" s="3"/>
    </row>
    <row r="76" spans="2:10" x14ac:dyDescent="0.3">
      <c r="B76" s="3"/>
      <c r="C76" s="3"/>
      <c r="D76" s="3"/>
      <c r="E76" s="3"/>
      <c r="F76" s="3"/>
      <c r="G76" s="3"/>
      <c r="H76" s="3"/>
      <c r="I76" s="3"/>
      <c r="J76" s="3"/>
    </row>
    <row r="77" spans="2:10" x14ac:dyDescent="0.3">
      <c r="B77" s="3"/>
      <c r="C77" s="3"/>
      <c r="D77" s="3"/>
      <c r="E77" s="3"/>
      <c r="F77" s="3"/>
      <c r="G77" s="3"/>
      <c r="H77" s="3"/>
      <c r="I77" s="3"/>
      <c r="J77" s="3"/>
    </row>
    <row r="78" spans="2:10" x14ac:dyDescent="0.3">
      <c r="B78" s="3"/>
      <c r="C78" s="3"/>
      <c r="D78" s="3"/>
      <c r="E78" s="3"/>
      <c r="F78" s="3"/>
      <c r="G78" s="3"/>
      <c r="H78" s="3"/>
      <c r="I78" s="3"/>
      <c r="J78" s="3"/>
    </row>
    <row r="79" spans="2:10" x14ac:dyDescent="0.3">
      <c r="B79" s="3"/>
      <c r="C79" s="3"/>
      <c r="D79" s="3"/>
      <c r="E79" s="3"/>
      <c r="F79" s="3"/>
      <c r="G79" s="3"/>
      <c r="H79" s="3"/>
      <c r="I79" s="3"/>
      <c r="J79" s="3"/>
    </row>
    <row r="80" spans="2:10" x14ac:dyDescent="0.3">
      <c r="B80" s="3"/>
      <c r="C80" s="3"/>
      <c r="D80" s="3"/>
      <c r="E80" s="3"/>
      <c r="F80" s="3"/>
      <c r="G80" s="3"/>
      <c r="H80" s="3"/>
      <c r="I80" s="3"/>
      <c r="J80" s="3"/>
    </row>
    <row r="81" spans="2:10" x14ac:dyDescent="0.3">
      <c r="B81" s="3"/>
      <c r="C81" s="3"/>
      <c r="D81" s="3"/>
      <c r="E81" s="3"/>
      <c r="F81" s="3"/>
      <c r="G81" s="3"/>
      <c r="H81" s="3"/>
      <c r="I81" s="3"/>
      <c r="J81" s="3"/>
    </row>
    <row r="82" spans="2:10" x14ac:dyDescent="0.3">
      <c r="B82" s="3"/>
      <c r="C82" s="3"/>
      <c r="D82" s="3"/>
      <c r="E82" s="3"/>
      <c r="F82" s="3"/>
      <c r="G82" s="3"/>
      <c r="H82" s="3"/>
      <c r="I82" s="3"/>
      <c r="J82" s="3"/>
    </row>
    <row r="83" spans="2:10" x14ac:dyDescent="0.3">
      <c r="B83" s="3"/>
      <c r="C83" s="3"/>
      <c r="D83" s="3"/>
      <c r="E83" s="3"/>
      <c r="F83" s="3"/>
      <c r="G83" s="3"/>
      <c r="H83" s="3"/>
      <c r="I83" s="3"/>
      <c r="J83" s="3"/>
    </row>
    <row r="84" spans="2:10" x14ac:dyDescent="0.3">
      <c r="B84" s="3"/>
      <c r="C84" s="3"/>
      <c r="D84" s="3"/>
      <c r="E84" s="3"/>
      <c r="F84" s="3"/>
      <c r="G84" s="3"/>
      <c r="H84" s="3"/>
      <c r="I84" s="3"/>
      <c r="J84" s="3"/>
    </row>
    <row r="85" spans="2:10" x14ac:dyDescent="0.3">
      <c r="B85" s="3"/>
      <c r="C85" s="3"/>
      <c r="D85" s="3"/>
      <c r="E85" s="3"/>
      <c r="F85" s="3"/>
      <c r="G85" s="3"/>
      <c r="H85" s="3"/>
      <c r="I85" s="3"/>
      <c r="J85" s="3"/>
    </row>
    <row r="86" spans="2:10" x14ac:dyDescent="0.3">
      <c r="B86" s="3"/>
      <c r="C86" s="3"/>
      <c r="D86" s="3"/>
      <c r="E86" s="3"/>
      <c r="F86" s="3"/>
      <c r="G86" s="3"/>
      <c r="H86" s="3"/>
      <c r="I86" s="3"/>
      <c r="J86" s="3"/>
    </row>
    <row r="87" spans="2:10" x14ac:dyDescent="0.3">
      <c r="B87" s="3"/>
      <c r="C87" s="3"/>
      <c r="D87" s="3"/>
      <c r="E87" s="3"/>
      <c r="F87" s="3"/>
      <c r="G87" s="3"/>
      <c r="H87" s="3"/>
      <c r="I87" s="3"/>
      <c r="J87" s="3"/>
    </row>
    <row r="88" spans="2:10" x14ac:dyDescent="0.3">
      <c r="B88" s="3"/>
      <c r="C88" s="3"/>
      <c r="D88" s="3"/>
      <c r="E88" s="3"/>
      <c r="F88" s="3"/>
      <c r="G88" s="3"/>
      <c r="H88" s="3"/>
      <c r="I88" s="3"/>
      <c r="J88" s="3"/>
    </row>
    <row r="89" spans="2:10" x14ac:dyDescent="0.3">
      <c r="B89" s="3"/>
      <c r="C89" s="3"/>
      <c r="D89" s="3"/>
      <c r="E89" s="3"/>
      <c r="F89" s="3"/>
      <c r="G89" s="3"/>
      <c r="H89" s="3"/>
      <c r="I89" s="3"/>
      <c r="J89" s="3"/>
    </row>
    <row r="90" spans="2:10" x14ac:dyDescent="0.3">
      <c r="B90" s="3"/>
      <c r="C90" s="3"/>
      <c r="D90" s="3"/>
      <c r="E90" s="3"/>
      <c r="F90" s="3"/>
      <c r="G90" s="3"/>
      <c r="H90" s="3"/>
      <c r="I90" s="3"/>
      <c r="J90" s="3"/>
    </row>
    <row r="91" spans="2:10" x14ac:dyDescent="0.3">
      <c r="B91" s="3"/>
      <c r="C91" s="3"/>
      <c r="D91" s="3"/>
      <c r="E91" s="3"/>
      <c r="F91" s="3"/>
      <c r="G91" s="3"/>
      <c r="H91" s="3"/>
      <c r="I91" s="3"/>
      <c r="J91" s="3"/>
    </row>
    <row r="92" spans="2:10" x14ac:dyDescent="0.3">
      <c r="B92" s="3"/>
      <c r="C92" s="3"/>
      <c r="D92" s="3"/>
      <c r="E92" s="3"/>
      <c r="F92" s="3"/>
      <c r="G92" s="3"/>
      <c r="H92" s="3"/>
      <c r="I92" s="3"/>
      <c r="J92" s="3"/>
    </row>
    <row r="93" spans="2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2:10" x14ac:dyDescent="0.3">
      <c r="B94" s="3"/>
      <c r="C94" s="3"/>
      <c r="D94" s="3"/>
      <c r="E94" s="3"/>
      <c r="F94" s="3"/>
      <c r="G94" s="3"/>
      <c r="H94" s="3"/>
      <c r="I94" s="3"/>
      <c r="J94" s="3"/>
    </row>
    <row r="95" spans="2:10" x14ac:dyDescent="0.3">
      <c r="B95" s="3"/>
      <c r="C95" s="3"/>
      <c r="D95" s="3"/>
      <c r="E95" s="3"/>
      <c r="F95" s="3"/>
      <c r="G95" s="3"/>
      <c r="H95" s="3"/>
      <c r="I95" s="3"/>
      <c r="J95" s="3"/>
    </row>
    <row r="96" spans="2:10" x14ac:dyDescent="0.3">
      <c r="B96" s="3"/>
      <c r="C96" s="3"/>
      <c r="D96" s="3"/>
      <c r="E96" s="3"/>
      <c r="F96" s="3"/>
      <c r="G96" s="3"/>
      <c r="H96" s="3"/>
      <c r="I96" s="3"/>
      <c r="J96" s="3"/>
    </row>
    <row r="97" spans="2:10" x14ac:dyDescent="0.3">
      <c r="B97" s="3"/>
      <c r="C97" s="3"/>
      <c r="D97" s="3"/>
      <c r="E97" s="3"/>
      <c r="F97" s="3"/>
      <c r="G97" s="3"/>
      <c r="H97" s="3"/>
      <c r="I97" s="3"/>
      <c r="J97" s="3"/>
    </row>
    <row r="98" spans="2:10" x14ac:dyDescent="0.3">
      <c r="B98" s="3"/>
      <c r="C98" s="3"/>
      <c r="D98" s="3"/>
      <c r="E98" s="3"/>
      <c r="F98" s="3"/>
      <c r="G98" s="3"/>
      <c r="H98" s="3"/>
      <c r="I98" s="3"/>
      <c r="J98" s="3"/>
    </row>
    <row r="99" spans="2:10" x14ac:dyDescent="0.3">
      <c r="B99" s="3"/>
      <c r="C99" s="3"/>
      <c r="D99" s="3"/>
      <c r="E99" s="3"/>
      <c r="F99" s="3"/>
      <c r="G99" s="3"/>
      <c r="H99" s="3"/>
      <c r="I99" s="3"/>
      <c r="J99" s="3"/>
    </row>
    <row r="100" spans="2:10" x14ac:dyDescent="0.3">
      <c r="B100" s="3"/>
      <c r="C100" s="3"/>
      <c r="D100" s="3"/>
      <c r="E100" s="3"/>
      <c r="F100" s="3"/>
      <c r="G100" s="3"/>
      <c r="H100" s="3"/>
      <c r="I100" s="3"/>
      <c r="J100" s="3"/>
    </row>
    <row r="101" spans="2:10" x14ac:dyDescent="0.3">
      <c r="B101" s="3"/>
      <c r="C101" s="3"/>
      <c r="D101" s="3"/>
      <c r="E101" s="3"/>
      <c r="F101" s="3"/>
      <c r="G101" s="3"/>
      <c r="H101" s="3"/>
      <c r="I101" s="3"/>
      <c r="J101" s="3"/>
    </row>
    <row r="102" spans="2:10" x14ac:dyDescent="0.3">
      <c r="B102" s="3"/>
      <c r="C102" s="3"/>
      <c r="D102" s="3"/>
      <c r="E102" s="3"/>
      <c r="F102" s="3"/>
      <c r="G102" s="3"/>
      <c r="H102" s="3"/>
      <c r="I102" s="3"/>
      <c r="J102" s="3"/>
    </row>
    <row r="103" spans="2:10" x14ac:dyDescent="0.3">
      <c r="B103" s="3"/>
      <c r="C103" s="3"/>
      <c r="D103" s="3"/>
      <c r="E103" s="3"/>
      <c r="F103" s="3"/>
      <c r="G103" s="3"/>
      <c r="H103" s="3"/>
      <c r="I103" s="3"/>
      <c r="J103" s="3"/>
    </row>
    <row r="104" spans="2:10" x14ac:dyDescent="0.3">
      <c r="B104" s="3"/>
      <c r="C104" s="3"/>
      <c r="D104" s="3"/>
      <c r="E104" s="3"/>
      <c r="F104" s="3"/>
      <c r="G104" s="3"/>
      <c r="H104" s="3"/>
      <c r="I104" s="3"/>
      <c r="J104" s="3"/>
    </row>
    <row r="105" spans="2:10" x14ac:dyDescent="0.3">
      <c r="B105" s="3"/>
      <c r="C105" s="3"/>
      <c r="D105" s="3"/>
      <c r="E105" s="3"/>
      <c r="F105" s="3"/>
      <c r="G105" s="3"/>
      <c r="H105" s="3"/>
      <c r="I105" s="3"/>
      <c r="J105" s="3"/>
    </row>
    <row r="106" spans="2:10" x14ac:dyDescent="0.3">
      <c r="B106" s="3"/>
      <c r="C106" s="3"/>
      <c r="D106" s="3"/>
      <c r="E106" s="3"/>
      <c r="F106" s="3"/>
      <c r="G106" s="3"/>
      <c r="H106" s="3"/>
      <c r="I106" s="3"/>
      <c r="J106" s="3"/>
    </row>
    <row r="107" spans="2:10" x14ac:dyDescent="0.3">
      <c r="B107" s="3"/>
      <c r="C107" s="3"/>
      <c r="D107" s="3"/>
      <c r="E107" s="3"/>
      <c r="F107" s="3"/>
      <c r="G107" s="3"/>
      <c r="H107" s="3"/>
      <c r="I107" s="3"/>
      <c r="J107" s="3"/>
    </row>
    <row r="108" spans="2:10" x14ac:dyDescent="0.3">
      <c r="B108" s="3"/>
      <c r="C108" s="3"/>
      <c r="D108" s="3"/>
      <c r="E108" s="3"/>
      <c r="F108" s="3"/>
      <c r="G108" s="3"/>
      <c r="H108" s="3"/>
      <c r="I108" s="3"/>
      <c r="J108" s="3"/>
    </row>
    <row r="109" spans="2:10" x14ac:dyDescent="0.3">
      <c r="B109" s="3"/>
      <c r="C109" s="3"/>
      <c r="D109" s="3"/>
      <c r="E109" s="3"/>
      <c r="F109" s="3"/>
      <c r="G109" s="3"/>
      <c r="H109" s="3"/>
      <c r="I109" s="3"/>
      <c r="J109" s="3"/>
    </row>
    <row r="110" spans="2:10" x14ac:dyDescent="0.3">
      <c r="B110" s="3"/>
      <c r="C110" s="3"/>
      <c r="D110" s="3"/>
      <c r="E110" s="3"/>
      <c r="F110" s="3"/>
      <c r="G110" s="3"/>
      <c r="H110" s="3"/>
      <c r="I110" s="3"/>
      <c r="J110" s="3"/>
    </row>
    <row r="111" spans="2:10" x14ac:dyDescent="0.3">
      <c r="B111" s="3"/>
      <c r="C111" s="3"/>
      <c r="D111" s="3"/>
      <c r="E111" s="3"/>
      <c r="F111" s="3"/>
      <c r="G111" s="3"/>
      <c r="H111" s="3"/>
      <c r="I111" s="3"/>
      <c r="J111" s="3"/>
    </row>
    <row r="112" spans="2:10" x14ac:dyDescent="0.3">
      <c r="B112" s="3"/>
      <c r="C112" s="3"/>
      <c r="D112" s="3"/>
      <c r="E112" s="3"/>
      <c r="F112" s="3"/>
      <c r="G112" s="3"/>
      <c r="H112" s="3"/>
      <c r="I112" s="3"/>
      <c r="J112" s="3"/>
    </row>
    <row r="113" spans="2:10" x14ac:dyDescent="0.3">
      <c r="B113" s="3"/>
      <c r="C113" s="3"/>
      <c r="D113" s="3"/>
      <c r="E113" s="3"/>
      <c r="F113" s="3"/>
      <c r="G113" s="3"/>
      <c r="H113" s="3"/>
      <c r="I113" s="3"/>
      <c r="J113" s="3"/>
    </row>
    <row r="114" spans="2:10" x14ac:dyDescent="0.3">
      <c r="B114" s="3"/>
      <c r="C114" s="3"/>
      <c r="D114" s="3"/>
      <c r="E114" s="3"/>
      <c r="F114" s="3"/>
      <c r="G114" s="3"/>
      <c r="H114" s="3"/>
      <c r="I114" s="3"/>
      <c r="J114" s="3"/>
    </row>
    <row r="115" spans="2:10" x14ac:dyDescent="0.3">
      <c r="B115" s="3"/>
      <c r="C115" s="3"/>
      <c r="D115" s="3"/>
      <c r="E115" s="3"/>
      <c r="F115" s="3"/>
      <c r="G115" s="3"/>
      <c r="H115" s="3"/>
      <c r="I115" s="3"/>
      <c r="J115" s="3"/>
    </row>
    <row r="116" spans="2:10" x14ac:dyDescent="0.3">
      <c r="B116" s="3"/>
      <c r="C116" s="3"/>
      <c r="D116" s="3"/>
      <c r="E116" s="3"/>
      <c r="F116" s="3"/>
      <c r="G116" s="3"/>
      <c r="H116" s="3"/>
      <c r="I116" s="3"/>
      <c r="J116" s="3"/>
    </row>
    <row r="117" spans="2:10" x14ac:dyDescent="0.3">
      <c r="B117" s="3"/>
      <c r="C117" s="3"/>
      <c r="D117" s="3"/>
      <c r="E117" s="3"/>
      <c r="F117" s="3"/>
      <c r="G117" s="3"/>
      <c r="H117" s="3"/>
      <c r="I117" s="3"/>
      <c r="J117" s="3"/>
    </row>
    <row r="118" spans="2:10" x14ac:dyDescent="0.3">
      <c r="B118" s="3"/>
      <c r="C118" s="3"/>
      <c r="D118" s="3"/>
      <c r="E118" s="3"/>
      <c r="F118" s="3"/>
      <c r="G118" s="3"/>
      <c r="H118" s="3"/>
      <c r="I118" s="3"/>
      <c r="J118" s="3"/>
    </row>
    <row r="119" spans="2:10" x14ac:dyDescent="0.3">
      <c r="B119" s="3"/>
      <c r="C119" s="3"/>
      <c r="D119" s="3"/>
      <c r="E119" s="3"/>
      <c r="F119" s="3"/>
      <c r="G119" s="3"/>
      <c r="H119" s="3"/>
      <c r="I119" s="3"/>
      <c r="J119" s="3"/>
    </row>
    <row r="120" spans="2:10" x14ac:dyDescent="0.3">
      <c r="B120" s="3"/>
      <c r="C120" s="3"/>
      <c r="D120" s="3"/>
      <c r="E120" s="3"/>
      <c r="F120" s="3"/>
      <c r="G120" s="3"/>
      <c r="H120" s="3"/>
      <c r="I120" s="3"/>
      <c r="J120" s="3"/>
    </row>
    <row r="121" spans="2:10" x14ac:dyDescent="0.3">
      <c r="B121" s="3"/>
      <c r="C121" s="3"/>
      <c r="D121" s="3"/>
      <c r="E121" s="3"/>
      <c r="F121" s="3"/>
      <c r="G121" s="3"/>
      <c r="H121" s="3"/>
      <c r="I121" s="3"/>
      <c r="J121" s="3"/>
    </row>
    <row r="122" spans="2:10" x14ac:dyDescent="0.3">
      <c r="B122" s="3"/>
      <c r="C122" s="3"/>
      <c r="D122" s="3"/>
      <c r="E122" s="3"/>
      <c r="F122" s="3"/>
      <c r="G122" s="3"/>
      <c r="H122" s="3"/>
      <c r="I122" s="3"/>
      <c r="J122" s="3"/>
    </row>
    <row r="123" spans="2:10" x14ac:dyDescent="0.3">
      <c r="B123" s="3"/>
      <c r="C123" s="3"/>
      <c r="D123" s="3"/>
      <c r="E123" s="3"/>
      <c r="F123" s="3"/>
      <c r="G123" s="3"/>
      <c r="H123" s="3"/>
      <c r="I123" s="3"/>
      <c r="J123" s="3"/>
    </row>
    <row r="124" spans="2:10" x14ac:dyDescent="0.3">
      <c r="B124" s="3"/>
      <c r="C124" s="3"/>
      <c r="D124" s="3"/>
      <c r="E124" s="3"/>
      <c r="F124" s="3"/>
      <c r="G124" s="3"/>
      <c r="H124" s="3"/>
      <c r="I124" s="3"/>
      <c r="J124" s="3"/>
    </row>
    <row r="125" spans="2:10" x14ac:dyDescent="0.3">
      <c r="B125" s="3"/>
      <c r="C125" s="3"/>
      <c r="D125" s="3"/>
      <c r="E125" s="3"/>
      <c r="F125" s="3"/>
      <c r="G125" s="3"/>
      <c r="H125" s="3"/>
      <c r="I125" s="3"/>
      <c r="J125" s="3"/>
    </row>
    <row r="126" spans="2:10" x14ac:dyDescent="0.3">
      <c r="B126" s="3"/>
      <c r="C126" s="3"/>
      <c r="D126" s="3"/>
      <c r="E126" s="3"/>
      <c r="F126" s="3"/>
      <c r="G126" s="3"/>
      <c r="H126" s="3"/>
      <c r="I126" s="3"/>
      <c r="J126" s="3"/>
    </row>
    <row r="127" spans="2:10" x14ac:dyDescent="0.3">
      <c r="B127" s="3"/>
      <c r="C127" s="3"/>
      <c r="D127" s="3"/>
      <c r="E127" s="3"/>
      <c r="F127" s="3"/>
      <c r="G127" s="3"/>
      <c r="H127" s="3"/>
      <c r="I127" s="3"/>
      <c r="J127" s="3"/>
    </row>
    <row r="128" spans="2:10" x14ac:dyDescent="0.3">
      <c r="B128" s="3"/>
      <c r="C128" s="3"/>
      <c r="D128" s="3"/>
      <c r="E128" s="3"/>
      <c r="F128" s="3"/>
      <c r="G128" s="3"/>
      <c r="H128" s="3"/>
      <c r="I128" s="3"/>
      <c r="J128" s="3"/>
    </row>
    <row r="129" spans="2:10" x14ac:dyDescent="0.3">
      <c r="B129" s="3"/>
      <c r="C129" s="3"/>
      <c r="D129" s="3"/>
      <c r="E129" s="3"/>
      <c r="F129" s="3"/>
      <c r="G129" s="3"/>
      <c r="H129" s="3"/>
      <c r="I129" s="3"/>
      <c r="J129" s="3"/>
    </row>
    <row r="130" spans="2:10" x14ac:dyDescent="0.3">
      <c r="B130" s="3"/>
      <c r="C130" s="3"/>
      <c r="D130" s="3"/>
      <c r="E130" s="3"/>
      <c r="F130" s="3"/>
      <c r="G130" s="3"/>
      <c r="H130" s="3"/>
      <c r="I130" s="3"/>
      <c r="J130" s="3"/>
    </row>
    <row r="131" spans="2:10" x14ac:dyDescent="0.3">
      <c r="B131" s="3"/>
      <c r="C131" s="3"/>
      <c r="D131" s="3"/>
      <c r="E131" s="3"/>
      <c r="F131" s="3"/>
      <c r="G131" s="3"/>
      <c r="H131" s="3"/>
      <c r="I131" s="3"/>
      <c r="J131" s="3"/>
    </row>
    <row r="132" spans="2:10" x14ac:dyDescent="0.3">
      <c r="B132" s="3"/>
      <c r="C132" s="3"/>
      <c r="D132" s="3"/>
      <c r="E132" s="3"/>
      <c r="F132" s="3"/>
      <c r="G132" s="3"/>
      <c r="H132" s="3"/>
      <c r="I132" s="3"/>
      <c r="J132" s="3"/>
    </row>
    <row r="133" spans="2:10" x14ac:dyDescent="0.3">
      <c r="B133" s="3"/>
      <c r="C133" s="3"/>
      <c r="D133" s="3"/>
      <c r="E133" s="3"/>
      <c r="F133" s="3"/>
      <c r="G133" s="3"/>
      <c r="H133" s="3"/>
      <c r="I133" s="3"/>
      <c r="J133" s="3"/>
    </row>
    <row r="134" spans="2:10" x14ac:dyDescent="0.3">
      <c r="B134" s="3"/>
      <c r="C134" s="3"/>
      <c r="D134" s="3"/>
      <c r="E134" s="3"/>
      <c r="F134" s="3"/>
      <c r="G134" s="3"/>
      <c r="H134" s="3"/>
      <c r="I134" s="3"/>
      <c r="J134" s="3"/>
    </row>
    <row r="135" spans="2:10" x14ac:dyDescent="0.3">
      <c r="B135" s="3"/>
      <c r="C135" s="3"/>
      <c r="D135" s="3"/>
      <c r="E135" s="3"/>
      <c r="F135" s="3"/>
      <c r="G135" s="3"/>
      <c r="H135" s="3"/>
      <c r="I135" s="3"/>
      <c r="J135" s="3"/>
    </row>
    <row r="136" spans="2:10" x14ac:dyDescent="0.3">
      <c r="B136" s="3"/>
      <c r="C136" s="3"/>
      <c r="D136" s="3"/>
      <c r="E136" s="3"/>
      <c r="F136" s="3"/>
      <c r="G136" s="3"/>
      <c r="H136" s="3"/>
      <c r="I136" s="3"/>
      <c r="J136" s="3"/>
    </row>
    <row r="137" spans="2:10" x14ac:dyDescent="0.3">
      <c r="B137" s="3"/>
      <c r="C137" s="3"/>
      <c r="D137" s="3"/>
      <c r="E137" s="3"/>
      <c r="F137" s="3"/>
      <c r="G137" s="3"/>
      <c r="H137" s="3"/>
      <c r="I137" s="3"/>
      <c r="J137" s="3"/>
    </row>
    <row r="138" spans="2:10" x14ac:dyDescent="0.3">
      <c r="B138" s="3"/>
      <c r="C138" s="3"/>
      <c r="D138" s="3"/>
      <c r="E138" s="3"/>
      <c r="F138" s="3"/>
      <c r="G138" s="3"/>
      <c r="H138" s="3"/>
      <c r="I138" s="3"/>
      <c r="J138" s="3"/>
    </row>
    <row r="139" spans="2:10" x14ac:dyDescent="0.3">
      <c r="B139" s="3"/>
      <c r="C139" s="3"/>
      <c r="D139" s="3"/>
      <c r="E139" s="3"/>
      <c r="F139" s="3"/>
      <c r="G139" s="3"/>
      <c r="H139" s="3"/>
      <c r="I139" s="3"/>
      <c r="J139" s="3"/>
    </row>
    <row r="140" spans="2:10" x14ac:dyDescent="0.3">
      <c r="B140" s="3"/>
      <c r="C140" s="3"/>
      <c r="D140" s="3"/>
      <c r="E140" s="3"/>
      <c r="F140" s="3"/>
      <c r="G140" s="3"/>
      <c r="H140" s="3"/>
      <c r="I140" s="3"/>
      <c r="J140" s="3"/>
    </row>
    <row r="141" spans="2:10" x14ac:dyDescent="0.3">
      <c r="B141" s="3"/>
      <c r="C141" s="3"/>
      <c r="D141" s="3"/>
      <c r="E141" s="3"/>
      <c r="F141" s="3"/>
      <c r="G141" s="3"/>
      <c r="H141" s="3"/>
      <c r="I141" s="3"/>
      <c r="J141" s="3"/>
    </row>
    <row r="142" spans="2:10" x14ac:dyDescent="0.3">
      <c r="B142" s="3"/>
      <c r="C142" s="3"/>
      <c r="D142" s="3"/>
      <c r="E142" s="3"/>
      <c r="F142" s="3"/>
      <c r="G142" s="3"/>
      <c r="H142" s="3"/>
      <c r="I142" s="3"/>
      <c r="J142" s="3"/>
    </row>
    <row r="143" spans="2:10" x14ac:dyDescent="0.3">
      <c r="B143" s="3"/>
      <c r="C143" s="3"/>
      <c r="D143" s="3"/>
      <c r="E143" s="3"/>
      <c r="F143" s="3"/>
      <c r="G143" s="3"/>
      <c r="H143" s="3"/>
      <c r="I143" s="3"/>
      <c r="J143" s="3"/>
    </row>
    <row r="144" spans="2:10" x14ac:dyDescent="0.3">
      <c r="B144" s="3"/>
      <c r="C144" s="3"/>
      <c r="D144" s="3"/>
      <c r="E144" s="3"/>
      <c r="F144" s="3"/>
      <c r="G144" s="3"/>
      <c r="H144" s="3"/>
      <c r="I144" s="3"/>
      <c r="J144" s="3"/>
    </row>
    <row r="145" spans="2:10" x14ac:dyDescent="0.3">
      <c r="B145" s="3"/>
      <c r="C145" s="3"/>
      <c r="D145" s="3"/>
      <c r="E145" s="3"/>
      <c r="F145" s="3"/>
      <c r="G145" s="3"/>
      <c r="H145" s="3"/>
      <c r="I145" s="3"/>
      <c r="J145" s="3"/>
    </row>
    <row r="146" spans="2:10" x14ac:dyDescent="0.3">
      <c r="B146" s="3"/>
      <c r="C146" s="3"/>
      <c r="D146" s="3"/>
      <c r="E146" s="3"/>
      <c r="F146" s="3"/>
      <c r="G146" s="3"/>
      <c r="H146" s="3"/>
      <c r="I146" s="3"/>
      <c r="J146" s="3"/>
    </row>
    <row r="147" spans="2:10" x14ac:dyDescent="0.3">
      <c r="B147" s="3"/>
      <c r="C147" s="3"/>
      <c r="D147" s="3"/>
      <c r="E147" s="3"/>
      <c r="F147" s="3"/>
      <c r="G147" s="3"/>
      <c r="H147" s="3"/>
      <c r="I147" s="3"/>
      <c r="J147" s="3"/>
    </row>
    <row r="148" spans="2:10" x14ac:dyDescent="0.3">
      <c r="B148" s="3"/>
      <c r="C148" s="3"/>
      <c r="D148" s="3"/>
      <c r="E148" s="3"/>
      <c r="F148" s="3"/>
      <c r="G148" s="3"/>
      <c r="H148" s="3"/>
      <c r="I148" s="3"/>
      <c r="J148" s="3"/>
    </row>
    <row r="149" spans="2:10" x14ac:dyDescent="0.3">
      <c r="B149" s="3"/>
      <c r="C149" s="3"/>
      <c r="D149" s="3"/>
      <c r="E149" s="3"/>
      <c r="F149" s="3"/>
      <c r="G149" s="3"/>
      <c r="H149" s="3"/>
      <c r="I149" s="3"/>
      <c r="J149" s="3"/>
    </row>
    <row r="150" spans="2:10" x14ac:dyDescent="0.3">
      <c r="B150" s="3"/>
      <c r="C150" s="3"/>
      <c r="D150" s="3"/>
      <c r="E150" s="3"/>
      <c r="F150" s="3"/>
      <c r="G150" s="3"/>
      <c r="H150" s="3"/>
      <c r="I150" s="3"/>
      <c r="J150" s="3"/>
    </row>
    <row r="151" spans="2:10" x14ac:dyDescent="0.3">
      <c r="B151" s="3"/>
      <c r="C151" s="3"/>
      <c r="D151" s="3"/>
      <c r="E151" s="3"/>
      <c r="F151" s="3"/>
      <c r="G151" s="3"/>
      <c r="H151" s="3"/>
      <c r="I151" s="3"/>
      <c r="J151" s="3"/>
    </row>
    <row r="152" spans="2:10" x14ac:dyDescent="0.3">
      <c r="B152" s="3"/>
      <c r="C152" s="3"/>
      <c r="D152" s="3"/>
      <c r="E152" s="3"/>
      <c r="F152" s="3"/>
      <c r="G152" s="3"/>
      <c r="H152" s="3"/>
      <c r="I152" s="3"/>
      <c r="J152" s="3"/>
    </row>
    <row r="153" spans="2:10" x14ac:dyDescent="0.3">
      <c r="B153" s="3"/>
      <c r="C153" s="3"/>
      <c r="D153" s="3"/>
      <c r="E153" s="3"/>
      <c r="F153" s="3"/>
      <c r="G153" s="3"/>
      <c r="H153" s="3"/>
      <c r="I153" s="3"/>
      <c r="J153" s="3"/>
    </row>
    <row r="154" spans="2:10" x14ac:dyDescent="0.3">
      <c r="B154" s="3"/>
      <c r="C154" s="3"/>
      <c r="D154" s="3"/>
      <c r="E154" s="3"/>
      <c r="F154" s="3"/>
      <c r="G154" s="3"/>
      <c r="H154" s="3"/>
      <c r="I154" s="3"/>
      <c r="J154" s="3"/>
    </row>
    <row r="155" spans="2:10" x14ac:dyDescent="0.3">
      <c r="B155" s="3"/>
      <c r="C155" s="3"/>
      <c r="D155" s="3"/>
      <c r="E155" s="3"/>
      <c r="F155" s="3"/>
      <c r="G155" s="3"/>
      <c r="H155" s="3"/>
      <c r="I155" s="3"/>
      <c r="J155" s="3"/>
    </row>
    <row r="156" spans="2:10" x14ac:dyDescent="0.3">
      <c r="B156" s="3"/>
      <c r="C156" s="3"/>
      <c r="D156" s="3"/>
      <c r="E156" s="3"/>
      <c r="F156" s="3"/>
      <c r="G156" s="3"/>
      <c r="H156" s="3"/>
      <c r="I156" s="3"/>
      <c r="J156" s="3"/>
    </row>
    <row r="157" spans="2:10" x14ac:dyDescent="0.3">
      <c r="B157" s="3"/>
      <c r="C157" s="3"/>
      <c r="D157" s="3"/>
      <c r="E157" s="3"/>
      <c r="F157" s="3"/>
      <c r="G157" s="3"/>
      <c r="H157" s="3"/>
      <c r="I157" s="3"/>
      <c r="J157" s="3"/>
    </row>
    <row r="158" spans="2:10" x14ac:dyDescent="0.3">
      <c r="B158" s="3"/>
      <c r="C158" s="3"/>
      <c r="D158" s="3"/>
      <c r="E158" s="3"/>
      <c r="F158" s="3"/>
      <c r="G158" s="3"/>
      <c r="H158" s="3"/>
      <c r="I158" s="3"/>
      <c r="J158" s="3"/>
    </row>
    <row r="159" spans="2:10" x14ac:dyDescent="0.3">
      <c r="B159" s="3"/>
      <c r="C159" s="3"/>
      <c r="D159" s="3"/>
      <c r="E159" s="3"/>
      <c r="F159" s="3"/>
      <c r="G159" s="3"/>
      <c r="H159" s="3"/>
      <c r="I159" s="3"/>
      <c r="J159" s="3"/>
    </row>
    <row r="160" spans="2:10" x14ac:dyDescent="0.3">
      <c r="B160" s="3"/>
      <c r="C160" s="3"/>
      <c r="D160" s="3"/>
      <c r="E160" s="3"/>
      <c r="F160" s="3"/>
      <c r="G160" s="3"/>
      <c r="H160" s="3"/>
      <c r="I160" s="3"/>
      <c r="J160" s="3"/>
    </row>
    <row r="161" spans="2:10" x14ac:dyDescent="0.3">
      <c r="B161" s="3"/>
      <c r="C161" s="3"/>
      <c r="D161" s="3"/>
      <c r="E161" s="3"/>
      <c r="F161" s="3"/>
      <c r="G161" s="3"/>
      <c r="H161" s="3"/>
      <c r="I161" s="3"/>
      <c r="J161" s="3"/>
    </row>
    <row r="162" spans="2:10" x14ac:dyDescent="0.3">
      <c r="B162" s="3"/>
      <c r="C162" s="3"/>
      <c r="D162" s="3"/>
      <c r="E162" s="3"/>
      <c r="F162" s="3"/>
      <c r="G162" s="3"/>
      <c r="H162" s="3"/>
      <c r="I162" s="3"/>
      <c r="J162" s="3"/>
    </row>
    <row r="163" spans="2:10" x14ac:dyDescent="0.3">
      <c r="B163" s="3"/>
      <c r="C163" s="3"/>
      <c r="D163" s="3"/>
      <c r="E163" s="3"/>
      <c r="F163" s="3"/>
      <c r="G163" s="3"/>
      <c r="H163" s="3"/>
      <c r="I163" s="3"/>
      <c r="J163" s="3"/>
    </row>
    <row r="164" spans="2:10" x14ac:dyDescent="0.3">
      <c r="B164" s="3"/>
      <c r="C164" s="3"/>
      <c r="D164" s="3"/>
      <c r="E164" s="3"/>
      <c r="F164" s="3"/>
      <c r="G164" s="3"/>
      <c r="H164" s="3"/>
      <c r="I164" s="3"/>
      <c r="J164" s="3"/>
    </row>
    <row r="165" spans="2:10" x14ac:dyDescent="0.3">
      <c r="B165" s="3"/>
      <c r="C165" s="3"/>
      <c r="D165" s="3"/>
      <c r="E165" s="3"/>
      <c r="F165" s="3"/>
      <c r="G165" s="3"/>
      <c r="H165" s="3"/>
      <c r="I165" s="3"/>
      <c r="J165" s="3"/>
    </row>
    <row r="166" spans="2:10" x14ac:dyDescent="0.3">
      <c r="B166" s="3"/>
      <c r="C166" s="3"/>
      <c r="D166" s="3"/>
      <c r="E166" s="3"/>
      <c r="F166" s="3"/>
      <c r="G166" s="3"/>
      <c r="H166" s="3"/>
      <c r="I166" s="3"/>
      <c r="J166" s="3"/>
    </row>
    <row r="167" spans="2:10" x14ac:dyDescent="0.3">
      <c r="B167" s="3"/>
      <c r="C167" s="3"/>
      <c r="D167" s="3"/>
      <c r="E167" s="3"/>
      <c r="F167" s="3"/>
      <c r="G167" s="3"/>
      <c r="H167" s="3"/>
      <c r="I167" s="3"/>
      <c r="J167" s="3"/>
    </row>
    <row r="168" spans="2:10" x14ac:dyDescent="0.3">
      <c r="B168" s="3"/>
      <c r="C168" s="3"/>
      <c r="D168" s="3"/>
      <c r="E168" s="3"/>
      <c r="F168" s="3"/>
      <c r="G168" s="3"/>
      <c r="H168" s="3"/>
      <c r="I168" s="3"/>
      <c r="J168" s="3"/>
    </row>
    <row r="169" spans="2:10" x14ac:dyDescent="0.3">
      <c r="B169" s="3"/>
      <c r="C169" s="3"/>
      <c r="D169" s="3"/>
      <c r="E169" s="3"/>
      <c r="F169" s="3"/>
      <c r="G169" s="3"/>
      <c r="H169" s="3"/>
      <c r="I169" s="3"/>
      <c r="J169" s="3"/>
    </row>
    <row r="170" spans="2:10" x14ac:dyDescent="0.3">
      <c r="B170" s="3"/>
      <c r="C170" s="3"/>
      <c r="D170" s="3"/>
      <c r="E170" s="3"/>
      <c r="F170" s="3"/>
      <c r="G170" s="3"/>
      <c r="H170" s="3"/>
      <c r="I170" s="3"/>
      <c r="J170" s="3"/>
    </row>
    <row r="171" spans="2:10" x14ac:dyDescent="0.3">
      <c r="B171" s="3"/>
      <c r="C171" s="3"/>
      <c r="D171" s="3"/>
      <c r="E171" s="3"/>
      <c r="F171" s="3"/>
      <c r="G171" s="3"/>
      <c r="H171" s="3"/>
      <c r="I171" s="3"/>
      <c r="J171" s="3"/>
    </row>
    <row r="172" spans="2:10" x14ac:dyDescent="0.3">
      <c r="B172" s="3"/>
      <c r="C172" s="3"/>
      <c r="D172" s="3"/>
      <c r="E172" s="3"/>
      <c r="F172" s="3"/>
      <c r="G172" s="3"/>
      <c r="H172" s="3"/>
      <c r="I172" s="3"/>
      <c r="J172" s="3"/>
    </row>
    <row r="173" spans="2:10" x14ac:dyDescent="0.3">
      <c r="B173" s="3"/>
      <c r="C173" s="3"/>
      <c r="D173" s="3"/>
      <c r="E173" s="3"/>
      <c r="F173" s="3"/>
      <c r="G173" s="3"/>
      <c r="H173" s="3"/>
      <c r="I173" s="3"/>
      <c r="J173" s="3"/>
    </row>
    <row r="174" spans="2:10" x14ac:dyDescent="0.3">
      <c r="B174" s="3"/>
      <c r="C174" s="3"/>
      <c r="D174" s="3"/>
      <c r="E174" s="3"/>
      <c r="F174" s="3"/>
      <c r="G174" s="3"/>
      <c r="H174" s="3"/>
      <c r="I174" s="3"/>
      <c r="J174" s="3"/>
    </row>
    <row r="175" spans="2:10" x14ac:dyDescent="0.3">
      <c r="B175" s="3"/>
      <c r="C175" s="3"/>
      <c r="D175" s="3"/>
      <c r="E175" s="3"/>
      <c r="F175" s="3"/>
      <c r="G175" s="3"/>
      <c r="H175" s="3"/>
      <c r="I175" s="3"/>
      <c r="J175" s="3"/>
    </row>
    <row r="176" spans="2:10" x14ac:dyDescent="0.3">
      <c r="B176" s="3"/>
      <c r="C176" s="3"/>
      <c r="D176" s="3"/>
      <c r="E176" s="3"/>
      <c r="F176" s="3"/>
      <c r="G176" s="3"/>
      <c r="H176" s="3"/>
      <c r="I176" s="3"/>
      <c r="J176" s="3"/>
    </row>
    <row r="177" spans="2:10" x14ac:dyDescent="0.3">
      <c r="B177" s="3"/>
      <c r="C177" s="3"/>
      <c r="D177" s="3"/>
      <c r="E177" s="3"/>
      <c r="F177" s="3"/>
      <c r="G177" s="3"/>
      <c r="H177" s="3"/>
      <c r="I177" s="3"/>
      <c r="J177" s="3"/>
    </row>
    <row r="178" spans="2:10" x14ac:dyDescent="0.3">
      <c r="B178" s="3"/>
      <c r="C178" s="3"/>
      <c r="D178" s="3"/>
      <c r="E178" s="3"/>
      <c r="F178" s="3"/>
      <c r="G178" s="3"/>
      <c r="H178" s="3"/>
      <c r="I178" s="3"/>
      <c r="J178" s="3"/>
    </row>
    <row r="179" spans="2:10" x14ac:dyDescent="0.3">
      <c r="B179" s="3"/>
      <c r="C179" s="3"/>
      <c r="D179" s="3"/>
      <c r="E179" s="3"/>
      <c r="F179" s="3"/>
      <c r="G179" s="3"/>
      <c r="H179" s="3"/>
      <c r="I179" s="3"/>
      <c r="J179" s="3"/>
    </row>
    <row r="180" spans="2:10" x14ac:dyDescent="0.3">
      <c r="B180" s="3"/>
      <c r="C180" s="3"/>
      <c r="D180" s="3"/>
      <c r="E180" s="3"/>
      <c r="F180" s="3"/>
      <c r="G180" s="3"/>
      <c r="H180" s="3"/>
      <c r="I180" s="3"/>
      <c r="J180" s="3"/>
    </row>
    <row r="181" spans="2:10" x14ac:dyDescent="0.3">
      <c r="B181" s="3"/>
      <c r="C181" s="3"/>
      <c r="D181" s="3"/>
      <c r="E181" s="3"/>
      <c r="F181" s="3"/>
      <c r="G181" s="3"/>
      <c r="H181" s="3"/>
      <c r="I181" s="3"/>
      <c r="J181" s="3"/>
    </row>
    <row r="182" spans="2:10" x14ac:dyDescent="0.3">
      <c r="B182" s="3"/>
      <c r="C182" s="3"/>
      <c r="D182" s="3"/>
      <c r="E182" s="3"/>
      <c r="F182" s="3"/>
      <c r="G182" s="3"/>
      <c r="H182" s="3"/>
      <c r="I182" s="3"/>
      <c r="J182" s="3"/>
    </row>
    <row r="183" spans="2:10" x14ac:dyDescent="0.3">
      <c r="B183" s="3"/>
      <c r="C183" s="3"/>
      <c r="D183" s="3"/>
      <c r="E183" s="3"/>
      <c r="F183" s="3"/>
      <c r="G183" s="3"/>
      <c r="H183" s="3"/>
      <c r="I183" s="3"/>
      <c r="J183" s="3"/>
    </row>
    <row r="184" spans="2:10" x14ac:dyDescent="0.3">
      <c r="B184" s="3"/>
      <c r="C184" s="3"/>
      <c r="D184" s="3"/>
      <c r="E184" s="3"/>
      <c r="F184" s="3"/>
      <c r="G184" s="3"/>
      <c r="H184" s="3"/>
      <c r="I184" s="3"/>
      <c r="J184" s="3"/>
    </row>
    <row r="185" spans="2:10" x14ac:dyDescent="0.3">
      <c r="B185" s="3"/>
      <c r="C185" s="3"/>
      <c r="D185" s="3"/>
      <c r="E185" s="3"/>
      <c r="F185" s="3"/>
      <c r="G185" s="3"/>
      <c r="H185" s="3"/>
      <c r="I185" s="3"/>
      <c r="J185" s="3"/>
    </row>
    <row r="186" spans="2:10" x14ac:dyDescent="0.3">
      <c r="B186" s="3"/>
      <c r="C186" s="3"/>
      <c r="D186" s="3"/>
      <c r="E186" s="3"/>
      <c r="F186" s="3"/>
      <c r="G186" s="3"/>
      <c r="H186" s="3"/>
      <c r="I186" s="3"/>
      <c r="J186" s="3"/>
    </row>
    <row r="187" spans="2:10" x14ac:dyDescent="0.3">
      <c r="B187" s="3"/>
      <c r="C187" s="3"/>
      <c r="D187" s="3"/>
      <c r="E187" s="3"/>
      <c r="F187" s="3"/>
      <c r="G187" s="3"/>
      <c r="H187" s="3"/>
      <c r="I187" s="3"/>
      <c r="J187" s="3"/>
    </row>
    <row r="188" spans="2:10" x14ac:dyDescent="0.3">
      <c r="B188" s="3"/>
      <c r="C188" s="3"/>
      <c r="D188" s="3"/>
      <c r="E188" s="3"/>
      <c r="F188" s="3"/>
      <c r="G188" s="3"/>
      <c r="H188" s="3"/>
      <c r="I188" s="3"/>
      <c r="J188" s="3"/>
    </row>
    <row r="189" spans="2:10" x14ac:dyDescent="0.3">
      <c r="B189" s="3"/>
      <c r="C189" s="3"/>
      <c r="D189" s="3"/>
      <c r="E189" s="3"/>
      <c r="F189" s="3"/>
      <c r="G189" s="3"/>
      <c r="H189" s="3"/>
      <c r="I189" s="3"/>
      <c r="J189" s="3"/>
    </row>
    <row r="190" spans="2:10" x14ac:dyDescent="0.3">
      <c r="B190" s="3"/>
      <c r="C190" s="3"/>
      <c r="D190" s="3"/>
      <c r="E190" s="3"/>
      <c r="F190" s="3"/>
      <c r="G190" s="3"/>
      <c r="H190" s="3"/>
      <c r="I190" s="3"/>
      <c r="J190" s="3"/>
    </row>
    <row r="191" spans="2:10" x14ac:dyDescent="0.3">
      <c r="B191" s="3"/>
      <c r="C191" s="3"/>
      <c r="D191" s="3"/>
      <c r="E191" s="3"/>
      <c r="F191" s="3"/>
      <c r="G191" s="3"/>
      <c r="H191" s="3"/>
      <c r="I191" s="3"/>
      <c r="J191" s="3"/>
    </row>
    <row r="192" spans="2:10" x14ac:dyDescent="0.3">
      <c r="B192" s="3"/>
      <c r="C192" s="3"/>
      <c r="D192" s="3"/>
      <c r="E192" s="3"/>
      <c r="F192" s="3"/>
      <c r="G192" s="3"/>
      <c r="H192" s="3"/>
      <c r="I192" s="3"/>
      <c r="J192" s="3"/>
    </row>
    <row r="193" spans="2:10" x14ac:dyDescent="0.3">
      <c r="B193" s="3"/>
      <c r="C193" s="3"/>
      <c r="D193" s="3"/>
      <c r="E193" s="3"/>
      <c r="F193" s="3"/>
      <c r="G193" s="3"/>
      <c r="H193" s="3"/>
      <c r="I193" s="3"/>
      <c r="J193" s="3"/>
    </row>
    <row r="194" spans="2:10" x14ac:dyDescent="0.3">
      <c r="B194" s="3"/>
      <c r="C194" s="3"/>
      <c r="D194" s="3"/>
      <c r="E194" s="3"/>
      <c r="F194" s="3"/>
      <c r="G194" s="3"/>
      <c r="H194" s="3"/>
      <c r="I194" s="3"/>
      <c r="J194" s="3"/>
    </row>
    <row r="195" spans="2:10" x14ac:dyDescent="0.3">
      <c r="B195" s="3"/>
      <c r="C195" s="3"/>
      <c r="D195" s="3"/>
      <c r="E195" s="3"/>
      <c r="F195" s="3"/>
      <c r="G195" s="3"/>
      <c r="H195" s="3"/>
      <c r="I195" s="3"/>
      <c r="J195" s="3"/>
    </row>
    <row r="196" spans="2:10" x14ac:dyDescent="0.3">
      <c r="B196" s="3"/>
      <c r="C196" s="3"/>
      <c r="D196" s="3"/>
      <c r="E196" s="3"/>
      <c r="F196" s="3"/>
      <c r="G196" s="3"/>
      <c r="H196" s="3"/>
      <c r="I196" s="3"/>
      <c r="J196" s="3"/>
    </row>
    <row r="197" spans="2:10" x14ac:dyDescent="0.3">
      <c r="B197" s="3"/>
      <c r="C197" s="3"/>
      <c r="D197" s="3"/>
      <c r="E197" s="3"/>
      <c r="F197" s="3"/>
      <c r="G197" s="3"/>
      <c r="H197" s="3"/>
      <c r="I197" s="3"/>
      <c r="J197" s="3"/>
    </row>
    <row r="198" spans="2:10" x14ac:dyDescent="0.3">
      <c r="B198" s="3"/>
      <c r="C198" s="3"/>
      <c r="D198" s="3"/>
      <c r="E198" s="3"/>
      <c r="F198" s="3"/>
      <c r="G198" s="3"/>
      <c r="H198" s="3"/>
      <c r="I198" s="3"/>
      <c r="J198" s="3"/>
    </row>
    <row r="199" spans="2:10" x14ac:dyDescent="0.3">
      <c r="B199" s="3"/>
      <c r="C199" s="3"/>
      <c r="D199" s="3"/>
      <c r="E199" s="3"/>
      <c r="F199" s="3"/>
      <c r="G199" s="3"/>
      <c r="H199" s="3"/>
      <c r="I199" s="3"/>
      <c r="J199" s="3"/>
    </row>
    <row r="200" spans="2:10" x14ac:dyDescent="0.3">
      <c r="B200" s="3"/>
      <c r="C200" s="3"/>
      <c r="D200" s="3"/>
      <c r="E200" s="3"/>
      <c r="F200" s="3"/>
      <c r="G200" s="3"/>
      <c r="H200" s="3"/>
      <c r="I200" s="3"/>
      <c r="J200" s="3"/>
    </row>
    <row r="201" spans="2:10" x14ac:dyDescent="0.3">
      <c r="B201" s="3"/>
      <c r="C201" s="3"/>
      <c r="D201" s="3"/>
      <c r="E201" s="3"/>
      <c r="F201" s="3"/>
      <c r="G201" s="3"/>
      <c r="H201" s="3"/>
      <c r="I201" s="3"/>
      <c r="J201" s="3"/>
    </row>
    <row r="202" spans="2:10" x14ac:dyDescent="0.3">
      <c r="B202" s="3"/>
      <c r="C202" s="3"/>
      <c r="D202" s="3"/>
      <c r="E202" s="3"/>
      <c r="F202" s="3"/>
      <c r="G202" s="3"/>
      <c r="H202" s="3"/>
      <c r="I202" s="3"/>
      <c r="J202" s="3"/>
    </row>
    <row r="203" spans="2:10" x14ac:dyDescent="0.3">
      <c r="B203" s="3"/>
      <c r="C203" s="3"/>
      <c r="D203" s="3"/>
      <c r="E203" s="3"/>
      <c r="F203" s="3"/>
      <c r="G203" s="3"/>
      <c r="H203" s="3"/>
      <c r="I203" s="3"/>
      <c r="J203" s="3"/>
    </row>
    <row r="204" spans="2:10" x14ac:dyDescent="0.3">
      <c r="B204" s="3"/>
      <c r="C204" s="3"/>
      <c r="D204" s="3"/>
      <c r="E204" s="3"/>
      <c r="F204" s="3"/>
      <c r="G204" s="3"/>
      <c r="H204" s="3"/>
      <c r="I204" s="3"/>
      <c r="J204" s="3"/>
    </row>
    <row r="205" spans="2:10" x14ac:dyDescent="0.3">
      <c r="B205" s="3"/>
      <c r="C205" s="3"/>
      <c r="D205" s="3"/>
      <c r="E205" s="3"/>
      <c r="F205" s="3"/>
      <c r="G205" s="3"/>
      <c r="H205" s="3"/>
      <c r="I205" s="3"/>
      <c r="J205" s="3"/>
    </row>
    <row r="206" spans="2:10" x14ac:dyDescent="0.3">
      <c r="B206" s="3"/>
      <c r="C206" s="3"/>
      <c r="D206" s="3"/>
      <c r="E206" s="3"/>
      <c r="F206" s="3"/>
      <c r="G206" s="3"/>
      <c r="H206" s="3"/>
      <c r="I206" s="3"/>
      <c r="J206" s="3"/>
    </row>
    <row r="207" spans="2:10" x14ac:dyDescent="0.3">
      <c r="B207" s="3"/>
      <c r="C207" s="3"/>
      <c r="D207" s="3"/>
      <c r="E207" s="3"/>
      <c r="F207" s="3"/>
      <c r="G207" s="3"/>
      <c r="H207" s="3"/>
      <c r="I207" s="3"/>
      <c r="J207" s="3"/>
    </row>
    <row r="208" spans="2:10" x14ac:dyDescent="0.3">
      <c r="B208" s="3"/>
      <c r="C208" s="3"/>
      <c r="D208" s="3"/>
      <c r="E208" s="3"/>
      <c r="F208" s="3"/>
      <c r="G208" s="3"/>
      <c r="H208" s="3"/>
      <c r="I208" s="3"/>
      <c r="J208" s="3"/>
    </row>
    <row r="209" spans="2:10" x14ac:dyDescent="0.3">
      <c r="B209" s="3"/>
      <c r="C209" s="3"/>
      <c r="D209" s="3"/>
      <c r="E209" s="3"/>
      <c r="F209" s="3"/>
      <c r="G209" s="3"/>
      <c r="H209" s="3"/>
      <c r="I209" s="3"/>
      <c r="J209" s="3"/>
    </row>
    <row r="210" spans="2:10" x14ac:dyDescent="0.3">
      <c r="B210" s="3"/>
      <c r="C210" s="3"/>
      <c r="D210" s="3"/>
      <c r="E210" s="3"/>
      <c r="F210" s="3"/>
      <c r="G210" s="3"/>
      <c r="H210" s="3"/>
      <c r="I210" s="3"/>
      <c r="J210" s="3"/>
    </row>
    <row r="211" spans="2:10" x14ac:dyDescent="0.3">
      <c r="B211" s="3"/>
      <c r="C211" s="3"/>
      <c r="D211" s="3"/>
      <c r="E211" s="3"/>
      <c r="F211" s="3"/>
      <c r="G211" s="3"/>
      <c r="H211" s="3"/>
      <c r="I211" s="3"/>
      <c r="J211" s="3"/>
    </row>
    <row r="212" spans="2:10" x14ac:dyDescent="0.3">
      <c r="B212" s="3"/>
      <c r="C212" s="3"/>
      <c r="D212" s="3"/>
      <c r="E212" s="3"/>
      <c r="F212" s="3"/>
      <c r="G212" s="3"/>
      <c r="H212" s="3"/>
      <c r="I212" s="3"/>
      <c r="J212" s="3"/>
    </row>
    <row r="213" spans="2:10" x14ac:dyDescent="0.3">
      <c r="B213" s="3"/>
      <c r="C213" s="3"/>
      <c r="D213" s="3"/>
      <c r="E213" s="3"/>
      <c r="F213" s="3"/>
      <c r="G213" s="3"/>
      <c r="H213" s="3"/>
      <c r="I213" s="3"/>
      <c r="J213" s="3"/>
    </row>
    <row r="214" spans="2:10" x14ac:dyDescent="0.3">
      <c r="B214" s="3"/>
      <c r="C214" s="3"/>
      <c r="D214" s="3"/>
      <c r="E214" s="3"/>
      <c r="F214" s="3"/>
      <c r="G214" s="3"/>
      <c r="H214" s="3"/>
      <c r="I214" s="3"/>
      <c r="J214" s="3"/>
    </row>
    <row r="215" spans="2:10" x14ac:dyDescent="0.3">
      <c r="B215" s="3"/>
      <c r="C215" s="3"/>
      <c r="D215" s="3"/>
      <c r="E215" s="3"/>
      <c r="F215" s="3"/>
      <c r="G215" s="3"/>
      <c r="H215" s="3"/>
      <c r="I215" s="3"/>
      <c r="J215" s="3"/>
    </row>
    <row r="216" spans="2:10" x14ac:dyDescent="0.3">
      <c r="B216" s="3"/>
      <c r="C216" s="3"/>
      <c r="D216" s="3"/>
      <c r="E216" s="3"/>
      <c r="F216" s="3"/>
      <c r="G216" s="3"/>
      <c r="H216" s="3"/>
      <c r="I216" s="3"/>
      <c r="J216" s="3"/>
    </row>
    <row r="217" spans="2:10" x14ac:dyDescent="0.3">
      <c r="B217" s="3"/>
      <c r="C217" s="3"/>
      <c r="D217" s="3"/>
      <c r="E217" s="3"/>
      <c r="F217" s="3"/>
      <c r="G217" s="3"/>
      <c r="H217" s="3"/>
      <c r="I217" s="3"/>
      <c r="J217" s="3"/>
    </row>
    <row r="218" spans="2:10" x14ac:dyDescent="0.3">
      <c r="B218" s="3"/>
      <c r="C218" s="3"/>
      <c r="D218" s="3"/>
      <c r="E218" s="3"/>
      <c r="F218" s="3"/>
      <c r="G218" s="3"/>
      <c r="H218" s="3"/>
      <c r="I218" s="3"/>
      <c r="J218" s="3"/>
    </row>
    <row r="219" spans="2:10" x14ac:dyDescent="0.3">
      <c r="B219" s="3"/>
      <c r="C219" s="3"/>
      <c r="D219" s="3"/>
      <c r="E219" s="3"/>
      <c r="F219" s="3"/>
      <c r="G219" s="3"/>
      <c r="H219" s="3"/>
      <c r="I219" s="3"/>
      <c r="J219" s="3"/>
    </row>
    <row r="220" spans="2:10" x14ac:dyDescent="0.3">
      <c r="B220" s="3"/>
      <c r="C220" s="3"/>
      <c r="D220" s="3"/>
      <c r="E220" s="3"/>
      <c r="F220" s="3"/>
      <c r="G220" s="3"/>
      <c r="H220" s="3"/>
      <c r="I220" s="3"/>
      <c r="J220" s="3"/>
    </row>
    <row r="221" spans="2:10" x14ac:dyDescent="0.3">
      <c r="B221" s="3"/>
      <c r="C221" s="3"/>
      <c r="D221" s="3"/>
      <c r="E221" s="3"/>
      <c r="F221" s="3"/>
      <c r="G221" s="3"/>
      <c r="H221" s="3"/>
      <c r="I221" s="3"/>
      <c r="J221" s="3"/>
    </row>
    <row r="222" spans="2:10" x14ac:dyDescent="0.3">
      <c r="B222" s="3"/>
      <c r="C222" s="3"/>
      <c r="D222" s="3"/>
      <c r="E222" s="3"/>
      <c r="F222" s="3"/>
      <c r="G222" s="3"/>
      <c r="H222" s="3"/>
      <c r="I222" s="3"/>
      <c r="J222" s="3"/>
    </row>
    <row r="223" spans="2:10" x14ac:dyDescent="0.3">
      <c r="B223" s="3"/>
      <c r="C223" s="3"/>
      <c r="D223" s="3"/>
      <c r="E223" s="3"/>
      <c r="F223" s="3"/>
      <c r="G223" s="3"/>
      <c r="H223" s="3"/>
      <c r="I223" s="3"/>
      <c r="J223" s="3"/>
    </row>
    <row r="224" spans="2:10" x14ac:dyDescent="0.3">
      <c r="B224" s="3"/>
      <c r="C224" s="3"/>
      <c r="D224" s="3"/>
      <c r="E224" s="3"/>
      <c r="F224" s="3"/>
      <c r="G224" s="3"/>
      <c r="H224" s="3"/>
      <c r="I224" s="3"/>
      <c r="J224" s="3"/>
    </row>
    <row r="225" spans="2:10" x14ac:dyDescent="0.3">
      <c r="B225" s="3"/>
      <c r="C225" s="3"/>
      <c r="D225" s="3"/>
      <c r="E225" s="3"/>
      <c r="F225" s="3"/>
      <c r="G225" s="3"/>
      <c r="H225" s="3"/>
      <c r="I225" s="3"/>
      <c r="J225" s="3"/>
    </row>
    <row r="226" spans="2:10" x14ac:dyDescent="0.3">
      <c r="B226" s="3"/>
      <c r="C226" s="3"/>
      <c r="D226" s="3"/>
      <c r="E226" s="3"/>
      <c r="F226" s="3"/>
      <c r="G226" s="3"/>
      <c r="H226" s="3"/>
      <c r="I226" s="3"/>
      <c r="J226" s="3"/>
    </row>
    <row r="227" spans="2:10" x14ac:dyDescent="0.3">
      <c r="B227" s="3"/>
      <c r="C227" s="3"/>
      <c r="D227" s="3"/>
      <c r="E227" s="3"/>
      <c r="F227" s="3"/>
      <c r="G227" s="3"/>
      <c r="H227" s="3"/>
      <c r="I227" s="3"/>
      <c r="J227" s="3"/>
    </row>
    <row r="228" spans="2:10" x14ac:dyDescent="0.3">
      <c r="B228" s="3"/>
      <c r="C228" s="3"/>
      <c r="D228" s="3"/>
      <c r="E228" s="3"/>
      <c r="F228" s="3"/>
      <c r="G228" s="3"/>
      <c r="H228" s="3"/>
      <c r="I228" s="3"/>
      <c r="J228" s="3"/>
    </row>
    <row r="229" spans="2:10" x14ac:dyDescent="0.3">
      <c r="B229" s="3"/>
      <c r="C229" s="3"/>
      <c r="D229" s="3"/>
      <c r="E229" s="3"/>
      <c r="F229" s="3"/>
      <c r="G229" s="3"/>
      <c r="H229" s="3"/>
      <c r="I229" s="3"/>
      <c r="J229" s="3"/>
    </row>
    <row r="230" spans="2:10" x14ac:dyDescent="0.3">
      <c r="B230" s="3"/>
      <c r="C230" s="3"/>
      <c r="D230" s="3"/>
      <c r="E230" s="3"/>
      <c r="F230" s="3"/>
      <c r="G230" s="3"/>
      <c r="H230" s="3"/>
      <c r="I230" s="3"/>
      <c r="J230" s="3"/>
    </row>
    <row r="231" spans="2:10" x14ac:dyDescent="0.3">
      <c r="B231" s="3"/>
      <c r="C231" s="3"/>
      <c r="D231" s="3"/>
      <c r="E231" s="3"/>
      <c r="F231" s="3"/>
      <c r="G231" s="3"/>
      <c r="H231" s="3"/>
      <c r="I231" s="3"/>
      <c r="J231" s="3"/>
    </row>
    <row r="232" spans="2:10" x14ac:dyDescent="0.3">
      <c r="B232" s="3"/>
      <c r="C232" s="3"/>
      <c r="D232" s="3"/>
      <c r="E232" s="3"/>
      <c r="F232" s="3"/>
      <c r="G232" s="3"/>
      <c r="H232" s="3"/>
      <c r="I232" s="3"/>
      <c r="J232" s="3"/>
    </row>
    <row r="233" spans="2:10" x14ac:dyDescent="0.3">
      <c r="B233" s="3"/>
      <c r="C233" s="3"/>
      <c r="D233" s="3"/>
      <c r="E233" s="3"/>
      <c r="F233" s="3"/>
      <c r="G233" s="3"/>
      <c r="H233" s="3"/>
      <c r="I233" s="3"/>
      <c r="J233" s="3"/>
    </row>
    <row r="234" spans="2:10" x14ac:dyDescent="0.3">
      <c r="B234" s="3"/>
      <c r="C234" s="3"/>
      <c r="D234" s="3"/>
      <c r="E234" s="3"/>
      <c r="F234" s="3"/>
      <c r="G234" s="3"/>
      <c r="H234" s="3"/>
      <c r="I234" s="3"/>
      <c r="J234" s="3"/>
    </row>
    <row r="235" spans="2:10" x14ac:dyDescent="0.3">
      <c r="B235" s="3"/>
      <c r="C235" s="3"/>
      <c r="D235" s="3"/>
      <c r="E235" s="3"/>
      <c r="F235" s="3"/>
      <c r="G235" s="3"/>
      <c r="H235" s="3"/>
      <c r="I235" s="3"/>
      <c r="J235" s="3"/>
    </row>
    <row r="236" spans="2:10" x14ac:dyDescent="0.3">
      <c r="B236" s="3"/>
      <c r="C236" s="3"/>
      <c r="D236" s="3"/>
      <c r="E236" s="3"/>
      <c r="F236" s="3"/>
      <c r="G236" s="3"/>
      <c r="H236" s="3"/>
      <c r="I236" s="3"/>
      <c r="J236" s="3"/>
    </row>
    <row r="237" spans="2:10" x14ac:dyDescent="0.3">
      <c r="B237" s="3"/>
      <c r="C237" s="3"/>
      <c r="D237" s="3"/>
      <c r="E237" s="3"/>
      <c r="F237" s="3"/>
      <c r="G237" s="3"/>
      <c r="H237" s="3"/>
      <c r="I237" s="3"/>
      <c r="J237" s="3"/>
    </row>
    <row r="238" spans="2:10" x14ac:dyDescent="0.3">
      <c r="B238" s="3"/>
      <c r="C238" s="3"/>
      <c r="D238" s="3"/>
      <c r="E238" s="3"/>
      <c r="F238" s="3"/>
      <c r="G238" s="3"/>
      <c r="H238" s="3"/>
      <c r="I238" s="3"/>
      <c r="J238" s="3"/>
    </row>
    <row r="239" spans="2:10" x14ac:dyDescent="0.3">
      <c r="B239" s="3"/>
      <c r="C239" s="3"/>
      <c r="D239" s="3"/>
      <c r="E239" s="3"/>
      <c r="F239" s="3"/>
      <c r="G239" s="3"/>
      <c r="H239" s="3"/>
      <c r="I239" s="3"/>
      <c r="J239" s="3"/>
    </row>
    <row r="240" spans="2:10" x14ac:dyDescent="0.3">
      <c r="B240" s="3"/>
      <c r="C240" s="3"/>
      <c r="D240" s="3"/>
      <c r="E240" s="3"/>
      <c r="F240" s="3"/>
      <c r="G240" s="3"/>
      <c r="H240" s="3"/>
      <c r="I240" s="3"/>
      <c r="J240" s="3"/>
    </row>
    <row r="241" spans="2:10" x14ac:dyDescent="0.3">
      <c r="B241" s="3"/>
      <c r="C241" s="3"/>
      <c r="D241" s="3"/>
      <c r="E241" s="3"/>
      <c r="F241" s="3"/>
      <c r="G241" s="3"/>
      <c r="H241" s="3"/>
      <c r="I241" s="3"/>
      <c r="J241" s="3"/>
    </row>
    <row r="242" spans="2:10" x14ac:dyDescent="0.3">
      <c r="B242" s="3"/>
      <c r="C242" s="3"/>
      <c r="D242" s="3"/>
      <c r="E242" s="3"/>
      <c r="F242" s="3"/>
      <c r="G242" s="3"/>
      <c r="H242" s="3"/>
      <c r="I242" s="3"/>
      <c r="J242" s="3"/>
    </row>
    <row r="243" spans="2:10" x14ac:dyDescent="0.3">
      <c r="B243" s="3"/>
      <c r="C243" s="3"/>
      <c r="D243" s="3"/>
      <c r="E243" s="3"/>
      <c r="F243" s="3"/>
      <c r="G243" s="3"/>
      <c r="H243" s="3"/>
      <c r="I243" s="3"/>
      <c r="J243" s="3"/>
    </row>
    <row r="244" spans="2:10" x14ac:dyDescent="0.3">
      <c r="B244" s="3"/>
      <c r="C244" s="3"/>
      <c r="D244" s="3"/>
      <c r="E244" s="3"/>
      <c r="F244" s="3"/>
      <c r="G244" s="3"/>
      <c r="H244" s="3"/>
      <c r="I244" s="3"/>
      <c r="J244" s="3"/>
    </row>
    <row r="245" spans="2:10" x14ac:dyDescent="0.3">
      <c r="B245" s="3"/>
      <c r="C245" s="3"/>
      <c r="D245" s="3"/>
      <c r="E245" s="3"/>
      <c r="F245" s="3"/>
      <c r="G245" s="3"/>
      <c r="H245" s="3"/>
      <c r="I245" s="3"/>
      <c r="J245" s="3"/>
    </row>
    <row r="246" spans="2:10" x14ac:dyDescent="0.3">
      <c r="B246" s="3"/>
      <c r="C246" s="3"/>
      <c r="D246" s="3"/>
      <c r="E246" s="3"/>
      <c r="F246" s="3"/>
      <c r="G246" s="3"/>
      <c r="H246" s="3"/>
      <c r="I246" s="3"/>
      <c r="J246" s="3"/>
    </row>
    <row r="247" spans="2:10" x14ac:dyDescent="0.3">
      <c r="B247" s="3"/>
      <c r="C247" s="3"/>
      <c r="D247" s="3"/>
      <c r="E247" s="3"/>
      <c r="F247" s="3"/>
      <c r="G247" s="3"/>
      <c r="H247" s="3"/>
      <c r="I247" s="3"/>
      <c r="J247" s="3"/>
    </row>
    <row r="248" spans="2:10" x14ac:dyDescent="0.3">
      <c r="B248" s="3"/>
      <c r="C248" s="3"/>
      <c r="D248" s="3"/>
      <c r="E248" s="3"/>
      <c r="F248" s="3"/>
      <c r="G248" s="3"/>
      <c r="H248" s="3"/>
      <c r="I248" s="3"/>
      <c r="J248" s="3"/>
    </row>
    <row r="249" spans="2:10" x14ac:dyDescent="0.3">
      <c r="B249" s="3"/>
      <c r="C249" s="3"/>
      <c r="D249" s="3"/>
      <c r="E249" s="3"/>
      <c r="F249" s="3"/>
      <c r="G249" s="3"/>
      <c r="H249" s="3"/>
      <c r="I249" s="3"/>
      <c r="J249" s="3"/>
    </row>
    <row r="250" spans="2:10" x14ac:dyDescent="0.3">
      <c r="B250" s="3"/>
      <c r="C250" s="3"/>
      <c r="D250" s="3"/>
      <c r="E250" s="3"/>
      <c r="F250" s="3"/>
      <c r="G250" s="3"/>
      <c r="H250" s="3"/>
      <c r="I250" s="3"/>
      <c r="J250" s="3"/>
    </row>
    <row r="251" spans="2:10" x14ac:dyDescent="0.3">
      <c r="B251" s="3"/>
      <c r="C251" s="3"/>
      <c r="D251" s="3"/>
      <c r="E251" s="3"/>
      <c r="F251" s="3"/>
      <c r="G251" s="3"/>
      <c r="H251" s="3"/>
      <c r="I251" s="3"/>
      <c r="J251" s="3"/>
    </row>
    <row r="252" spans="2:10" x14ac:dyDescent="0.3">
      <c r="B252" s="3"/>
      <c r="C252" s="3"/>
      <c r="D252" s="3"/>
      <c r="E252" s="3"/>
      <c r="F252" s="3"/>
      <c r="G252" s="3"/>
      <c r="H252" s="3"/>
      <c r="I252" s="3"/>
      <c r="J252" s="3"/>
    </row>
    <row r="253" spans="2:10" x14ac:dyDescent="0.3">
      <c r="B253" s="3"/>
      <c r="C253" s="3"/>
      <c r="D253" s="3"/>
      <c r="E253" s="3"/>
      <c r="F253" s="3"/>
      <c r="G253" s="3"/>
      <c r="H253" s="3"/>
      <c r="I253" s="3"/>
      <c r="J253" s="3"/>
    </row>
    <row r="254" spans="2:10" x14ac:dyDescent="0.3">
      <c r="B254" s="3"/>
      <c r="C254" s="3"/>
      <c r="D254" s="3"/>
      <c r="E254" s="3"/>
      <c r="F254" s="3"/>
      <c r="G254" s="3"/>
      <c r="H254" s="3"/>
      <c r="I254" s="3"/>
      <c r="J254" s="3"/>
    </row>
    <row r="255" spans="2:10" x14ac:dyDescent="0.3">
      <c r="B255" s="3"/>
      <c r="C255" s="3"/>
      <c r="D255" s="3"/>
      <c r="E255" s="3"/>
      <c r="F255" s="3"/>
      <c r="G255" s="3"/>
      <c r="H255" s="3"/>
      <c r="I255" s="3"/>
      <c r="J255" s="3"/>
    </row>
    <row r="256" spans="2:10" x14ac:dyDescent="0.3">
      <c r="B256" s="3"/>
      <c r="C256" s="3"/>
      <c r="D256" s="3"/>
      <c r="E256" s="3"/>
      <c r="F256" s="3"/>
      <c r="G256" s="3"/>
      <c r="H256" s="3"/>
      <c r="I256" s="3"/>
      <c r="J256" s="3"/>
    </row>
    <row r="257" spans="2:10" x14ac:dyDescent="0.3">
      <c r="B257" s="3"/>
      <c r="C257" s="3"/>
      <c r="D257" s="3"/>
      <c r="E257" s="3"/>
      <c r="F257" s="3"/>
      <c r="G257" s="3"/>
      <c r="H257" s="3"/>
      <c r="I257" s="3"/>
      <c r="J257" s="3"/>
    </row>
    <row r="258" spans="2:10" x14ac:dyDescent="0.3">
      <c r="B258" s="3"/>
      <c r="C258" s="3"/>
      <c r="D258" s="3"/>
      <c r="E258" s="3"/>
      <c r="F258" s="3"/>
      <c r="G258" s="3"/>
      <c r="H258" s="3"/>
      <c r="I258" s="3"/>
      <c r="J258" s="3"/>
    </row>
    <row r="259" spans="2:10" x14ac:dyDescent="0.3">
      <c r="B259" s="3"/>
      <c r="C259" s="3"/>
      <c r="D259" s="3"/>
      <c r="E259" s="3"/>
      <c r="F259" s="3"/>
      <c r="G259" s="3"/>
      <c r="H259" s="3"/>
      <c r="I259" s="3"/>
      <c r="J259" s="3"/>
    </row>
    <row r="260" spans="2:10" x14ac:dyDescent="0.3">
      <c r="B260" s="3"/>
      <c r="C260" s="3"/>
      <c r="D260" s="3"/>
      <c r="E260" s="3"/>
      <c r="F260" s="3"/>
      <c r="G260" s="3"/>
      <c r="H260" s="3"/>
      <c r="I260" s="3"/>
      <c r="J260" s="3"/>
    </row>
    <row r="261" spans="2:10" x14ac:dyDescent="0.3">
      <c r="B261" s="3"/>
      <c r="C261" s="3"/>
      <c r="D261" s="3"/>
      <c r="E261" s="3"/>
      <c r="F261" s="3"/>
      <c r="G261" s="3"/>
      <c r="H261" s="3"/>
      <c r="I261" s="3"/>
      <c r="J261" s="3"/>
    </row>
    <row r="262" spans="2:10" x14ac:dyDescent="0.3">
      <c r="B262" s="3"/>
      <c r="C262" s="3"/>
      <c r="D262" s="3"/>
      <c r="E262" s="3"/>
      <c r="F262" s="3"/>
      <c r="G262" s="3"/>
      <c r="H262" s="3"/>
      <c r="I262" s="3"/>
      <c r="J262" s="3"/>
    </row>
    <row r="263" spans="2:10" x14ac:dyDescent="0.3">
      <c r="B263" s="3"/>
      <c r="C263" s="3"/>
      <c r="D263" s="3"/>
      <c r="E263" s="3"/>
      <c r="F263" s="3"/>
      <c r="G263" s="3"/>
      <c r="H263" s="3"/>
      <c r="I263" s="3"/>
      <c r="J263" s="3"/>
    </row>
    <row r="264" spans="2:10" x14ac:dyDescent="0.3">
      <c r="B264" s="3"/>
      <c r="C264" s="3"/>
      <c r="D264" s="3"/>
      <c r="E264" s="3"/>
      <c r="F264" s="3"/>
      <c r="G264" s="3"/>
      <c r="H264" s="3"/>
      <c r="I264" s="3"/>
      <c r="J264" s="3"/>
    </row>
    <row r="265" spans="2:10" x14ac:dyDescent="0.3">
      <c r="B265" s="3"/>
      <c r="C265" s="3"/>
      <c r="D265" s="3"/>
      <c r="E265" s="3"/>
      <c r="F265" s="3"/>
      <c r="G265" s="3"/>
      <c r="H265" s="3"/>
      <c r="I265" s="3"/>
      <c r="J265" s="3"/>
    </row>
    <row r="266" spans="2:10" x14ac:dyDescent="0.3">
      <c r="B266" s="3"/>
      <c r="C266" s="3"/>
      <c r="D266" s="3"/>
      <c r="E266" s="3"/>
      <c r="F266" s="3"/>
      <c r="G266" s="3"/>
      <c r="H266" s="3"/>
      <c r="I266" s="3"/>
      <c r="J266" s="3"/>
    </row>
    <row r="267" spans="2:10" x14ac:dyDescent="0.3">
      <c r="B267" s="3"/>
      <c r="C267" s="3"/>
      <c r="D267" s="3"/>
      <c r="E267" s="3"/>
      <c r="F267" s="3"/>
      <c r="G267" s="3"/>
      <c r="H267" s="3"/>
      <c r="I267" s="3"/>
      <c r="J267" s="3"/>
    </row>
    <row r="268" spans="2:10" x14ac:dyDescent="0.3">
      <c r="B268" s="3"/>
      <c r="C268" s="3"/>
      <c r="D268" s="3"/>
      <c r="E268" s="3"/>
      <c r="F268" s="3"/>
      <c r="G268" s="3"/>
      <c r="H268" s="3"/>
      <c r="I268" s="3"/>
      <c r="J268" s="3"/>
    </row>
    <row r="269" spans="2:10" x14ac:dyDescent="0.3">
      <c r="B269" s="3"/>
      <c r="C269" s="3"/>
      <c r="D269" s="3"/>
      <c r="E269" s="3"/>
      <c r="F269" s="3"/>
      <c r="G269" s="3"/>
      <c r="H269" s="3"/>
      <c r="I269" s="3"/>
      <c r="J269" s="3"/>
    </row>
    <row r="270" spans="2:10" x14ac:dyDescent="0.3">
      <c r="B270" s="3"/>
      <c r="C270" s="3"/>
      <c r="D270" s="3"/>
      <c r="E270" s="3"/>
      <c r="F270" s="3"/>
      <c r="G270" s="3"/>
      <c r="H270" s="3"/>
      <c r="I270" s="3"/>
      <c r="J270" s="3"/>
    </row>
    <row r="271" spans="2:10" x14ac:dyDescent="0.3">
      <c r="B271" s="3"/>
      <c r="C271" s="3"/>
      <c r="D271" s="3"/>
      <c r="E271" s="3"/>
      <c r="F271" s="3"/>
      <c r="G271" s="3"/>
      <c r="H271" s="3"/>
      <c r="I271" s="3"/>
      <c r="J271" s="3"/>
    </row>
    <row r="272" spans="2:10" x14ac:dyDescent="0.3">
      <c r="B272" s="3"/>
      <c r="C272" s="3"/>
      <c r="D272" s="3"/>
      <c r="E272" s="3"/>
      <c r="F272" s="3"/>
      <c r="G272" s="3"/>
      <c r="H272" s="3"/>
      <c r="I272" s="3"/>
      <c r="J272" s="3"/>
    </row>
    <row r="273" spans="2:10" x14ac:dyDescent="0.3">
      <c r="B273" s="3"/>
      <c r="C273" s="3"/>
      <c r="D273" s="3"/>
      <c r="E273" s="3"/>
      <c r="F273" s="3"/>
      <c r="G273" s="3"/>
      <c r="H273" s="3"/>
      <c r="I273" s="3"/>
      <c r="J273" s="3"/>
    </row>
    <row r="274" spans="2:10" x14ac:dyDescent="0.3">
      <c r="B274" s="3"/>
      <c r="C274" s="3"/>
      <c r="D274" s="3"/>
      <c r="E274" s="3"/>
      <c r="F274" s="3"/>
      <c r="G274" s="3"/>
      <c r="H274" s="3"/>
      <c r="I274" s="3"/>
      <c r="J274" s="3"/>
    </row>
    <row r="275" spans="2:10" x14ac:dyDescent="0.3">
      <c r="B275" s="3"/>
      <c r="C275" s="3"/>
      <c r="D275" s="3"/>
      <c r="E275" s="3"/>
      <c r="F275" s="3"/>
      <c r="G275" s="3"/>
      <c r="H275" s="3"/>
      <c r="I275" s="3"/>
      <c r="J275" s="3"/>
    </row>
    <row r="276" spans="2:10" x14ac:dyDescent="0.3">
      <c r="B276" s="3"/>
      <c r="C276" s="3"/>
      <c r="D276" s="3"/>
      <c r="E276" s="3"/>
      <c r="F276" s="3"/>
      <c r="G276" s="3"/>
      <c r="H276" s="3"/>
      <c r="I276" s="3"/>
      <c r="J276" s="3"/>
    </row>
    <row r="277" spans="2:10" x14ac:dyDescent="0.3">
      <c r="B277" s="3"/>
      <c r="C277" s="3"/>
      <c r="D277" s="3"/>
      <c r="E277" s="3"/>
      <c r="F277" s="3"/>
      <c r="G277" s="3"/>
      <c r="H277" s="3"/>
      <c r="I277" s="3"/>
      <c r="J277" s="3"/>
    </row>
    <row r="278" spans="2:10" x14ac:dyDescent="0.3">
      <c r="B278" s="3"/>
      <c r="C278" s="3"/>
      <c r="D278" s="3"/>
      <c r="E278" s="3"/>
      <c r="F278" s="3"/>
      <c r="G278" s="3"/>
      <c r="H278" s="3"/>
      <c r="I278" s="3"/>
      <c r="J278" s="3"/>
    </row>
    <row r="279" spans="2:10" x14ac:dyDescent="0.3">
      <c r="B279" s="3"/>
      <c r="C279" s="3"/>
      <c r="D279" s="3"/>
      <c r="E279" s="3"/>
      <c r="F279" s="3"/>
      <c r="G279" s="3"/>
      <c r="H279" s="3"/>
      <c r="I279" s="3"/>
      <c r="J279" s="3"/>
    </row>
    <row r="280" spans="2:10" x14ac:dyDescent="0.3">
      <c r="B280" s="3"/>
      <c r="C280" s="3"/>
      <c r="D280" s="3"/>
      <c r="E280" s="3"/>
      <c r="F280" s="3"/>
      <c r="G280" s="3"/>
      <c r="H280" s="3"/>
      <c r="I280" s="3"/>
      <c r="J280" s="3"/>
    </row>
    <row r="281" spans="2:10" x14ac:dyDescent="0.3">
      <c r="B281" s="3"/>
      <c r="C281" s="3"/>
      <c r="D281" s="3"/>
      <c r="E281" s="3"/>
      <c r="F281" s="3"/>
      <c r="G281" s="3"/>
      <c r="H281" s="3"/>
      <c r="I281" s="3"/>
      <c r="J281" s="3"/>
    </row>
    <row r="282" spans="2:10" x14ac:dyDescent="0.3">
      <c r="B282" s="3"/>
      <c r="C282" s="3"/>
      <c r="D282" s="3"/>
      <c r="E282" s="3"/>
      <c r="F282" s="3"/>
      <c r="G282" s="3"/>
      <c r="H282" s="3"/>
      <c r="I282" s="3"/>
      <c r="J282" s="3"/>
    </row>
    <row r="283" spans="2:10" x14ac:dyDescent="0.3">
      <c r="B283" s="3"/>
      <c r="C283" s="3"/>
      <c r="D283" s="3"/>
      <c r="E283" s="3"/>
      <c r="F283" s="3"/>
      <c r="G283" s="3"/>
      <c r="H283" s="3"/>
      <c r="I283" s="3"/>
      <c r="J283" s="3"/>
    </row>
    <row r="284" spans="2:10" x14ac:dyDescent="0.3">
      <c r="B284" s="3"/>
      <c r="C284" s="3"/>
      <c r="D284" s="3"/>
      <c r="E284" s="3"/>
      <c r="F284" s="3"/>
      <c r="G284" s="3"/>
      <c r="H284" s="3"/>
      <c r="I284" s="3"/>
      <c r="J284" s="3"/>
    </row>
    <row r="285" spans="2:10" x14ac:dyDescent="0.3">
      <c r="B285" s="3"/>
      <c r="C285" s="3"/>
      <c r="D285" s="3"/>
      <c r="E285" s="3"/>
      <c r="F285" s="3"/>
      <c r="G285" s="3"/>
      <c r="H285" s="3"/>
      <c r="I285" s="3"/>
      <c r="J285" s="3"/>
    </row>
    <row r="286" spans="2:10" x14ac:dyDescent="0.3">
      <c r="B286" s="3"/>
      <c r="C286" s="3"/>
      <c r="D286" s="3"/>
      <c r="E286" s="3"/>
      <c r="F286" s="3"/>
      <c r="G286" s="3"/>
      <c r="H286" s="3"/>
      <c r="I286" s="3"/>
      <c r="J286" s="3"/>
    </row>
    <row r="287" spans="2:10" x14ac:dyDescent="0.3">
      <c r="B287" s="3"/>
      <c r="C287" s="3"/>
      <c r="D287" s="3"/>
      <c r="E287" s="3"/>
      <c r="F287" s="3"/>
      <c r="G287" s="3"/>
      <c r="H287" s="3"/>
      <c r="I287" s="3"/>
      <c r="J287" s="3"/>
    </row>
    <row r="288" spans="2:10" x14ac:dyDescent="0.3">
      <c r="B288" s="3"/>
      <c r="C288" s="3"/>
      <c r="D288" s="3"/>
      <c r="E288" s="3"/>
      <c r="F288" s="3"/>
      <c r="G288" s="3"/>
      <c r="H288" s="3"/>
      <c r="I288" s="3"/>
      <c r="J288" s="3"/>
    </row>
    <row r="289" spans="2:10" x14ac:dyDescent="0.3">
      <c r="B289" s="3"/>
      <c r="C289" s="3"/>
      <c r="D289" s="3"/>
      <c r="E289" s="3"/>
      <c r="F289" s="3"/>
      <c r="G289" s="3"/>
      <c r="H289" s="3"/>
      <c r="I289" s="3"/>
      <c r="J289" s="3"/>
    </row>
    <row r="290" spans="2:10" x14ac:dyDescent="0.3">
      <c r="B290" s="3"/>
      <c r="C290" s="3"/>
      <c r="D290" s="3"/>
      <c r="E290" s="3"/>
      <c r="F290" s="3"/>
      <c r="G290" s="3"/>
      <c r="H290" s="3"/>
      <c r="I290" s="3"/>
      <c r="J290" s="3"/>
    </row>
    <row r="291" spans="2:10" x14ac:dyDescent="0.3">
      <c r="B291" s="3"/>
      <c r="C291" s="3"/>
      <c r="D291" s="3"/>
      <c r="E291" s="3"/>
      <c r="F291" s="3"/>
      <c r="G291" s="3"/>
      <c r="H291" s="3"/>
      <c r="I291" s="3"/>
      <c r="J291" s="3"/>
    </row>
    <row r="292" spans="2:10" x14ac:dyDescent="0.3">
      <c r="B292" s="3"/>
      <c r="C292" s="3"/>
      <c r="D292" s="3"/>
      <c r="E292" s="3"/>
      <c r="F292" s="3"/>
      <c r="G292" s="3"/>
      <c r="H292" s="3"/>
      <c r="I292" s="3"/>
      <c r="J292" s="3"/>
    </row>
    <row r="293" spans="2:10" x14ac:dyDescent="0.3">
      <c r="B293" s="3"/>
      <c r="C293" s="3"/>
      <c r="D293" s="3"/>
      <c r="E293" s="3"/>
      <c r="F293" s="3"/>
      <c r="G293" s="3"/>
      <c r="H293" s="3"/>
      <c r="I293" s="3"/>
      <c r="J293" s="3"/>
    </row>
    <row r="294" spans="2:10" x14ac:dyDescent="0.3">
      <c r="B294" s="3"/>
      <c r="C294" s="3"/>
      <c r="D294" s="3"/>
      <c r="E294" s="3"/>
      <c r="F294" s="3"/>
      <c r="G294" s="3"/>
      <c r="H294" s="3"/>
      <c r="I294" s="3"/>
      <c r="J294" s="3"/>
    </row>
    <row r="295" spans="2:10" x14ac:dyDescent="0.3">
      <c r="B295" s="3"/>
      <c r="C295" s="3"/>
      <c r="D295" s="3"/>
      <c r="E295" s="3"/>
      <c r="F295" s="3"/>
      <c r="G295" s="3"/>
      <c r="H295" s="3"/>
      <c r="I295" s="3"/>
      <c r="J295" s="3"/>
    </row>
    <row r="296" spans="2:10" x14ac:dyDescent="0.3">
      <c r="B296" s="3"/>
      <c r="C296" s="3"/>
      <c r="D296" s="3"/>
      <c r="E296" s="3"/>
      <c r="F296" s="3"/>
      <c r="G296" s="3"/>
      <c r="H296" s="3"/>
      <c r="I296" s="3"/>
      <c r="J296" s="3"/>
    </row>
    <row r="297" spans="2:10" x14ac:dyDescent="0.3">
      <c r="B297" s="3"/>
      <c r="C297" s="3"/>
      <c r="D297" s="3"/>
      <c r="E297" s="3"/>
      <c r="F297" s="3"/>
      <c r="G297" s="3"/>
      <c r="H297" s="3"/>
      <c r="I297" s="3"/>
      <c r="J297" s="3"/>
    </row>
    <row r="298" spans="2:10" x14ac:dyDescent="0.3">
      <c r="B298" s="3"/>
      <c r="C298" s="3"/>
      <c r="D298" s="3"/>
      <c r="E298" s="3"/>
      <c r="F298" s="3"/>
      <c r="G298" s="3"/>
      <c r="H298" s="3"/>
      <c r="I298" s="3"/>
      <c r="J298" s="3"/>
    </row>
    <row r="299" spans="2:10" x14ac:dyDescent="0.3">
      <c r="B299" s="3"/>
      <c r="C299" s="3"/>
      <c r="D299" s="3"/>
      <c r="E299" s="3"/>
      <c r="F299" s="3"/>
      <c r="G299" s="3"/>
      <c r="H299" s="3"/>
      <c r="I299" s="3"/>
      <c r="J299" s="3"/>
    </row>
    <row r="300" spans="2:10" x14ac:dyDescent="0.3">
      <c r="B300" s="3"/>
      <c r="C300" s="3"/>
      <c r="D300" s="3"/>
      <c r="E300" s="3"/>
      <c r="F300" s="3"/>
      <c r="G300" s="3"/>
      <c r="H300" s="3"/>
      <c r="I300" s="3"/>
      <c r="J300" s="3"/>
    </row>
    <row r="301" spans="2:10" x14ac:dyDescent="0.3">
      <c r="B301" s="3"/>
      <c r="C301" s="3"/>
      <c r="D301" s="3"/>
      <c r="E301" s="3"/>
      <c r="F301" s="3"/>
      <c r="G301" s="3"/>
      <c r="H301" s="3"/>
      <c r="I301" s="3"/>
      <c r="J301" s="3"/>
    </row>
    <row r="302" spans="2:10" x14ac:dyDescent="0.3">
      <c r="B302" s="3"/>
      <c r="C302" s="3"/>
      <c r="D302" s="3"/>
      <c r="E302" s="3"/>
      <c r="F302" s="3"/>
      <c r="G302" s="3"/>
      <c r="H302" s="3"/>
      <c r="I302" s="3"/>
      <c r="J302" s="3"/>
    </row>
    <row r="303" spans="2:10" x14ac:dyDescent="0.3">
      <c r="B303" s="3"/>
      <c r="C303" s="3"/>
      <c r="D303" s="3"/>
      <c r="E303" s="3"/>
      <c r="F303" s="3"/>
      <c r="G303" s="3"/>
      <c r="H303" s="3"/>
      <c r="I303" s="3"/>
      <c r="J303" s="3"/>
    </row>
    <row r="304" spans="2:10" x14ac:dyDescent="0.3">
      <c r="B304" s="3"/>
      <c r="C304" s="3"/>
      <c r="D304" s="3"/>
      <c r="E304" s="3"/>
      <c r="F304" s="3"/>
      <c r="G304" s="3"/>
      <c r="H304" s="3"/>
      <c r="I304" s="3"/>
      <c r="J304" s="3"/>
    </row>
    <row r="305" spans="2:10" x14ac:dyDescent="0.3">
      <c r="B305" s="3"/>
      <c r="C305" s="3"/>
      <c r="D305" s="3"/>
      <c r="E305" s="3"/>
      <c r="F305" s="3"/>
      <c r="G305" s="3"/>
      <c r="H305" s="3"/>
      <c r="I305" s="3"/>
      <c r="J305" s="3"/>
    </row>
    <row r="306" spans="2:10" x14ac:dyDescent="0.3">
      <c r="B306" s="3"/>
      <c r="C306" s="3"/>
      <c r="D306" s="3"/>
      <c r="E306" s="3"/>
      <c r="F306" s="3"/>
      <c r="G306" s="3"/>
      <c r="H306" s="3"/>
      <c r="I306" s="3"/>
      <c r="J306" s="3"/>
    </row>
    <row r="307" spans="2:10" x14ac:dyDescent="0.3">
      <c r="B307" s="3"/>
      <c r="C307" s="3"/>
      <c r="D307" s="3"/>
      <c r="E307" s="3"/>
      <c r="F307" s="3"/>
      <c r="G307" s="3"/>
      <c r="H307" s="3"/>
      <c r="I307" s="3"/>
      <c r="J307" s="3"/>
    </row>
    <row r="308" spans="2:10" x14ac:dyDescent="0.3">
      <c r="B308" s="3"/>
      <c r="C308" s="3"/>
      <c r="D308" s="3"/>
      <c r="E308" s="3"/>
      <c r="F308" s="3"/>
      <c r="G308" s="3"/>
      <c r="H308" s="3"/>
      <c r="I308" s="3"/>
      <c r="J308" s="3"/>
    </row>
    <row r="309" spans="2:10" x14ac:dyDescent="0.3">
      <c r="B309" s="3"/>
      <c r="C309" s="3"/>
      <c r="D309" s="3"/>
      <c r="E309" s="3"/>
      <c r="F309" s="3"/>
      <c r="G309" s="3"/>
      <c r="H309" s="3"/>
      <c r="I309" s="3"/>
      <c r="J309" s="3"/>
    </row>
    <row r="310" spans="2:10" x14ac:dyDescent="0.3">
      <c r="B310" s="3"/>
      <c r="C310" s="3"/>
      <c r="D310" s="3"/>
      <c r="E310" s="3"/>
      <c r="F310" s="3"/>
      <c r="G310" s="3"/>
      <c r="H310" s="3"/>
      <c r="I310" s="3"/>
      <c r="J310" s="3"/>
    </row>
    <row r="311" spans="2:10" x14ac:dyDescent="0.3">
      <c r="B311" s="3"/>
      <c r="C311" s="3"/>
      <c r="D311" s="3"/>
      <c r="E311" s="3"/>
      <c r="F311" s="3"/>
      <c r="G311" s="3"/>
      <c r="H311" s="3"/>
      <c r="I311" s="3"/>
      <c r="J311" s="3"/>
    </row>
    <row r="312" spans="2:10" x14ac:dyDescent="0.3">
      <c r="B312" s="3"/>
      <c r="C312" s="3"/>
      <c r="D312" s="3"/>
      <c r="E312" s="3"/>
      <c r="F312" s="3"/>
      <c r="G312" s="3"/>
      <c r="H312" s="3"/>
      <c r="I312" s="3"/>
      <c r="J312" s="3"/>
    </row>
    <row r="313" spans="2:10" x14ac:dyDescent="0.3">
      <c r="B313" s="3"/>
      <c r="C313" s="3"/>
      <c r="D313" s="3"/>
      <c r="E313" s="3"/>
      <c r="F313" s="3"/>
      <c r="G313" s="3"/>
      <c r="H313" s="3"/>
      <c r="I313" s="3"/>
      <c r="J313" s="3"/>
    </row>
    <row r="314" spans="2:10" x14ac:dyDescent="0.3">
      <c r="B314" s="3"/>
      <c r="C314" s="3"/>
      <c r="D314" s="3"/>
      <c r="E314" s="3"/>
      <c r="F314" s="3"/>
      <c r="G314" s="3"/>
      <c r="H314" s="3"/>
      <c r="I314" s="3"/>
      <c r="J314" s="3"/>
    </row>
    <row r="315" spans="2:10" x14ac:dyDescent="0.3">
      <c r="B315" s="3"/>
      <c r="C315" s="3"/>
      <c r="D315" s="3"/>
      <c r="E315" s="3"/>
      <c r="F315" s="3"/>
      <c r="G315" s="3"/>
      <c r="H315" s="3"/>
      <c r="I315" s="3"/>
      <c r="J315" s="3"/>
    </row>
    <row r="316" spans="2:10" x14ac:dyDescent="0.3">
      <c r="B316" s="3"/>
      <c r="C316" s="3"/>
      <c r="D316" s="3"/>
      <c r="E316" s="3"/>
      <c r="F316" s="3"/>
      <c r="G316" s="3"/>
      <c r="H316" s="3"/>
      <c r="I316" s="3"/>
      <c r="J316" s="3"/>
    </row>
    <row r="317" spans="2:10" x14ac:dyDescent="0.3">
      <c r="B317" s="3"/>
      <c r="C317" s="3"/>
      <c r="D317" s="3"/>
      <c r="E317" s="3"/>
      <c r="F317" s="3"/>
      <c r="G317" s="3"/>
      <c r="H317" s="3"/>
      <c r="I317" s="3"/>
      <c r="J317" s="3"/>
    </row>
    <row r="318" spans="2:10" x14ac:dyDescent="0.3">
      <c r="B318" s="3"/>
      <c r="C318" s="3"/>
      <c r="D318" s="3"/>
      <c r="E318" s="3"/>
      <c r="F318" s="3"/>
      <c r="G318" s="3"/>
      <c r="H318" s="3"/>
      <c r="I318" s="3"/>
      <c r="J318" s="3"/>
    </row>
    <row r="319" spans="2:10" x14ac:dyDescent="0.3">
      <c r="B319" s="3"/>
      <c r="C319" s="3"/>
      <c r="D319" s="3"/>
      <c r="E319" s="3"/>
      <c r="F319" s="3"/>
      <c r="G319" s="3"/>
      <c r="H319" s="3"/>
      <c r="I319" s="3"/>
      <c r="J319" s="3"/>
    </row>
    <row r="320" spans="2:10" x14ac:dyDescent="0.3">
      <c r="B320" s="3"/>
      <c r="C320" s="3"/>
      <c r="D320" s="3"/>
      <c r="E320" s="3"/>
      <c r="F320" s="3"/>
      <c r="G320" s="3"/>
      <c r="H320" s="3"/>
      <c r="I320" s="3"/>
      <c r="J320" s="3"/>
    </row>
    <row r="321" spans="2:10" x14ac:dyDescent="0.3">
      <c r="B321" s="3"/>
      <c r="C321" s="3"/>
      <c r="D321" s="3"/>
      <c r="E321" s="3"/>
      <c r="F321" s="3"/>
      <c r="G321" s="3"/>
      <c r="H321" s="3"/>
      <c r="I321" s="3"/>
      <c r="J321" s="3"/>
    </row>
    <row r="322" spans="2:10" x14ac:dyDescent="0.3">
      <c r="B322" s="3"/>
      <c r="C322" s="3"/>
      <c r="D322" s="3"/>
      <c r="E322" s="3"/>
      <c r="F322" s="3"/>
      <c r="G322" s="3"/>
      <c r="H322" s="3"/>
      <c r="I322" s="3"/>
      <c r="J322" s="3"/>
    </row>
    <row r="323" spans="2:10" x14ac:dyDescent="0.3">
      <c r="B323" s="3"/>
      <c r="C323" s="3"/>
      <c r="D323" s="3"/>
      <c r="E323" s="3"/>
      <c r="F323" s="3"/>
      <c r="G323" s="3"/>
      <c r="H323" s="3"/>
      <c r="I323" s="3"/>
      <c r="J323" s="3"/>
    </row>
    <row r="324" spans="2:10" x14ac:dyDescent="0.3">
      <c r="B324" s="3"/>
      <c r="C324" s="3"/>
      <c r="D324" s="3"/>
      <c r="E324" s="3"/>
      <c r="F324" s="3"/>
      <c r="G324" s="3"/>
      <c r="H324" s="3"/>
      <c r="I324" s="3"/>
      <c r="J324" s="3"/>
    </row>
    <row r="325" spans="2:10" x14ac:dyDescent="0.3">
      <c r="B325" s="3"/>
      <c r="C325" s="3"/>
      <c r="D325" s="3"/>
      <c r="E325" s="3"/>
      <c r="F325" s="3"/>
      <c r="G325" s="3"/>
      <c r="H325" s="3"/>
      <c r="I325" s="3"/>
      <c r="J325" s="3"/>
    </row>
    <row r="326" spans="2:10" x14ac:dyDescent="0.3">
      <c r="B326" s="3"/>
      <c r="C326" s="3"/>
      <c r="D326" s="3"/>
      <c r="E326" s="3"/>
      <c r="F326" s="3"/>
      <c r="G326" s="3"/>
      <c r="H326" s="3"/>
      <c r="I326" s="3"/>
      <c r="J326" s="3"/>
    </row>
    <row r="327" spans="2:10" x14ac:dyDescent="0.3">
      <c r="B327" s="3"/>
      <c r="C327" s="3"/>
      <c r="D327" s="3"/>
      <c r="E327" s="3"/>
      <c r="F327" s="3"/>
      <c r="G327" s="3"/>
      <c r="H327" s="3"/>
      <c r="I327" s="3"/>
      <c r="J327" s="3"/>
    </row>
    <row r="328" spans="2:10" x14ac:dyDescent="0.3">
      <c r="B328" s="3"/>
      <c r="C328" s="3"/>
      <c r="D328" s="3"/>
      <c r="E328" s="3"/>
      <c r="F328" s="3"/>
      <c r="G328" s="3"/>
      <c r="H328" s="3"/>
      <c r="I328" s="3"/>
      <c r="J328" s="3"/>
    </row>
    <row r="329" spans="2:10" x14ac:dyDescent="0.3">
      <c r="B329" s="3"/>
      <c r="C329" s="3"/>
      <c r="D329" s="3"/>
      <c r="E329" s="3"/>
      <c r="F329" s="3"/>
      <c r="G329" s="3"/>
      <c r="H329" s="3"/>
      <c r="I329" s="3"/>
      <c r="J329" s="3"/>
    </row>
    <row r="330" spans="2:10" x14ac:dyDescent="0.3">
      <c r="B330" s="3"/>
      <c r="C330" s="3"/>
      <c r="D330" s="3"/>
      <c r="E330" s="3"/>
      <c r="F330" s="3"/>
      <c r="G330" s="3"/>
      <c r="H330" s="3"/>
      <c r="I330" s="3"/>
      <c r="J330" s="3"/>
    </row>
    <row r="331" spans="2:10" x14ac:dyDescent="0.3">
      <c r="B331" s="3"/>
      <c r="C331" s="3"/>
      <c r="D331" s="3"/>
      <c r="E331" s="3"/>
      <c r="F331" s="3"/>
      <c r="G331" s="3"/>
      <c r="H331" s="3"/>
      <c r="I331" s="3"/>
      <c r="J331" s="3"/>
    </row>
    <row r="332" spans="2:10" x14ac:dyDescent="0.3">
      <c r="B332" s="3"/>
      <c r="C332" s="3"/>
      <c r="D332" s="3"/>
      <c r="E332" s="3"/>
      <c r="F332" s="3"/>
      <c r="G332" s="3"/>
      <c r="H332" s="3"/>
      <c r="I332" s="3"/>
      <c r="J332" s="3"/>
    </row>
    <row r="333" spans="2:10" x14ac:dyDescent="0.3">
      <c r="B333" s="3"/>
      <c r="C333" s="3"/>
      <c r="D333" s="3"/>
      <c r="E333" s="3"/>
      <c r="F333" s="3"/>
      <c r="G333" s="3"/>
      <c r="H333" s="3"/>
      <c r="I333" s="3"/>
      <c r="J333" s="3"/>
    </row>
    <row r="334" spans="2:10" x14ac:dyDescent="0.3">
      <c r="B334" s="3"/>
      <c r="C334" s="3"/>
      <c r="D334" s="3"/>
      <c r="E334" s="3"/>
      <c r="F334" s="3"/>
      <c r="G334" s="3"/>
      <c r="H334" s="3"/>
      <c r="I334" s="3"/>
      <c r="J334" s="3"/>
    </row>
    <row r="335" spans="2:10" x14ac:dyDescent="0.3">
      <c r="B335" s="3"/>
      <c r="C335" s="3"/>
      <c r="D335" s="3"/>
      <c r="E335" s="3"/>
      <c r="F335" s="3"/>
      <c r="G335" s="3"/>
      <c r="H335" s="3"/>
      <c r="I335" s="3"/>
      <c r="J335" s="3"/>
    </row>
    <row r="336" spans="2:10" x14ac:dyDescent="0.3">
      <c r="B336" s="3"/>
      <c r="C336" s="3"/>
      <c r="D336" s="3"/>
      <c r="E336" s="3"/>
      <c r="F336" s="3"/>
      <c r="G336" s="3"/>
      <c r="H336" s="3"/>
      <c r="I336" s="3"/>
      <c r="J336" s="3"/>
    </row>
    <row r="337" spans="2:10" x14ac:dyDescent="0.3">
      <c r="B337" s="3"/>
      <c r="C337" s="3"/>
      <c r="D337" s="3"/>
      <c r="E337" s="3"/>
      <c r="F337" s="3"/>
      <c r="G337" s="3"/>
      <c r="H337" s="3"/>
      <c r="I337" s="3"/>
      <c r="J337" s="3"/>
    </row>
    <row r="338" spans="2:10" x14ac:dyDescent="0.3">
      <c r="B338" s="3"/>
      <c r="C338" s="3"/>
      <c r="D338" s="3"/>
      <c r="E338" s="3"/>
      <c r="F338" s="3"/>
      <c r="G338" s="3"/>
      <c r="H338" s="3"/>
      <c r="I338" s="3"/>
      <c r="J338" s="3"/>
    </row>
    <row r="339" spans="2:10" x14ac:dyDescent="0.3">
      <c r="B339" s="3"/>
      <c r="C339" s="3"/>
      <c r="D339" s="3"/>
      <c r="E339" s="3"/>
      <c r="F339" s="3"/>
      <c r="G339" s="3"/>
      <c r="H339" s="3"/>
      <c r="I339" s="3"/>
      <c r="J339" s="3"/>
    </row>
    <row r="340" spans="2:10" x14ac:dyDescent="0.3">
      <c r="B340" s="3"/>
      <c r="C340" s="3"/>
      <c r="D340" s="3"/>
      <c r="E340" s="3"/>
      <c r="F340" s="3"/>
      <c r="G340" s="3"/>
      <c r="H340" s="3"/>
      <c r="I340" s="3"/>
      <c r="J340" s="3"/>
    </row>
    <row r="341" spans="2:10" x14ac:dyDescent="0.3">
      <c r="B341" s="3"/>
      <c r="C341" s="3"/>
      <c r="D341" s="3"/>
      <c r="E341" s="3"/>
      <c r="F341" s="3"/>
      <c r="G341" s="3"/>
      <c r="H341" s="3"/>
      <c r="I341" s="3"/>
      <c r="J341" s="3"/>
    </row>
    <row r="342" spans="2:10" x14ac:dyDescent="0.3">
      <c r="B342" s="3"/>
      <c r="C342" s="3"/>
      <c r="D342" s="3"/>
      <c r="E342" s="3"/>
      <c r="F342" s="3"/>
      <c r="G342" s="3"/>
      <c r="H342" s="3"/>
      <c r="I342" s="3"/>
      <c r="J342" s="3"/>
    </row>
    <row r="343" spans="2:10" x14ac:dyDescent="0.3">
      <c r="B343" s="3"/>
      <c r="C343" s="3"/>
      <c r="D343" s="3"/>
      <c r="E343" s="3"/>
      <c r="F343" s="3"/>
      <c r="G343" s="3"/>
      <c r="H343" s="3"/>
      <c r="I343" s="3"/>
      <c r="J343" s="3"/>
    </row>
    <row r="344" spans="2:10" x14ac:dyDescent="0.3">
      <c r="B344" s="3"/>
      <c r="C344" s="3"/>
      <c r="D344" s="3"/>
      <c r="E344" s="3"/>
      <c r="F344" s="3"/>
      <c r="G344" s="3"/>
      <c r="H344" s="3"/>
      <c r="I344" s="3"/>
      <c r="J344" s="3"/>
    </row>
    <row r="345" spans="2:10" x14ac:dyDescent="0.3">
      <c r="B345" s="3"/>
      <c r="C345" s="3"/>
      <c r="D345" s="3"/>
      <c r="E345" s="3"/>
      <c r="F345" s="3"/>
      <c r="G345" s="3"/>
      <c r="H345" s="3"/>
      <c r="I345" s="3"/>
      <c r="J345" s="3"/>
    </row>
    <row r="346" spans="2:10" x14ac:dyDescent="0.3">
      <c r="B346" s="3"/>
      <c r="C346" s="3"/>
      <c r="D346" s="3"/>
      <c r="E346" s="3"/>
      <c r="F346" s="3"/>
      <c r="G346" s="3"/>
      <c r="H346" s="3"/>
      <c r="I346" s="3"/>
      <c r="J346" s="3"/>
    </row>
    <row r="347" spans="2:10" x14ac:dyDescent="0.3">
      <c r="B347" s="3"/>
      <c r="C347" s="3"/>
      <c r="D347" s="3"/>
      <c r="E347" s="3"/>
      <c r="F347" s="3"/>
      <c r="G347" s="3"/>
      <c r="H347" s="3"/>
      <c r="I347" s="3"/>
      <c r="J347" s="3"/>
    </row>
    <row r="348" spans="2:10" x14ac:dyDescent="0.3">
      <c r="B348" s="3"/>
      <c r="C348" s="3"/>
      <c r="D348" s="3"/>
      <c r="E348" s="3"/>
      <c r="F348" s="3"/>
      <c r="G348" s="3"/>
      <c r="H348" s="3"/>
      <c r="I348" s="3"/>
      <c r="J348" s="3"/>
    </row>
    <row r="349" spans="2:10" x14ac:dyDescent="0.3">
      <c r="B349" s="3"/>
      <c r="C349" s="3"/>
      <c r="D349" s="3"/>
      <c r="E349" s="3"/>
      <c r="F349" s="3"/>
      <c r="G349" s="3"/>
      <c r="H349" s="3"/>
      <c r="I349" s="3"/>
      <c r="J349" s="3"/>
    </row>
    <row r="350" spans="2:10" x14ac:dyDescent="0.3">
      <c r="B350" s="3"/>
      <c r="C350" s="3"/>
      <c r="D350" s="3"/>
      <c r="E350" s="3"/>
      <c r="F350" s="3"/>
      <c r="G350" s="3"/>
      <c r="H350" s="3"/>
      <c r="I350" s="3"/>
      <c r="J350" s="3"/>
    </row>
    <row r="351" spans="2:10" x14ac:dyDescent="0.3">
      <c r="B351" s="3"/>
      <c r="C351" s="3"/>
      <c r="D351" s="3"/>
      <c r="E351" s="3"/>
      <c r="F351" s="3"/>
      <c r="G351" s="3"/>
      <c r="H351" s="3"/>
      <c r="I351" s="3"/>
      <c r="J351" s="3"/>
    </row>
    <row r="352" spans="2:10" x14ac:dyDescent="0.3">
      <c r="B352" s="3"/>
      <c r="C352" s="3"/>
      <c r="D352" s="3"/>
      <c r="E352" s="3"/>
      <c r="F352" s="3"/>
      <c r="G352" s="3"/>
      <c r="H352" s="3"/>
      <c r="I352" s="3"/>
      <c r="J352" s="3"/>
    </row>
    <row r="353" spans="2:10" x14ac:dyDescent="0.3">
      <c r="B353" s="3"/>
      <c r="C353" s="3"/>
      <c r="D353" s="3"/>
      <c r="E353" s="3"/>
      <c r="F353" s="3"/>
      <c r="G353" s="3"/>
      <c r="H353" s="3"/>
      <c r="I353" s="3"/>
      <c r="J353" s="3"/>
    </row>
    <row r="354" spans="2:10" x14ac:dyDescent="0.3">
      <c r="B354" s="3"/>
      <c r="C354" s="3"/>
      <c r="D354" s="3"/>
      <c r="E354" s="3"/>
      <c r="F354" s="3"/>
      <c r="G354" s="3"/>
      <c r="H354" s="3"/>
      <c r="I354" s="3"/>
      <c r="J354" s="3"/>
    </row>
    <row r="355" spans="2:10" x14ac:dyDescent="0.3">
      <c r="B355" s="3"/>
      <c r="C355" s="3"/>
      <c r="D355" s="3"/>
      <c r="E355" s="3"/>
      <c r="F355" s="3"/>
      <c r="G355" s="3"/>
      <c r="H355" s="3"/>
      <c r="I355" s="3"/>
      <c r="J355" s="3"/>
    </row>
    <row r="356" spans="2:10" x14ac:dyDescent="0.3">
      <c r="B356" s="3"/>
      <c r="C356" s="3"/>
      <c r="D356" s="3"/>
      <c r="E356" s="3"/>
      <c r="F356" s="3"/>
      <c r="G356" s="3"/>
      <c r="H356" s="3"/>
      <c r="I356" s="3"/>
      <c r="J356" s="3"/>
    </row>
    <row r="357" spans="2:10" x14ac:dyDescent="0.3">
      <c r="B357" s="3"/>
      <c r="C357" s="3"/>
      <c r="D357" s="3"/>
      <c r="E357" s="3"/>
      <c r="F357" s="3"/>
      <c r="G357" s="3"/>
      <c r="H357" s="3"/>
      <c r="I357" s="3"/>
      <c r="J357" s="3"/>
    </row>
    <row r="358" spans="2:10" x14ac:dyDescent="0.3">
      <c r="B358" s="3"/>
      <c r="C358" s="3"/>
      <c r="D358" s="3"/>
      <c r="E358" s="3"/>
      <c r="F358" s="3"/>
      <c r="G358" s="3"/>
      <c r="H358" s="3"/>
      <c r="I358" s="3"/>
      <c r="J358" s="3"/>
    </row>
    <row r="359" spans="2:10" x14ac:dyDescent="0.3">
      <c r="B359" s="3"/>
      <c r="C359" s="3"/>
      <c r="D359" s="3"/>
      <c r="E359" s="3"/>
      <c r="F359" s="3"/>
      <c r="G359" s="3"/>
      <c r="H359" s="3"/>
      <c r="I359" s="3"/>
      <c r="J359" s="3"/>
    </row>
    <row r="360" spans="2:10" x14ac:dyDescent="0.3">
      <c r="B360" s="3"/>
      <c r="C360" s="3"/>
      <c r="D360" s="3"/>
      <c r="E360" s="3"/>
      <c r="F360" s="3"/>
      <c r="G360" s="3"/>
      <c r="H360" s="3"/>
      <c r="I360" s="3"/>
      <c r="J360" s="3"/>
    </row>
    <row r="361" spans="2:10" x14ac:dyDescent="0.3">
      <c r="B361" s="3"/>
      <c r="C361" s="3"/>
      <c r="D361" s="3"/>
      <c r="E361" s="3"/>
      <c r="F361" s="3"/>
      <c r="G361" s="3"/>
      <c r="H361" s="3"/>
      <c r="I361" s="3"/>
      <c r="J361" s="3"/>
    </row>
    <row r="362" spans="2:10" x14ac:dyDescent="0.3">
      <c r="B362" s="3"/>
      <c r="C362" s="3"/>
      <c r="D362" s="3"/>
      <c r="E362" s="3"/>
      <c r="F362" s="3"/>
      <c r="G362" s="3"/>
      <c r="H362" s="3"/>
      <c r="I362" s="3"/>
      <c r="J362" s="3"/>
    </row>
    <row r="363" spans="2:10" x14ac:dyDescent="0.3">
      <c r="B363" s="3"/>
      <c r="C363" s="3"/>
      <c r="D363" s="3"/>
      <c r="E363" s="3"/>
      <c r="F363" s="3"/>
      <c r="G363" s="3"/>
      <c r="H363" s="3"/>
      <c r="I363" s="3"/>
      <c r="J363" s="3"/>
    </row>
    <row r="364" spans="2:10" x14ac:dyDescent="0.3">
      <c r="B364" s="3"/>
      <c r="C364" s="3"/>
      <c r="D364" s="3"/>
      <c r="E364" s="3"/>
      <c r="F364" s="3"/>
      <c r="G364" s="3"/>
      <c r="H364" s="3"/>
      <c r="I364" s="3"/>
      <c r="J364" s="3"/>
    </row>
    <row r="365" spans="2:10" x14ac:dyDescent="0.3">
      <c r="B365" s="3"/>
      <c r="C365" s="3"/>
      <c r="D365" s="3"/>
      <c r="E365" s="3"/>
      <c r="F365" s="3"/>
      <c r="G365" s="3"/>
      <c r="H365" s="3"/>
      <c r="I365" s="3"/>
      <c r="J365" s="3"/>
    </row>
    <row r="366" spans="2:10" x14ac:dyDescent="0.3">
      <c r="B366" s="3"/>
      <c r="C366" s="3"/>
      <c r="D366" s="3"/>
      <c r="E366" s="3"/>
      <c r="F366" s="3"/>
      <c r="G366" s="3"/>
      <c r="H366" s="3"/>
      <c r="I366" s="3"/>
      <c r="J366" s="3"/>
    </row>
    <row r="367" spans="2:10" x14ac:dyDescent="0.3">
      <c r="B367" s="3"/>
      <c r="C367" s="3"/>
      <c r="D367" s="3"/>
      <c r="E367" s="3"/>
      <c r="F367" s="3"/>
      <c r="G367" s="3"/>
      <c r="H367" s="3"/>
      <c r="I367" s="3"/>
      <c r="J367" s="3"/>
    </row>
    <row r="368" spans="2:10" x14ac:dyDescent="0.3">
      <c r="B368" s="3"/>
      <c r="C368" s="3"/>
      <c r="D368" s="3"/>
      <c r="E368" s="3"/>
      <c r="F368" s="3"/>
      <c r="G368" s="3"/>
      <c r="H368" s="3"/>
      <c r="I368" s="3"/>
      <c r="J368" s="3"/>
    </row>
    <row r="369" spans="2:10" x14ac:dyDescent="0.3">
      <c r="B369" s="3"/>
      <c r="C369" s="3"/>
      <c r="D369" s="3"/>
      <c r="E369" s="3"/>
      <c r="F369" s="3"/>
      <c r="G369" s="3"/>
      <c r="H369" s="3"/>
      <c r="I369" s="3"/>
      <c r="J369" s="3"/>
    </row>
    <row r="370" spans="2:10" x14ac:dyDescent="0.3">
      <c r="B370" s="3"/>
      <c r="C370" s="3"/>
      <c r="D370" s="3"/>
      <c r="E370" s="3"/>
      <c r="F370" s="3"/>
      <c r="G370" s="3"/>
      <c r="H370" s="3"/>
      <c r="I370" s="3"/>
      <c r="J370" s="3"/>
    </row>
    <row r="371" spans="2:10" x14ac:dyDescent="0.3">
      <c r="B371" s="3"/>
      <c r="C371" s="3"/>
      <c r="D371" s="3"/>
      <c r="E371" s="3"/>
      <c r="F371" s="3"/>
      <c r="G371" s="3"/>
      <c r="H371" s="3"/>
      <c r="I371" s="3"/>
      <c r="J371" s="3"/>
    </row>
    <row r="372" spans="2:10" x14ac:dyDescent="0.3">
      <c r="B372" s="3"/>
      <c r="C372" s="3"/>
      <c r="D372" s="3"/>
      <c r="E372" s="3"/>
      <c r="F372" s="3"/>
      <c r="G372" s="3"/>
      <c r="H372" s="3"/>
      <c r="I372" s="3"/>
      <c r="J372" s="3"/>
    </row>
    <row r="373" spans="2:10" x14ac:dyDescent="0.3">
      <c r="B373" s="3"/>
      <c r="C373" s="3"/>
      <c r="D373" s="3"/>
      <c r="E373" s="3"/>
      <c r="F373" s="3"/>
      <c r="G373" s="3"/>
      <c r="H373" s="3"/>
      <c r="I373" s="3"/>
      <c r="J373" s="3"/>
    </row>
    <row r="374" spans="2:10" x14ac:dyDescent="0.3">
      <c r="B374" s="3"/>
      <c r="C374" s="3"/>
      <c r="D374" s="3"/>
      <c r="E374" s="3"/>
      <c r="F374" s="3"/>
      <c r="G374" s="3"/>
      <c r="H374" s="3"/>
      <c r="I374" s="3"/>
      <c r="J374" s="3"/>
    </row>
    <row r="375" spans="2:10" x14ac:dyDescent="0.3">
      <c r="B375" s="3"/>
      <c r="C375" s="3"/>
      <c r="D375" s="3"/>
      <c r="E375" s="3"/>
      <c r="F375" s="3"/>
      <c r="G375" s="3"/>
      <c r="H375" s="3"/>
      <c r="I375" s="3"/>
      <c r="J375" s="3"/>
    </row>
    <row r="376" spans="2:10" x14ac:dyDescent="0.3">
      <c r="B376" s="3"/>
      <c r="C376" s="3"/>
      <c r="D376" s="3"/>
      <c r="E376" s="3"/>
      <c r="F376" s="3"/>
      <c r="G376" s="3"/>
      <c r="H376" s="3"/>
      <c r="I376" s="3"/>
      <c r="J376" s="3"/>
    </row>
    <row r="377" spans="2:10" x14ac:dyDescent="0.3">
      <c r="B377" s="3"/>
      <c r="C377" s="3"/>
      <c r="D377" s="3"/>
      <c r="E377" s="3"/>
      <c r="F377" s="3"/>
      <c r="G377" s="3"/>
      <c r="H377" s="3"/>
      <c r="I377" s="3"/>
      <c r="J377" s="3"/>
    </row>
    <row r="378" spans="2:10" x14ac:dyDescent="0.3">
      <c r="B378" s="3"/>
      <c r="C378" s="3"/>
      <c r="D378" s="3"/>
      <c r="E378" s="3"/>
      <c r="F378" s="3"/>
      <c r="G378" s="3"/>
      <c r="H378" s="3"/>
      <c r="I378" s="3"/>
      <c r="J378" s="3"/>
    </row>
    <row r="379" spans="2:10" x14ac:dyDescent="0.3">
      <c r="B379" s="3"/>
      <c r="C379" s="3"/>
      <c r="D379" s="3"/>
      <c r="E379" s="3"/>
      <c r="F379" s="3"/>
      <c r="G379" s="3"/>
      <c r="H379" s="3"/>
      <c r="I379" s="3"/>
      <c r="J379" s="3"/>
    </row>
    <row r="380" spans="2:10" x14ac:dyDescent="0.3">
      <c r="B380" s="3"/>
      <c r="C380" s="3"/>
      <c r="D380" s="3"/>
      <c r="E380" s="3"/>
      <c r="F380" s="3"/>
      <c r="G380" s="3"/>
      <c r="H380" s="3"/>
      <c r="I380" s="3"/>
      <c r="J380" s="3"/>
    </row>
    <row r="381" spans="2:10" x14ac:dyDescent="0.3">
      <c r="B381" s="3"/>
      <c r="C381" s="3"/>
      <c r="D381" s="3"/>
      <c r="E381" s="3"/>
      <c r="F381" s="3"/>
      <c r="G381" s="3"/>
      <c r="H381" s="3"/>
      <c r="I381" s="3"/>
      <c r="J381" s="3"/>
    </row>
    <row r="382" spans="2:10" x14ac:dyDescent="0.3">
      <c r="B382" s="3"/>
      <c r="C382" s="3"/>
      <c r="D382" s="3"/>
      <c r="E382" s="3"/>
      <c r="F382" s="3"/>
      <c r="G382" s="3"/>
      <c r="H382" s="3"/>
      <c r="I382" s="3"/>
      <c r="J382" s="3"/>
    </row>
    <row r="383" spans="2:10" x14ac:dyDescent="0.3">
      <c r="B383" s="3"/>
      <c r="C383" s="3"/>
      <c r="D383" s="3"/>
      <c r="E383" s="3"/>
      <c r="F383" s="3"/>
      <c r="G383" s="3"/>
      <c r="H383" s="3"/>
      <c r="I383" s="3"/>
      <c r="J383" s="3"/>
    </row>
    <row r="384" spans="2:10" x14ac:dyDescent="0.3">
      <c r="B384" s="3"/>
      <c r="C384" s="3"/>
      <c r="D384" s="3"/>
      <c r="E384" s="3"/>
      <c r="F384" s="3"/>
      <c r="G384" s="3"/>
      <c r="H384" s="3"/>
      <c r="I384" s="3"/>
      <c r="J384" s="3"/>
    </row>
    <row r="385" spans="2:10" x14ac:dyDescent="0.3">
      <c r="B385" s="3"/>
      <c r="C385" s="3"/>
      <c r="D385" s="3"/>
      <c r="E385" s="3"/>
      <c r="F385" s="3"/>
      <c r="G385" s="3"/>
      <c r="H385" s="3"/>
      <c r="I385" s="3"/>
      <c r="J385" s="3"/>
    </row>
    <row r="386" spans="2:10" x14ac:dyDescent="0.3">
      <c r="B386" s="3"/>
      <c r="C386" s="3"/>
      <c r="D386" s="3"/>
      <c r="E386" s="3"/>
      <c r="F386" s="3"/>
      <c r="G386" s="3"/>
      <c r="H386" s="3"/>
      <c r="I386" s="3"/>
      <c r="J386" s="3"/>
    </row>
    <row r="387" spans="2:10" x14ac:dyDescent="0.3">
      <c r="B387" s="3"/>
      <c r="C387" s="3"/>
      <c r="D387" s="3"/>
      <c r="E387" s="3"/>
      <c r="F387" s="3"/>
      <c r="G387" s="3"/>
      <c r="H387" s="3"/>
      <c r="I387" s="3"/>
      <c r="J387" s="3"/>
    </row>
    <row r="388" spans="2:10" x14ac:dyDescent="0.3">
      <c r="B388" s="3"/>
      <c r="C388" s="3"/>
      <c r="D388" s="3"/>
      <c r="E388" s="3"/>
      <c r="F388" s="3"/>
      <c r="G388" s="3"/>
      <c r="H388" s="3"/>
      <c r="I388" s="3"/>
      <c r="J388" s="3"/>
    </row>
    <row r="389" spans="2:10" x14ac:dyDescent="0.3">
      <c r="B389" s="3"/>
      <c r="C389" s="3"/>
      <c r="D389" s="3"/>
      <c r="E389" s="3"/>
      <c r="F389" s="3"/>
      <c r="G389" s="3"/>
      <c r="H389" s="3"/>
      <c r="I389" s="3"/>
      <c r="J389" s="3"/>
    </row>
    <row r="390" spans="2:10" x14ac:dyDescent="0.3">
      <c r="B390" s="3"/>
      <c r="C390" s="3"/>
      <c r="D390" s="3"/>
      <c r="E390" s="3"/>
      <c r="F390" s="3"/>
      <c r="G390" s="3"/>
      <c r="H390" s="3"/>
      <c r="I390" s="3"/>
      <c r="J390" s="3"/>
    </row>
    <row r="391" spans="2:10" x14ac:dyDescent="0.3">
      <c r="B391" s="3"/>
      <c r="C391" s="3"/>
      <c r="D391" s="3"/>
      <c r="E391" s="3"/>
      <c r="F391" s="3"/>
      <c r="G391" s="3"/>
      <c r="H391" s="3"/>
      <c r="I391" s="3"/>
      <c r="J391" s="3"/>
    </row>
    <row r="392" spans="2:10" x14ac:dyDescent="0.3">
      <c r="B392" s="3"/>
      <c r="C392" s="3"/>
      <c r="D392" s="3"/>
      <c r="E392" s="3"/>
      <c r="F392" s="3"/>
      <c r="G392" s="3"/>
      <c r="H392" s="3"/>
      <c r="I392" s="3"/>
      <c r="J392" s="3"/>
    </row>
    <row r="393" spans="2:10" x14ac:dyDescent="0.3">
      <c r="B393" s="3"/>
      <c r="C393" s="3"/>
      <c r="D393" s="3"/>
      <c r="E393" s="3"/>
      <c r="F393" s="3"/>
      <c r="G393" s="3"/>
      <c r="H393" s="3"/>
      <c r="I393" s="3"/>
      <c r="J393" s="3"/>
    </row>
    <row r="394" spans="2:10" x14ac:dyDescent="0.3">
      <c r="B394" s="3"/>
      <c r="C394" s="3"/>
      <c r="D394" s="3"/>
      <c r="E394" s="3"/>
      <c r="F394" s="3"/>
      <c r="G394" s="3"/>
      <c r="H394" s="3"/>
      <c r="I394" s="3"/>
      <c r="J394" s="3"/>
    </row>
    <row r="395" spans="2:10" x14ac:dyDescent="0.3">
      <c r="B395" s="3"/>
      <c r="C395" s="3"/>
      <c r="D395" s="3"/>
      <c r="E395" s="3"/>
      <c r="F395" s="3"/>
      <c r="G395" s="3"/>
      <c r="H395" s="3"/>
      <c r="I395" s="3"/>
      <c r="J395" s="3"/>
    </row>
    <row r="396" spans="2:10" x14ac:dyDescent="0.3">
      <c r="B396" s="3"/>
      <c r="C396" s="3"/>
      <c r="D396" s="3"/>
      <c r="E396" s="3"/>
      <c r="F396" s="3"/>
      <c r="G396" s="3"/>
      <c r="H396" s="3"/>
      <c r="I396" s="3"/>
      <c r="J396" s="3"/>
    </row>
    <row r="397" spans="2:10" x14ac:dyDescent="0.3">
      <c r="B397" s="3"/>
      <c r="C397" s="3"/>
      <c r="D397" s="3"/>
      <c r="E397" s="3"/>
      <c r="F397" s="3"/>
      <c r="G397" s="3"/>
      <c r="H397" s="3"/>
      <c r="I397" s="3"/>
      <c r="J397" s="3"/>
    </row>
    <row r="398" spans="2:10" x14ac:dyDescent="0.3">
      <c r="B398" s="3"/>
      <c r="C398" s="3"/>
      <c r="D398" s="3"/>
      <c r="E398" s="3"/>
      <c r="F398" s="3"/>
      <c r="G398" s="3"/>
      <c r="H398" s="3"/>
      <c r="I398" s="3"/>
      <c r="J398" s="3"/>
    </row>
    <row r="399" spans="2:10" x14ac:dyDescent="0.3">
      <c r="B399" s="3"/>
      <c r="C399" s="3"/>
      <c r="D399" s="3"/>
      <c r="E399" s="3"/>
      <c r="F399" s="3"/>
      <c r="G399" s="3"/>
      <c r="H399" s="3"/>
      <c r="I399" s="3"/>
      <c r="J399" s="3"/>
    </row>
    <row r="400" spans="2:10" x14ac:dyDescent="0.3">
      <c r="B400" s="3"/>
      <c r="C400" s="3"/>
      <c r="D400" s="3"/>
      <c r="E400" s="3"/>
      <c r="F400" s="3"/>
      <c r="G400" s="3"/>
      <c r="H400" s="3"/>
      <c r="I400" s="3"/>
      <c r="J400" s="3"/>
    </row>
    <row r="401" spans="2:10" x14ac:dyDescent="0.3">
      <c r="B401" s="3"/>
      <c r="C401" s="3"/>
      <c r="D401" s="3"/>
      <c r="E401" s="3"/>
      <c r="F401" s="3"/>
      <c r="G401" s="3"/>
      <c r="H401" s="3"/>
      <c r="I401" s="3"/>
      <c r="J401" s="3"/>
    </row>
    <row r="402" spans="2:10" x14ac:dyDescent="0.3">
      <c r="B402" s="3"/>
      <c r="C402" s="3"/>
      <c r="D402" s="3"/>
      <c r="E402" s="3"/>
      <c r="F402" s="3"/>
      <c r="G402" s="3"/>
      <c r="H402" s="3"/>
      <c r="I402" s="3"/>
      <c r="J402" s="3"/>
    </row>
    <row r="403" spans="2:10" x14ac:dyDescent="0.3">
      <c r="B403" s="3"/>
      <c r="C403" s="3"/>
      <c r="D403" s="3"/>
      <c r="E403" s="3"/>
      <c r="F403" s="3"/>
      <c r="G403" s="3"/>
      <c r="H403" s="3"/>
      <c r="I403" s="3"/>
      <c r="J403" s="3"/>
    </row>
    <row r="404" spans="2:10" x14ac:dyDescent="0.3">
      <c r="B404" s="3"/>
      <c r="C404" s="3"/>
      <c r="D404" s="3"/>
      <c r="E404" s="3"/>
      <c r="F404" s="3"/>
      <c r="G404" s="3"/>
      <c r="H404" s="3"/>
      <c r="I404" s="3"/>
      <c r="J404" s="3"/>
    </row>
    <row r="405" spans="2:10" x14ac:dyDescent="0.3">
      <c r="B405" s="3"/>
      <c r="C405" s="3"/>
      <c r="D405" s="3"/>
      <c r="E405" s="3"/>
      <c r="F405" s="3"/>
      <c r="G405" s="3"/>
      <c r="H405" s="3"/>
      <c r="I405" s="3"/>
      <c r="J405" s="3"/>
    </row>
    <row r="406" spans="2:10" x14ac:dyDescent="0.3">
      <c r="B406" s="3"/>
      <c r="C406" s="3"/>
      <c r="D406" s="3"/>
      <c r="E406" s="3"/>
      <c r="F406" s="3"/>
      <c r="G406" s="3"/>
      <c r="H406" s="3"/>
      <c r="I406" s="3"/>
      <c r="J406" s="3"/>
    </row>
    <row r="407" spans="2:10" x14ac:dyDescent="0.3">
      <c r="B407" s="3"/>
      <c r="C407" s="3"/>
      <c r="D407" s="3"/>
      <c r="E407" s="3"/>
      <c r="F407" s="3"/>
      <c r="G407" s="3"/>
      <c r="H407" s="3"/>
      <c r="I407" s="3"/>
      <c r="J407" s="3"/>
    </row>
    <row r="408" spans="2:10" x14ac:dyDescent="0.3">
      <c r="B408" s="3"/>
      <c r="C408" s="3"/>
      <c r="D408" s="3"/>
      <c r="E408" s="3"/>
      <c r="F408" s="3"/>
      <c r="G408" s="3"/>
      <c r="H408" s="3"/>
      <c r="I408" s="3"/>
      <c r="J408" s="3"/>
    </row>
    <row r="409" spans="2:10" x14ac:dyDescent="0.3">
      <c r="B409" s="3"/>
      <c r="C409" s="3"/>
      <c r="D409" s="3"/>
      <c r="E409" s="3"/>
      <c r="F409" s="3"/>
      <c r="G409" s="3"/>
      <c r="H409" s="3"/>
      <c r="I409" s="3"/>
      <c r="J409" s="3"/>
    </row>
    <row r="410" spans="2:10" x14ac:dyDescent="0.3">
      <c r="B410" s="3"/>
      <c r="C410" s="3"/>
      <c r="D410" s="3"/>
      <c r="E410" s="3"/>
      <c r="F410" s="3"/>
      <c r="G410" s="3"/>
      <c r="H410" s="3"/>
      <c r="I410" s="3"/>
      <c r="J410" s="3"/>
    </row>
    <row r="411" spans="2:10" x14ac:dyDescent="0.3">
      <c r="B411" s="3"/>
      <c r="C411" s="3"/>
      <c r="D411" s="3"/>
      <c r="E411" s="3"/>
      <c r="F411" s="3"/>
      <c r="G411" s="3"/>
      <c r="H411" s="3"/>
      <c r="I411" s="3"/>
      <c r="J411" s="3"/>
    </row>
    <row r="412" spans="2:10" x14ac:dyDescent="0.3">
      <c r="B412" s="3"/>
      <c r="C412" s="3"/>
      <c r="D412" s="3"/>
      <c r="E412" s="3"/>
      <c r="F412" s="3"/>
      <c r="G412" s="3"/>
      <c r="H412" s="3"/>
      <c r="I412" s="3"/>
      <c r="J412" s="3"/>
    </row>
    <row r="413" spans="2:10" x14ac:dyDescent="0.3">
      <c r="B413" s="3"/>
      <c r="C413" s="3"/>
      <c r="D413" s="3"/>
      <c r="E413" s="3"/>
      <c r="F413" s="3"/>
      <c r="G413" s="3"/>
      <c r="H413" s="3"/>
      <c r="I413" s="3"/>
      <c r="J413" s="3"/>
    </row>
    <row r="414" spans="2:10" x14ac:dyDescent="0.3">
      <c r="B414" s="3"/>
      <c r="C414" s="3"/>
      <c r="D414" s="3"/>
      <c r="E414" s="3"/>
      <c r="F414" s="3"/>
      <c r="G414" s="3"/>
      <c r="H414" s="3"/>
      <c r="I414" s="3"/>
      <c r="J414" s="3"/>
    </row>
    <row r="415" spans="2:10" x14ac:dyDescent="0.3">
      <c r="B415" s="3"/>
      <c r="C415" s="3"/>
      <c r="D415" s="3"/>
      <c r="E415" s="3"/>
      <c r="F415" s="3"/>
      <c r="G415" s="3"/>
      <c r="H415" s="3"/>
      <c r="I415" s="3"/>
      <c r="J415" s="3"/>
    </row>
    <row r="416" spans="2:10" x14ac:dyDescent="0.3">
      <c r="B416" s="3"/>
      <c r="C416" s="3"/>
      <c r="D416" s="3"/>
      <c r="E416" s="3"/>
      <c r="F416" s="3"/>
      <c r="G416" s="3"/>
      <c r="H416" s="3"/>
      <c r="I416" s="3"/>
      <c r="J416" s="3"/>
    </row>
    <row r="417" spans="2:10" x14ac:dyDescent="0.3">
      <c r="B417" s="3"/>
      <c r="C417" s="3"/>
      <c r="D417" s="3"/>
      <c r="E417" s="3"/>
      <c r="F417" s="3"/>
      <c r="G417" s="3"/>
      <c r="H417" s="3"/>
      <c r="I417" s="3"/>
      <c r="J417" s="3"/>
    </row>
    <row r="418" spans="2:10" x14ac:dyDescent="0.3">
      <c r="B418" s="3"/>
      <c r="C418" s="3"/>
      <c r="D418" s="3"/>
      <c r="E418" s="3"/>
      <c r="F418" s="3"/>
      <c r="G418" s="3"/>
      <c r="H418" s="3"/>
      <c r="I418" s="3"/>
      <c r="J418" s="3"/>
    </row>
    <row r="419" spans="2:10" x14ac:dyDescent="0.3">
      <c r="B419" s="3"/>
      <c r="C419" s="3"/>
      <c r="D419" s="3"/>
      <c r="E419" s="3"/>
      <c r="F419" s="3"/>
      <c r="G419" s="3"/>
      <c r="H419" s="3"/>
      <c r="I419" s="3"/>
      <c r="J419" s="3"/>
    </row>
    <row r="420" spans="2:10" x14ac:dyDescent="0.3">
      <c r="B420" s="3"/>
      <c r="C420" s="3"/>
      <c r="D420" s="3"/>
      <c r="E420" s="3"/>
      <c r="F420" s="3"/>
      <c r="G420" s="3"/>
      <c r="H420" s="3"/>
      <c r="I420" s="3"/>
      <c r="J420" s="3"/>
    </row>
    <row r="421" spans="2:10" x14ac:dyDescent="0.3">
      <c r="B421" s="3"/>
      <c r="C421" s="3"/>
      <c r="D421" s="3"/>
      <c r="E421" s="3"/>
      <c r="F421" s="3"/>
      <c r="G421" s="3"/>
      <c r="H421" s="3"/>
      <c r="I421" s="3"/>
      <c r="J421" s="3"/>
    </row>
    <row r="422" spans="2:10" x14ac:dyDescent="0.3">
      <c r="B422" s="3"/>
      <c r="C422" s="3"/>
      <c r="D422" s="3"/>
      <c r="E422" s="3"/>
      <c r="F422" s="3"/>
      <c r="G422" s="3"/>
      <c r="H422" s="3"/>
      <c r="I422" s="3"/>
      <c r="J422" s="3"/>
    </row>
    <row r="423" spans="2:10" x14ac:dyDescent="0.3">
      <c r="B423" s="3"/>
      <c r="C423" s="3"/>
      <c r="D423" s="3"/>
      <c r="E423" s="3"/>
      <c r="F423" s="3"/>
      <c r="G423" s="3"/>
      <c r="H423" s="3"/>
      <c r="I423" s="3"/>
      <c r="J423" s="3"/>
    </row>
    <row r="424" spans="2:10" x14ac:dyDescent="0.3">
      <c r="B424" s="3"/>
      <c r="C424" s="3"/>
      <c r="D424" s="3"/>
      <c r="E424" s="3"/>
      <c r="F424" s="3"/>
      <c r="G424" s="3"/>
      <c r="H424" s="3"/>
      <c r="I424" s="3"/>
      <c r="J424" s="3"/>
    </row>
    <row r="425" spans="2:10" x14ac:dyDescent="0.3">
      <c r="B425" s="3"/>
      <c r="C425" s="3"/>
      <c r="D425" s="3"/>
      <c r="E425" s="3"/>
      <c r="F425" s="3"/>
      <c r="G425" s="3"/>
      <c r="H425" s="3"/>
      <c r="I425" s="3"/>
      <c r="J425" s="3"/>
    </row>
    <row r="426" spans="2:10" x14ac:dyDescent="0.3">
      <c r="B426" s="3"/>
      <c r="C426" s="3"/>
      <c r="D426" s="3"/>
      <c r="E426" s="3"/>
      <c r="F426" s="3"/>
      <c r="G426" s="3"/>
      <c r="H426" s="3"/>
      <c r="I426" s="3"/>
      <c r="J426" s="3"/>
    </row>
    <row r="427" spans="2:10" x14ac:dyDescent="0.3">
      <c r="B427" s="3"/>
      <c r="C427" s="3"/>
      <c r="D427" s="3"/>
      <c r="E427" s="3"/>
      <c r="F427" s="3"/>
      <c r="G427" s="3"/>
      <c r="H427" s="3"/>
      <c r="I427" s="3"/>
      <c r="J427" s="3"/>
    </row>
    <row r="428" spans="2:10" x14ac:dyDescent="0.3">
      <c r="B428" s="3"/>
      <c r="C428" s="3"/>
      <c r="D428" s="3"/>
      <c r="E428" s="3"/>
      <c r="F428" s="3"/>
      <c r="G428" s="3"/>
      <c r="H428" s="3"/>
      <c r="I428" s="3"/>
      <c r="J428" s="3"/>
    </row>
    <row r="429" spans="2:10" x14ac:dyDescent="0.3">
      <c r="B429" s="3"/>
      <c r="C429" s="3"/>
      <c r="D429" s="3"/>
      <c r="E429" s="3"/>
      <c r="F429" s="3"/>
      <c r="G429" s="3"/>
      <c r="H429" s="3"/>
      <c r="I429" s="3"/>
      <c r="J429" s="3"/>
    </row>
    <row r="430" spans="2:10" x14ac:dyDescent="0.3">
      <c r="B430" s="3"/>
      <c r="C430" s="3"/>
      <c r="D430" s="3"/>
      <c r="E430" s="3"/>
      <c r="F430" s="3"/>
      <c r="G430" s="3"/>
      <c r="H430" s="3"/>
      <c r="I430" s="3"/>
      <c r="J430" s="3"/>
    </row>
    <row r="431" spans="2:10" x14ac:dyDescent="0.3">
      <c r="B431" s="3"/>
      <c r="C431" s="3"/>
      <c r="D431" s="3"/>
      <c r="E431" s="3"/>
      <c r="F431" s="3"/>
      <c r="G431" s="3"/>
      <c r="H431" s="3"/>
      <c r="I431" s="3"/>
      <c r="J431" s="3"/>
    </row>
    <row r="432" spans="2:10" x14ac:dyDescent="0.3">
      <c r="B432" s="3"/>
      <c r="C432" s="3"/>
      <c r="D432" s="3"/>
      <c r="E432" s="3"/>
      <c r="F432" s="3"/>
      <c r="G432" s="3"/>
      <c r="H432" s="3"/>
      <c r="I432" s="3"/>
      <c r="J432" s="3"/>
    </row>
    <row r="433" spans="2:10" x14ac:dyDescent="0.3">
      <c r="B433" s="3"/>
      <c r="C433" s="3"/>
      <c r="D433" s="3"/>
      <c r="E433" s="3"/>
      <c r="F433" s="3"/>
      <c r="G433" s="3"/>
      <c r="H433" s="3"/>
      <c r="I433" s="3"/>
      <c r="J433" s="3"/>
    </row>
    <row r="434" spans="2:10" x14ac:dyDescent="0.3">
      <c r="B434" s="3"/>
      <c r="C434" s="3"/>
      <c r="D434" s="3"/>
      <c r="E434" s="3"/>
      <c r="F434" s="3"/>
      <c r="G434" s="3"/>
      <c r="H434" s="3"/>
      <c r="I434" s="3"/>
      <c r="J434" s="3"/>
    </row>
    <row r="435" spans="2:10" x14ac:dyDescent="0.3">
      <c r="B435" s="3"/>
      <c r="C435" s="3"/>
      <c r="D435" s="3"/>
      <c r="E435" s="3"/>
      <c r="F435" s="3"/>
      <c r="G435" s="3"/>
      <c r="H435" s="3"/>
      <c r="I435" s="3"/>
      <c r="J435" s="3"/>
    </row>
    <row r="436" spans="2:10" x14ac:dyDescent="0.3">
      <c r="B436" s="3"/>
      <c r="C436" s="3"/>
      <c r="D436" s="3"/>
      <c r="E436" s="3"/>
      <c r="F436" s="3"/>
      <c r="G436" s="3"/>
      <c r="H436" s="3"/>
      <c r="I436" s="3"/>
      <c r="J436" s="3"/>
    </row>
    <row r="437" spans="2:10" x14ac:dyDescent="0.3">
      <c r="B437" s="3"/>
      <c r="C437" s="3"/>
      <c r="D437" s="3"/>
      <c r="E437" s="3"/>
      <c r="F437" s="3"/>
      <c r="G437" s="3"/>
      <c r="H437" s="3"/>
      <c r="I437" s="3"/>
      <c r="J437" s="3"/>
    </row>
    <row r="438" spans="2:10" x14ac:dyDescent="0.3">
      <c r="B438" s="3"/>
      <c r="C438" s="3"/>
      <c r="D438" s="3"/>
      <c r="E438" s="3"/>
      <c r="F438" s="3"/>
      <c r="G438" s="3"/>
      <c r="H438" s="3"/>
      <c r="I438" s="3"/>
      <c r="J438" s="3"/>
    </row>
    <row r="439" spans="2:10" x14ac:dyDescent="0.3">
      <c r="B439" s="3"/>
      <c r="C439" s="3"/>
      <c r="D439" s="3"/>
      <c r="E439" s="3"/>
      <c r="F439" s="3"/>
      <c r="G439" s="3"/>
      <c r="H439" s="3"/>
      <c r="I439" s="3"/>
      <c r="J439" s="3"/>
    </row>
    <row r="440" spans="2:10" x14ac:dyDescent="0.3">
      <c r="B440" s="3"/>
      <c r="C440" s="3"/>
      <c r="D440" s="3"/>
      <c r="E440" s="3"/>
      <c r="F440" s="3"/>
      <c r="G440" s="3"/>
      <c r="H440" s="3"/>
      <c r="I440" s="3"/>
      <c r="J440" s="3"/>
    </row>
    <row r="441" spans="2:10" x14ac:dyDescent="0.3">
      <c r="B441" s="3"/>
      <c r="C441" s="3"/>
      <c r="D441" s="3"/>
      <c r="E441" s="3"/>
      <c r="F441" s="3"/>
      <c r="G441" s="3"/>
      <c r="H441" s="3"/>
      <c r="I441" s="3"/>
      <c r="J441" s="3"/>
    </row>
    <row r="442" spans="2:10" x14ac:dyDescent="0.3">
      <c r="B442" s="3"/>
      <c r="C442" s="3"/>
      <c r="D442" s="3"/>
      <c r="E442" s="3"/>
      <c r="F442" s="3"/>
      <c r="G442" s="3"/>
      <c r="H442" s="3"/>
      <c r="I442" s="3"/>
      <c r="J442" s="3"/>
    </row>
    <row r="443" spans="2:10" x14ac:dyDescent="0.3">
      <c r="B443" s="3"/>
      <c r="C443" s="3"/>
      <c r="D443" s="3"/>
      <c r="E443" s="3"/>
      <c r="F443" s="3"/>
      <c r="G443" s="3"/>
      <c r="H443" s="3"/>
      <c r="I443" s="3"/>
      <c r="J443" s="3"/>
    </row>
    <row r="444" spans="2:10" x14ac:dyDescent="0.3">
      <c r="B444" s="3"/>
      <c r="C444" s="3"/>
      <c r="D444" s="3"/>
      <c r="E444" s="3"/>
      <c r="F444" s="3"/>
      <c r="G444" s="3"/>
      <c r="H444" s="3"/>
      <c r="I444" s="3"/>
      <c r="J444" s="3"/>
    </row>
    <row r="445" spans="2:10" x14ac:dyDescent="0.3">
      <c r="B445" s="3"/>
      <c r="C445" s="3"/>
      <c r="D445" s="3"/>
      <c r="E445" s="3"/>
      <c r="F445" s="3"/>
      <c r="G445" s="3"/>
      <c r="H445" s="3"/>
      <c r="I445" s="3"/>
      <c r="J445" s="3"/>
    </row>
    <row r="446" spans="2:10" x14ac:dyDescent="0.3">
      <c r="B446" s="3"/>
      <c r="C446" s="3"/>
      <c r="D446" s="3"/>
      <c r="E446" s="3"/>
      <c r="F446" s="3"/>
      <c r="G446" s="3"/>
      <c r="H446" s="3"/>
      <c r="I446" s="3"/>
      <c r="J446" s="3"/>
    </row>
    <row r="447" spans="2:10" x14ac:dyDescent="0.3">
      <c r="B447" s="3"/>
      <c r="C447" s="3"/>
      <c r="D447" s="3"/>
      <c r="E447" s="3"/>
      <c r="F447" s="3"/>
      <c r="G447" s="3"/>
      <c r="H447" s="3"/>
      <c r="I447" s="3"/>
      <c r="J447" s="3"/>
    </row>
    <row r="448" spans="2:10" x14ac:dyDescent="0.3">
      <c r="B448" s="3"/>
      <c r="C448" s="3"/>
      <c r="D448" s="3"/>
      <c r="E448" s="3"/>
      <c r="F448" s="3"/>
      <c r="G448" s="3"/>
      <c r="H448" s="3"/>
      <c r="I448" s="3"/>
      <c r="J448" s="3"/>
    </row>
    <row r="449" spans="2:10" x14ac:dyDescent="0.3">
      <c r="B449" s="3"/>
      <c r="C449" s="3"/>
      <c r="D449" s="3"/>
      <c r="E449" s="3"/>
      <c r="F449" s="3"/>
      <c r="G449" s="3"/>
      <c r="H449" s="3"/>
      <c r="I449" s="3"/>
      <c r="J449" s="3"/>
    </row>
    <row r="450" spans="2:10" x14ac:dyDescent="0.3">
      <c r="B450" s="3"/>
      <c r="C450" s="3"/>
      <c r="D450" s="3"/>
      <c r="E450" s="3"/>
      <c r="F450" s="3"/>
      <c r="G450" s="3"/>
      <c r="H450" s="3"/>
      <c r="I450" s="3"/>
      <c r="J450" s="3"/>
    </row>
    <row r="451" spans="2:10" x14ac:dyDescent="0.3">
      <c r="B451" s="3"/>
      <c r="C451" s="3"/>
      <c r="D451" s="3"/>
      <c r="E451" s="3"/>
      <c r="F451" s="3"/>
      <c r="G451" s="3"/>
      <c r="H451" s="3"/>
      <c r="I451" s="3"/>
      <c r="J451" s="3"/>
    </row>
    <row r="452" spans="2:10" x14ac:dyDescent="0.3">
      <c r="B452" s="3"/>
      <c r="C452" s="3"/>
      <c r="D452" s="3"/>
      <c r="E452" s="3"/>
      <c r="F452" s="3"/>
      <c r="G452" s="3"/>
      <c r="H452" s="3"/>
      <c r="I452" s="3"/>
      <c r="J452" s="3"/>
    </row>
    <row r="453" spans="2:10" x14ac:dyDescent="0.3">
      <c r="B453" s="3"/>
      <c r="C453" s="3"/>
      <c r="D453" s="3"/>
      <c r="E453" s="3"/>
      <c r="F453" s="3"/>
      <c r="G453" s="3"/>
      <c r="H453" s="3"/>
      <c r="I453" s="3"/>
      <c r="J453" s="3"/>
    </row>
    <row r="454" spans="2:10" x14ac:dyDescent="0.3">
      <c r="B454" s="3"/>
      <c r="C454" s="3"/>
      <c r="D454" s="3"/>
      <c r="E454" s="3"/>
      <c r="F454" s="3"/>
      <c r="G454" s="3"/>
      <c r="H454" s="3"/>
      <c r="I454" s="3"/>
      <c r="J454" s="3"/>
    </row>
    <row r="455" spans="2:10" x14ac:dyDescent="0.3">
      <c r="B455" s="3"/>
      <c r="C455" s="3"/>
      <c r="D455" s="3"/>
      <c r="E455" s="3"/>
      <c r="F455" s="3"/>
      <c r="G455" s="3"/>
      <c r="H455" s="3"/>
      <c r="I455" s="3"/>
      <c r="J455" s="3"/>
    </row>
    <row r="456" spans="2:10" x14ac:dyDescent="0.3">
      <c r="B456" s="3"/>
      <c r="C456" s="3"/>
      <c r="D456" s="3"/>
      <c r="E456" s="3"/>
      <c r="F456" s="3"/>
      <c r="G456" s="3"/>
      <c r="H456" s="3"/>
      <c r="I456" s="3"/>
      <c r="J456" s="3"/>
    </row>
    <row r="457" spans="2:10" x14ac:dyDescent="0.3">
      <c r="B457" s="3"/>
      <c r="C457" s="3"/>
      <c r="D457" s="3"/>
      <c r="E457" s="3"/>
      <c r="F457" s="3"/>
      <c r="G457" s="3"/>
      <c r="H457" s="3"/>
      <c r="I457" s="3"/>
      <c r="J457" s="3"/>
    </row>
    <row r="458" spans="2:10" x14ac:dyDescent="0.3">
      <c r="B458" s="3"/>
      <c r="C458" s="3"/>
      <c r="D458" s="3"/>
      <c r="E458" s="3"/>
      <c r="F458" s="3"/>
      <c r="G458" s="3"/>
      <c r="H458" s="3"/>
      <c r="I458" s="3"/>
      <c r="J458" s="3"/>
    </row>
    <row r="459" spans="2:10" x14ac:dyDescent="0.3">
      <c r="B459" s="3"/>
      <c r="C459" s="3"/>
      <c r="D459" s="3"/>
      <c r="E459" s="3"/>
      <c r="F459" s="3"/>
      <c r="G459" s="3"/>
      <c r="H459" s="3"/>
      <c r="I459" s="3"/>
      <c r="J459" s="3"/>
    </row>
    <row r="460" spans="2:10" x14ac:dyDescent="0.3">
      <c r="B460" s="3"/>
      <c r="C460" s="3"/>
      <c r="D460" s="3"/>
      <c r="E460" s="3"/>
      <c r="F460" s="3"/>
      <c r="G460" s="3"/>
      <c r="H460" s="3"/>
      <c r="I460" s="3"/>
      <c r="J460" s="3"/>
    </row>
    <row r="461" spans="2:10" x14ac:dyDescent="0.3">
      <c r="B461" s="3"/>
      <c r="C461" s="3"/>
      <c r="D461" s="3"/>
      <c r="E461" s="3"/>
      <c r="F461" s="3"/>
      <c r="G461" s="3"/>
      <c r="H461" s="3"/>
      <c r="I461" s="3"/>
      <c r="J461" s="3"/>
    </row>
    <row r="462" spans="2:10" x14ac:dyDescent="0.3">
      <c r="B462" s="3"/>
      <c r="C462" s="3"/>
      <c r="D462" s="3"/>
      <c r="E462" s="3"/>
      <c r="F462" s="3"/>
      <c r="G462" s="3"/>
      <c r="H462" s="3"/>
      <c r="I462" s="3"/>
      <c r="J462" s="3"/>
    </row>
    <row r="463" spans="2:10" x14ac:dyDescent="0.3">
      <c r="B463" s="3"/>
      <c r="C463" s="3"/>
      <c r="D463" s="3"/>
      <c r="E463" s="3"/>
      <c r="F463" s="3"/>
      <c r="G463" s="3"/>
      <c r="H463" s="3"/>
      <c r="I463" s="3"/>
      <c r="J463" s="3"/>
    </row>
    <row r="464" spans="2:10" x14ac:dyDescent="0.3">
      <c r="B464" s="3"/>
      <c r="C464" s="3"/>
      <c r="D464" s="3"/>
      <c r="E464" s="3"/>
      <c r="F464" s="3"/>
      <c r="G464" s="3"/>
      <c r="H464" s="3"/>
      <c r="I464" s="3"/>
      <c r="J464" s="3"/>
    </row>
    <row r="465" spans="2:10" x14ac:dyDescent="0.3">
      <c r="B465" s="3"/>
      <c r="C465" s="3"/>
      <c r="D465" s="3"/>
      <c r="E465" s="3"/>
      <c r="F465" s="3"/>
      <c r="G465" s="3"/>
      <c r="H465" s="3"/>
      <c r="I465" s="3"/>
      <c r="J465" s="3"/>
    </row>
    <row r="466" spans="2:10" x14ac:dyDescent="0.3">
      <c r="B466" s="3"/>
      <c r="C466" s="3"/>
      <c r="D466" s="3"/>
      <c r="E466" s="3"/>
      <c r="F466" s="3"/>
      <c r="G466" s="3"/>
      <c r="H466" s="3"/>
      <c r="I466" s="3"/>
      <c r="J466" s="3"/>
    </row>
    <row r="467" spans="2:10" x14ac:dyDescent="0.3">
      <c r="B467" s="3"/>
      <c r="C467" s="3"/>
      <c r="D467" s="3"/>
      <c r="E467" s="3"/>
      <c r="F467" s="3"/>
      <c r="G467" s="3"/>
      <c r="H467" s="3"/>
      <c r="I467" s="3"/>
      <c r="J467" s="3"/>
    </row>
    <row r="468" spans="2:10" x14ac:dyDescent="0.3">
      <c r="B468" s="3"/>
      <c r="C468" s="3"/>
      <c r="D468" s="3"/>
      <c r="E468" s="3"/>
      <c r="F468" s="3"/>
      <c r="G468" s="3"/>
      <c r="H468" s="3"/>
      <c r="I468" s="3"/>
      <c r="J468" s="3"/>
    </row>
    <row r="469" spans="2:10" x14ac:dyDescent="0.3">
      <c r="B469" s="3"/>
      <c r="C469" s="3"/>
      <c r="D469" s="3"/>
      <c r="E469" s="3"/>
      <c r="F469" s="3"/>
      <c r="G469" s="3"/>
      <c r="H469" s="3"/>
      <c r="I469" s="3"/>
      <c r="J469" s="3"/>
    </row>
    <row r="470" spans="2:10" x14ac:dyDescent="0.3">
      <c r="B470" s="3"/>
      <c r="C470" s="3"/>
      <c r="D470" s="3"/>
      <c r="E470" s="3"/>
      <c r="F470" s="3"/>
      <c r="G470" s="3"/>
      <c r="H470" s="3"/>
      <c r="I470" s="3"/>
      <c r="J470" s="3"/>
    </row>
    <row r="471" spans="2:10" x14ac:dyDescent="0.3">
      <c r="B471" s="3"/>
      <c r="C471" s="3"/>
      <c r="D471" s="3"/>
      <c r="E471" s="3"/>
      <c r="F471" s="3"/>
      <c r="G471" s="3"/>
      <c r="H471" s="3"/>
      <c r="I471" s="3"/>
      <c r="J471" s="3"/>
    </row>
    <row r="472" spans="2:10" x14ac:dyDescent="0.3">
      <c r="B472" s="3"/>
      <c r="C472" s="3"/>
      <c r="D472" s="3"/>
      <c r="E472" s="3"/>
      <c r="F472" s="3"/>
      <c r="G472" s="3"/>
      <c r="H472" s="3"/>
      <c r="I472" s="3"/>
      <c r="J472" s="3"/>
    </row>
    <row r="473" spans="2:10" x14ac:dyDescent="0.3">
      <c r="B473" s="3"/>
      <c r="C473" s="3"/>
      <c r="D473" s="3"/>
      <c r="E473" s="3"/>
      <c r="F473" s="3"/>
      <c r="G473" s="3"/>
      <c r="H473" s="3"/>
      <c r="I473" s="3"/>
      <c r="J473" s="3"/>
    </row>
    <row r="474" spans="2:10" x14ac:dyDescent="0.3">
      <c r="B474" s="3"/>
      <c r="C474" s="3"/>
      <c r="D474" s="3"/>
      <c r="E474" s="3"/>
      <c r="F474" s="3"/>
      <c r="G474" s="3"/>
      <c r="H474" s="3"/>
      <c r="I474" s="3"/>
      <c r="J474" s="3"/>
    </row>
    <row r="475" spans="2:10" x14ac:dyDescent="0.3">
      <c r="B475" s="3"/>
      <c r="C475" s="3"/>
      <c r="D475" s="3"/>
      <c r="E475" s="3"/>
      <c r="F475" s="3"/>
      <c r="G475" s="3"/>
      <c r="H475" s="3"/>
      <c r="I475" s="3"/>
      <c r="J475" s="3"/>
    </row>
    <row r="476" spans="2:10" x14ac:dyDescent="0.3">
      <c r="B476" s="3"/>
      <c r="C476" s="3"/>
      <c r="D476" s="3"/>
      <c r="E476" s="3"/>
      <c r="F476" s="3"/>
      <c r="G476" s="3"/>
      <c r="H476" s="3"/>
      <c r="I476" s="3"/>
      <c r="J476" s="3"/>
    </row>
    <row r="477" spans="2:10" x14ac:dyDescent="0.3">
      <c r="B477" s="3"/>
      <c r="C477" s="3"/>
      <c r="D477" s="3"/>
      <c r="E477" s="3"/>
      <c r="F477" s="3"/>
      <c r="G477" s="3"/>
      <c r="H477" s="3"/>
      <c r="I477" s="3"/>
      <c r="J477" s="3"/>
    </row>
    <row r="478" spans="2:10" x14ac:dyDescent="0.3">
      <c r="B478" s="3"/>
      <c r="C478" s="3"/>
      <c r="D478" s="3"/>
      <c r="E478" s="3"/>
      <c r="F478" s="3"/>
      <c r="G478" s="3"/>
      <c r="H478" s="3"/>
      <c r="I478" s="3"/>
      <c r="J478" s="3"/>
    </row>
    <row r="479" spans="2:10" x14ac:dyDescent="0.3">
      <c r="B479" s="3"/>
      <c r="C479" s="3"/>
      <c r="D479" s="3"/>
      <c r="E479" s="3"/>
      <c r="F479" s="3"/>
      <c r="G479" s="3"/>
      <c r="H479" s="3"/>
      <c r="I479" s="3"/>
      <c r="J479" s="3"/>
    </row>
    <row r="480" spans="2:10" x14ac:dyDescent="0.3">
      <c r="B480" s="3"/>
      <c r="C480" s="3"/>
      <c r="D480" s="3"/>
      <c r="E480" s="3"/>
      <c r="F480" s="3"/>
      <c r="G480" s="3"/>
      <c r="H480" s="3"/>
      <c r="I480" s="3"/>
      <c r="J480" s="3"/>
    </row>
    <row r="481" spans="2:10" x14ac:dyDescent="0.3">
      <c r="B481" s="3"/>
      <c r="C481" s="3"/>
      <c r="D481" s="3"/>
      <c r="E481" s="3"/>
      <c r="F481" s="3"/>
      <c r="G481" s="3"/>
      <c r="H481" s="3"/>
      <c r="I481" s="3"/>
      <c r="J481" s="3"/>
    </row>
    <row r="482" spans="2:10" x14ac:dyDescent="0.3">
      <c r="B482" s="3"/>
      <c r="C482" s="3"/>
      <c r="D482" s="3"/>
      <c r="E482" s="3"/>
      <c r="F482" s="3"/>
      <c r="G482" s="3"/>
      <c r="H482" s="3"/>
      <c r="I482" s="3"/>
      <c r="J482" s="3"/>
    </row>
    <row r="483" spans="2:10" x14ac:dyDescent="0.3">
      <c r="B483" s="3"/>
      <c r="C483" s="3"/>
      <c r="D483" s="3"/>
      <c r="E483" s="3"/>
      <c r="F483" s="3"/>
      <c r="G483" s="3"/>
      <c r="H483" s="3"/>
      <c r="I483" s="3"/>
      <c r="J483" s="3"/>
    </row>
    <row r="484" spans="2:10" x14ac:dyDescent="0.3">
      <c r="B484" s="3"/>
      <c r="C484" s="3"/>
      <c r="D484" s="3"/>
      <c r="E484" s="3"/>
      <c r="F484" s="3"/>
      <c r="G484" s="3"/>
      <c r="H484" s="3"/>
      <c r="I484" s="3"/>
      <c r="J484" s="3"/>
    </row>
    <row r="485" spans="2:10" x14ac:dyDescent="0.3">
      <c r="B485" s="3"/>
      <c r="C485" s="3"/>
      <c r="D485" s="3"/>
      <c r="E485" s="3"/>
      <c r="F485" s="3"/>
      <c r="G485" s="3"/>
      <c r="H485" s="3"/>
      <c r="I485" s="3"/>
      <c r="J485" s="3"/>
    </row>
    <row r="486" spans="2:10" x14ac:dyDescent="0.3">
      <c r="B486" s="3"/>
      <c r="C486" s="3"/>
      <c r="D486" s="3"/>
      <c r="E486" s="3"/>
      <c r="F486" s="3"/>
      <c r="G486" s="3"/>
      <c r="H486" s="3"/>
      <c r="I486" s="3"/>
      <c r="J486" s="3"/>
    </row>
    <row r="487" spans="2:10" x14ac:dyDescent="0.3">
      <c r="B487" s="3"/>
      <c r="C487" s="3"/>
      <c r="D487" s="3"/>
      <c r="E487" s="3"/>
      <c r="F487" s="3"/>
      <c r="G487" s="3"/>
      <c r="H487" s="3"/>
      <c r="I487" s="3"/>
      <c r="J487" s="3"/>
    </row>
    <row r="488" spans="2:10" x14ac:dyDescent="0.3">
      <c r="B488" s="3"/>
      <c r="C488" s="3"/>
      <c r="D488" s="3"/>
      <c r="E488" s="3"/>
      <c r="F488" s="3"/>
      <c r="G488" s="3"/>
      <c r="H488" s="3"/>
      <c r="I488" s="3"/>
      <c r="J488" s="3"/>
    </row>
    <row r="489" spans="2:10" x14ac:dyDescent="0.3">
      <c r="B489" s="3"/>
      <c r="C489" s="3"/>
      <c r="D489" s="3"/>
      <c r="E489" s="3"/>
      <c r="F489" s="3"/>
      <c r="G489" s="3"/>
      <c r="H489" s="3"/>
      <c r="I489" s="3"/>
      <c r="J489" s="3"/>
    </row>
    <row r="490" spans="2:10" x14ac:dyDescent="0.3">
      <c r="B490" s="3"/>
      <c r="C490" s="3"/>
      <c r="D490" s="3"/>
      <c r="E490" s="3"/>
      <c r="F490" s="3"/>
      <c r="G490" s="3"/>
      <c r="H490" s="3"/>
      <c r="I490" s="3"/>
      <c r="J490" s="3"/>
    </row>
    <row r="491" spans="2:10" x14ac:dyDescent="0.3">
      <c r="B491" s="3"/>
      <c r="C491" s="3"/>
      <c r="D491" s="3"/>
      <c r="E491" s="3"/>
      <c r="F491" s="3"/>
      <c r="G491" s="3"/>
      <c r="H491" s="3"/>
      <c r="I491" s="3"/>
      <c r="J491" s="3"/>
    </row>
    <row r="492" spans="2:10" x14ac:dyDescent="0.3">
      <c r="B492" s="3"/>
      <c r="C492" s="3"/>
      <c r="D492" s="3"/>
      <c r="E492" s="3"/>
      <c r="F492" s="3"/>
      <c r="G492" s="3"/>
      <c r="H492" s="3"/>
      <c r="I492" s="3"/>
      <c r="J492" s="3"/>
    </row>
    <row r="493" spans="2:10" x14ac:dyDescent="0.3">
      <c r="B493" s="3"/>
      <c r="C493" s="3"/>
      <c r="D493" s="3"/>
      <c r="E493" s="3"/>
      <c r="F493" s="3"/>
      <c r="G493" s="3"/>
      <c r="H493" s="3"/>
      <c r="I493" s="3"/>
      <c r="J493" s="3"/>
    </row>
    <row r="494" spans="2:10" x14ac:dyDescent="0.3">
      <c r="B494" s="3"/>
      <c r="C494" s="3"/>
      <c r="D494" s="3"/>
      <c r="E494" s="3"/>
      <c r="F494" s="3"/>
      <c r="G494" s="3"/>
      <c r="H494" s="3"/>
      <c r="I494" s="3"/>
      <c r="J494" s="3"/>
    </row>
    <row r="495" spans="2:10" x14ac:dyDescent="0.3">
      <c r="B495" s="3"/>
      <c r="C495" s="3"/>
      <c r="D495" s="3"/>
      <c r="E495" s="3"/>
      <c r="F495" s="3"/>
      <c r="G495" s="3"/>
      <c r="H495" s="3"/>
      <c r="I495" s="3"/>
      <c r="J495" s="3"/>
    </row>
    <row r="496" spans="2:10" x14ac:dyDescent="0.3">
      <c r="B496" s="3"/>
      <c r="C496" s="3"/>
      <c r="D496" s="3"/>
      <c r="E496" s="3"/>
      <c r="F496" s="3"/>
      <c r="G496" s="3"/>
      <c r="H496" s="3"/>
      <c r="I496" s="3"/>
      <c r="J496" s="3"/>
    </row>
    <row r="497" spans="2:10" x14ac:dyDescent="0.3">
      <c r="B497" s="3"/>
      <c r="C497" s="3"/>
      <c r="D497" s="3"/>
      <c r="E497" s="3"/>
      <c r="F497" s="3"/>
      <c r="G497" s="3"/>
      <c r="H497" s="3"/>
      <c r="I497" s="3"/>
      <c r="J497" s="3"/>
    </row>
    <row r="498" spans="2:10" x14ac:dyDescent="0.3">
      <c r="B498" s="3"/>
      <c r="C498" s="3"/>
      <c r="D498" s="3"/>
      <c r="E498" s="3"/>
      <c r="F498" s="3"/>
      <c r="G498" s="3"/>
      <c r="H498" s="3"/>
      <c r="I498" s="3"/>
      <c r="J498" s="3"/>
    </row>
    <row r="499" spans="2:10" x14ac:dyDescent="0.3">
      <c r="B499" s="3"/>
      <c r="C499" s="3"/>
      <c r="D499" s="3"/>
      <c r="E499" s="3"/>
      <c r="F499" s="3"/>
      <c r="G499" s="3"/>
      <c r="H499" s="3"/>
      <c r="I499" s="3"/>
      <c r="J499" s="3"/>
    </row>
    <row r="500" spans="2:10" x14ac:dyDescent="0.3">
      <c r="B500" s="3"/>
      <c r="C500" s="3"/>
      <c r="D500" s="3"/>
      <c r="E500" s="3"/>
      <c r="F500" s="3"/>
      <c r="G500" s="3"/>
      <c r="H500" s="3"/>
      <c r="I500" s="3"/>
      <c r="J500" s="3"/>
    </row>
    <row r="501" spans="2:10" x14ac:dyDescent="0.3">
      <c r="B501" s="3"/>
      <c r="C501" s="3"/>
      <c r="D501" s="3"/>
      <c r="E501" s="3"/>
      <c r="F501" s="3"/>
      <c r="G501" s="3"/>
      <c r="H501" s="3"/>
      <c r="I501" s="3"/>
      <c r="J501" s="3"/>
    </row>
    <row r="502" spans="2:10" x14ac:dyDescent="0.3">
      <c r="B502" s="3"/>
      <c r="C502" s="3"/>
      <c r="D502" s="3"/>
      <c r="E502" s="3"/>
      <c r="F502" s="3"/>
      <c r="G502" s="3"/>
      <c r="H502" s="3"/>
      <c r="I502" s="3"/>
      <c r="J502" s="3"/>
    </row>
    <row r="503" spans="2:10" x14ac:dyDescent="0.3">
      <c r="B503" s="3"/>
      <c r="C503" s="3"/>
      <c r="D503" s="3"/>
      <c r="E503" s="3"/>
      <c r="F503" s="3"/>
      <c r="G503" s="3"/>
      <c r="H503" s="3"/>
      <c r="I503" s="3"/>
      <c r="J503" s="3"/>
    </row>
    <row r="504" spans="2:10" x14ac:dyDescent="0.3">
      <c r="B504" s="3"/>
      <c r="C504" s="3"/>
      <c r="D504" s="3"/>
      <c r="E504" s="3"/>
      <c r="F504" s="3"/>
      <c r="G504" s="3"/>
      <c r="H504" s="3"/>
      <c r="I504" s="3"/>
      <c r="J504" s="3"/>
    </row>
    <row r="505" spans="2:10" x14ac:dyDescent="0.3">
      <c r="B505" s="3"/>
      <c r="C505" s="3"/>
      <c r="D505" s="3"/>
      <c r="E505" s="3"/>
      <c r="F505" s="3"/>
      <c r="G505" s="3"/>
      <c r="H505" s="3"/>
      <c r="I505" s="3"/>
      <c r="J505" s="3"/>
    </row>
    <row r="506" spans="2:10" x14ac:dyDescent="0.3">
      <c r="B506" s="3"/>
      <c r="C506" s="3"/>
      <c r="D506" s="3"/>
      <c r="E506" s="3"/>
      <c r="F506" s="3"/>
      <c r="G506" s="3"/>
      <c r="H506" s="3"/>
      <c r="I506" s="3"/>
      <c r="J506" s="3"/>
    </row>
    <row r="507" spans="2:10" x14ac:dyDescent="0.3">
      <c r="B507" s="3"/>
      <c r="C507" s="3"/>
      <c r="D507" s="3"/>
      <c r="E507" s="3"/>
      <c r="F507" s="3"/>
      <c r="G507" s="3"/>
      <c r="H507" s="3"/>
      <c r="I507" s="3"/>
      <c r="J507" s="3"/>
    </row>
    <row r="508" spans="2:10" x14ac:dyDescent="0.3">
      <c r="B508" s="3"/>
      <c r="C508" s="3"/>
      <c r="D508" s="3"/>
      <c r="E508" s="3"/>
      <c r="F508" s="3"/>
      <c r="G508" s="3"/>
      <c r="H508" s="3"/>
      <c r="I508" s="3"/>
      <c r="J508" s="3"/>
    </row>
    <row r="509" spans="2:10" x14ac:dyDescent="0.3">
      <c r="B509" s="3"/>
      <c r="C509" s="3"/>
      <c r="D509" s="3"/>
      <c r="E509" s="3"/>
      <c r="F509" s="3"/>
      <c r="G509" s="3"/>
      <c r="H509" s="3"/>
      <c r="I509" s="3"/>
      <c r="J509" s="3"/>
    </row>
    <row r="510" spans="2:10" x14ac:dyDescent="0.3">
      <c r="B510" s="3"/>
      <c r="C510" s="3"/>
      <c r="D510" s="3"/>
      <c r="E510" s="3"/>
      <c r="F510" s="3"/>
      <c r="G510" s="3"/>
      <c r="H510" s="3"/>
      <c r="I510" s="3"/>
      <c r="J510" s="3"/>
    </row>
    <row r="511" spans="2:10" x14ac:dyDescent="0.3">
      <c r="B511" s="3"/>
      <c r="C511" s="3"/>
      <c r="D511" s="3"/>
      <c r="E511" s="3"/>
      <c r="F511" s="3"/>
      <c r="G511" s="3"/>
      <c r="H511" s="3"/>
      <c r="I511" s="3"/>
      <c r="J511" s="3"/>
    </row>
    <row r="512" spans="2:10" x14ac:dyDescent="0.3">
      <c r="B512" s="3"/>
      <c r="C512" s="3"/>
      <c r="D512" s="3"/>
      <c r="E512" s="3"/>
      <c r="F512" s="3"/>
      <c r="G512" s="3"/>
      <c r="H512" s="3"/>
      <c r="I512" s="3"/>
      <c r="J512" s="3"/>
    </row>
    <row r="513" spans="2:10" x14ac:dyDescent="0.3">
      <c r="B513" s="3"/>
      <c r="C513" s="3"/>
      <c r="D513" s="3"/>
      <c r="E513" s="3"/>
      <c r="F513" s="3"/>
      <c r="G513" s="3"/>
      <c r="H513" s="3"/>
      <c r="I513" s="3"/>
      <c r="J513" s="3"/>
    </row>
    <row r="514" spans="2:10" x14ac:dyDescent="0.3">
      <c r="B514" s="3"/>
      <c r="C514" s="3"/>
      <c r="D514" s="3"/>
      <c r="E514" s="3"/>
      <c r="F514" s="3"/>
      <c r="G514" s="3"/>
      <c r="H514" s="3"/>
      <c r="I514" s="3"/>
      <c r="J514" s="3"/>
    </row>
    <row r="515" spans="2:10" x14ac:dyDescent="0.3">
      <c r="B515" s="3"/>
      <c r="C515" s="3"/>
      <c r="D515" s="3"/>
      <c r="E515" s="3"/>
      <c r="F515" s="3"/>
      <c r="G515" s="3"/>
      <c r="H515" s="3"/>
      <c r="I515" s="3"/>
      <c r="J515" s="3"/>
    </row>
    <row r="516" spans="2:10" x14ac:dyDescent="0.3">
      <c r="B516" s="3"/>
      <c r="C516" s="3"/>
      <c r="D516" s="3"/>
      <c r="E516" s="3"/>
      <c r="F516" s="3"/>
      <c r="G516" s="3"/>
      <c r="H516" s="3"/>
      <c r="I516" s="3"/>
      <c r="J516" s="3"/>
    </row>
    <row r="517" spans="2:10" x14ac:dyDescent="0.3">
      <c r="B517" s="3"/>
      <c r="C517" s="3"/>
      <c r="D517" s="3"/>
      <c r="E517" s="3"/>
      <c r="F517" s="3"/>
      <c r="G517" s="3"/>
      <c r="H517" s="3"/>
      <c r="I517" s="3"/>
      <c r="J517" s="3"/>
    </row>
    <row r="518" spans="2:10" x14ac:dyDescent="0.3">
      <c r="B518" s="3"/>
      <c r="C518" s="3"/>
      <c r="D518" s="3"/>
      <c r="E518" s="3"/>
      <c r="F518" s="3"/>
      <c r="G518" s="3"/>
      <c r="H518" s="3"/>
      <c r="I518" s="3"/>
      <c r="J518" s="3"/>
    </row>
    <row r="519" spans="2:10" x14ac:dyDescent="0.3">
      <c r="B519" s="3"/>
      <c r="C519" s="3"/>
      <c r="D519" s="3"/>
      <c r="E519" s="3"/>
      <c r="F519" s="3"/>
      <c r="G519" s="3"/>
      <c r="H519" s="3"/>
      <c r="I519" s="3"/>
      <c r="J519" s="3"/>
    </row>
    <row r="520" spans="2:10" x14ac:dyDescent="0.3">
      <c r="B520" s="3"/>
      <c r="C520" s="3"/>
      <c r="D520" s="3"/>
      <c r="E520" s="3"/>
      <c r="F520" s="3"/>
      <c r="G520" s="3"/>
      <c r="H520" s="3"/>
      <c r="I520" s="3"/>
      <c r="J520" s="3"/>
    </row>
    <row r="521" spans="2:10" x14ac:dyDescent="0.3">
      <c r="B521" s="3"/>
      <c r="C521" s="3"/>
      <c r="D521" s="3"/>
      <c r="E521" s="3"/>
      <c r="F521" s="3"/>
      <c r="G521" s="3"/>
      <c r="H521" s="3"/>
      <c r="I521" s="3"/>
      <c r="J521" s="3"/>
    </row>
    <row r="522" spans="2:10" x14ac:dyDescent="0.3">
      <c r="B522" s="3"/>
      <c r="C522" s="3"/>
      <c r="D522" s="3"/>
      <c r="E522" s="3"/>
      <c r="F522" s="3"/>
      <c r="G522" s="3"/>
      <c r="H522" s="3"/>
      <c r="I522" s="3"/>
      <c r="J522" s="3"/>
    </row>
    <row r="523" spans="2:10" x14ac:dyDescent="0.3">
      <c r="B523" s="3"/>
      <c r="C523" s="3"/>
      <c r="D523" s="3"/>
      <c r="E523" s="3"/>
      <c r="F523" s="3"/>
      <c r="G523" s="3"/>
      <c r="H523" s="3"/>
      <c r="I523" s="3"/>
      <c r="J523" s="3"/>
    </row>
    <row r="524" spans="2:10" x14ac:dyDescent="0.3">
      <c r="B524" s="3"/>
      <c r="C524" s="3"/>
      <c r="D524" s="3"/>
      <c r="E524" s="3"/>
      <c r="F524" s="3"/>
      <c r="G524" s="3"/>
      <c r="H524" s="3"/>
      <c r="I524" s="3"/>
      <c r="J524" s="3"/>
    </row>
    <row r="525" spans="2:10" x14ac:dyDescent="0.3">
      <c r="B525" s="3"/>
      <c r="C525" s="3"/>
      <c r="D525" s="3"/>
      <c r="E525" s="3"/>
      <c r="F525" s="3"/>
      <c r="G525" s="3"/>
      <c r="H525" s="3"/>
      <c r="I525" s="3"/>
      <c r="J525" s="3"/>
    </row>
    <row r="526" spans="2:10" x14ac:dyDescent="0.3">
      <c r="B526" s="3"/>
      <c r="C526" s="3"/>
      <c r="D526" s="3"/>
      <c r="E526" s="3"/>
      <c r="F526" s="3"/>
      <c r="G526" s="3"/>
      <c r="H526" s="3"/>
      <c r="I526" s="3"/>
      <c r="J526" s="3"/>
    </row>
    <row r="527" spans="2:10" x14ac:dyDescent="0.3">
      <c r="B527" s="3"/>
      <c r="C527" s="3"/>
      <c r="D527" s="3"/>
      <c r="E527" s="3"/>
      <c r="F527" s="3"/>
      <c r="G527" s="3"/>
      <c r="H527" s="3"/>
      <c r="I527" s="3"/>
      <c r="J527" s="3"/>
    </row>
    <row r="528" spans="2:10" x14ac:dyDescent="0.3">
      <c r="B528" s="3"/>
      <c r="C528" s="3"/>
      <c r="D528" s="3"/>
      <c r="E528" s="3"/>
      <c r="F528" s="3"/>
      <c r="G528" s="3"/>
      <c r="H528" s="3"/>
      <c r="I528" s="3"/>
      <c r="J528" s="3"/>
    </row>
    <row r="529" spans="2:10" x14ac:dyDescent="0.3">
      <c r="B529" s="3"/>
      <c r="C529" s="3"/>
      <c r="D529" s="3"/>
      <c r="E529" s="3"/>
      <c r="F529" s="3"/>
      <c r="G529" s="3"/>
      <c r="H529" s="3"/>
      <c r="I529" s="3"/>
      <c r="J529" s="3"/>
    </row>
    <row r="530" spans="2:10" x14ac:dyDescent="0.3">
      <c r="B530" s="3"/>
      <c r="C530" s="3"/>
      <c r="D530" s="3"/>
      <c r="E530" s="3"/>
      <c r="F530" s="3"/>
      <c r="G530" s="3"/>
      <c r="H530" s="3"/>
      <c r="I530" s="3"/>
      <c r="J530" s="3"/>
    </row>
    <row r="531" spans="2:10" x14ac:dyDescent="0.3">
      <c r="B531" s="3"/>
      <c r="C531" s="3"/>
      <c r="D531" s="3"/>
      <c r="E531" s="3"/>
      <c r="F531" s="3"/>
      <c r="G531" s="3"/>
      <c r="H531" s="3"/>
      <c r="I531" s="3"/>
      <c r="J531" s="3"/>
    </row>
    <row r="532" spans="2:10" x14ac:dyDescent="0.3">
      <c r="B532" s="3"/>
      <c r="C532" s="3"/>
      <c r="D532" s="3"/>
      <c r="E532" s="3"/>
      <c r="F532" s="3"/>
      <c r="G532" s="3"/>
      <c r="H532" s="3"/>
      <c r="I532" s="3"/>
      <c r="J532" s="3"/>
    </row>
    <row r="533" spans="2:10" x14ac:dyDescent="0.3">
      <c r="B533" s="3"/>
      <c r="C533" s="3"/>
      <c r="D533" s="3"/>
      <c r="E533" s="3"/>
      <c r="F533" s="3"/>
      <c r="G533" s="3"/>
      <c r="H533" s="3"/>
      <c r="I533" s="3"/>
      <c r="J533" s="3"/>
    </row>
    <row r="534" spans="2:10" x14ac:dyDescent="0.3">
      <c r="B534" s="3"/>
      <c r="C534" s="3"/>
      <c r="D534" s="3"/>
      <c r="E534" s="3"/>
      <c r="F534" s="3"/>
      <c r="G534" s="3"/>
      <c r="H534" s="3"/>
      <c r="I534" s="3"/>
      <c r="J534" s="3"/>
    </row>
    <row r="535" spans="2:10" x14ac:dyDescent="0.3">
      <c r="B535" s="3"/>
      <c r="C535" s="3"/>
      <c r="D535" s="3"/>
      <c r="E535" s="3"/>
      <c r="F535" s="3"/>
      <c r="G535" s="3"/>
      <c r="H535" s="3"/>
      <c r="I535" s="3"/>
      <c r="J535" s="3"/>
    </row>
    <row r="536" spans="2:10" x14ac:dyDescent="0.3">
      <c r="B536" s="3"/>
      <c r="C536" s="3"/>
      <c r="D536" s="3"/>
      <c r="E536" s="3"/>
      <c r="F536" s="3"/>
      <c r="G536" s="3"/>
      <c r="H536" s="3"/>
      <c r="I536" s="3"/>
      <c r="J536" s="3"/>
    </row>
    <row r="537" spans="2:10" x14ac:dyDescent="0.3">
      <c r="B537" s="3"/>
      <c r="C537" s="3"/>
      <c r="D537" s="3"/>
      <c r="E537" s="3"/>
      <c r="F537" s="3"/>
      <c r="G537" s="3"/>
      <c r="H537" s="3"/>
      <c r="I537" s="3"/>
      <c r="J537" s="3"/>
    </row>
    <row r="538" spans="2:10" x14ac:dyDescent="0.3">
      <c r="B538" s="3"/>
      <c r="C538" s="3"/>
      <c r="D538" s="3"/>
      <c r="E538" s="3"/>
      <c r="F538" s="3"/>
      <c r="G538" s="3"/>
      <c r="H538" s="3"/>
      <c r="I538" s="3"/>
      <c r="J538" s="3"/>
    </row>
    <row r="539" spans="2:10" x14ac:dyDescent="0.3">
      <c r="B539" s="3"/>
      <c r="C539" s="3"/>
      <c r="D539" s="3"/>
      <c r="E539" s="3"/>
      <c r="F539" s="3"/>
      <c r="G539" s="3"/>
      <c r="H539" s="3"/>
      <c r="I539" s="3"/>
      <c r="J539" s="3"/>
    </row>
    <row r="540" spans="2:10" x14ac:dyDescent="0.3">
      <c r="B540" s="3"/>
      <c r="C540" s="3"/>
      <c r="D540" s="3"/>
      <c r="E540" s="3"/>
      <c r="F540" s="3"/>
      <c r="G540" s="3"/>
      <c r="H540" s="3"/>
      <c r="I540" s="3"/>
      <c r="J540" s="3"/>
    </row>
    <row r="541" spans="2:10" x14ac:dyDescent="0.3">
      <c r="B541" s="3"/>
      <c r="C541" s="3"/>
      <c r="D541" s="3"/>
      <c r="E541" s="3"/>
      <c r="F541" s="3"/>
      <c r="G541" s="3"/>
      <c r="H541" s="3"/>
      <c r="I541" s="3"/>
      <c r="J541" s="3"/>
    </row>
    <row r="542" spans="2:10" x14ac:dyDescent="0.3">
      <c r="B542" s="3"/>
      <c r="C542" s="3"/>
      <c r="D542" s="3"/>
      <c r="E542" s="3"/>
      <c r="F542" s="3"/>
      <c r="G542" s="3"/>
      <c r="H542" s="3"/>
      <c r="I542" s="3"/>
      <c r="J542" s="3"/>
    </row>
    <row r="543" spans="2:10" x14ac:dyDescent="0.3">
      <c r="B543" s="3"/>
      <c r="C543" s="3"/>
      <c r="D543" s="3"/>
      <c r="E543" s="3"/>
      <c r="F543" s="3"/>
      <c r="G543" s="3"/>
      <c r="H543" s="3"/>
      <c r="I543" s="3"/>
      <c r="J543" s="3"/>
    </row>
    <row r="544" spans="2:10" x14ac:dyDescent="0.3">
      <c r="B544" s="3"/>
      <c r="C544" s="3"/>
      <c r="D544" s="3"/>
      <c r="E544" s="3"/>
      <c r="F544" s="3"/>
      <c r="G544" s="3"/>
      <c r="H544" s="3"/>
      <c r="I544" s="3"/>
      <c r="J544" s="3"/>
    </row>
    <row r="545" spans="2:10" x14ac:dyDescent="0.3">
      <c r="B545" s="3"/>
      <c r="C545" s="3"/>
      <c r="D545" s="3"/>
      <c r="E545" s="3"/>
      <c r="F545" s="3"/>
      <c r="G545" s="3"/>
      <c r="H545" s="3"/>
      <c r="I545" s="3"/>
      <c r="J545" s="3"/>
    </row>
    <row r="546" spans="2:10" x14ac:dyDescent="0.3">
      <c r="B546" s="3"/>
      <c r="C546" s="3"/>
      <c r="D546" s="3"/>
      <c r="E546" s="3"/>
      <c r="F546" s="3"/>
      <c r="G546" s="3"/>
      <c r="H546" s="3"/>
      <c r="I546" s="3"/>
      <c r="J546" s="3"/>
    </row>
    <row r="547" spans="2:10" x14ac:dyDescent="0.3">
      <c r="B547" s="3"/>
      <c r="C547" s="3"/>
      <c r="D547" s="3"/>
      <c r="E547" s="3"/>
      <c r="F547" s="3"/>
      <c r="G547" s="3"/>
      <c r="H547" s="3"/>
      <c r="I547" s="3"/>
      <c r="J547" s="3"/>
    </row>
    <row r="548" spans="2:10" x14ac:dyDescent="0.3">
      <c r="B548" s="3"/>
      <c r="C548" s="3"/>
      <c r="D548" s="3"/>
      <c r="E548" s="3"/>
      <c r="F548" s="3"/>
      <c r="G548" s="3"/>
      <c r="H548" s="3"/>
      <c r="I548" s="3"/>
      <c r="J548" s="3"/>
    </row>
    <row r="549" spans="2:10" x14ac:dyDescent="0.3">
      <c r="B549" s="3"/>
      <c r="C549" s="3"/>
      <c r="D549" s="3"/>
      <c r="E549" s="3"/>
      <c r="F549" s="3"/>
      <c r="G549" s="3"/>
      <c r="H549" s="3"/>
      <c r="I549" s="3"/>
      <c r="J549" s="3"/>
    </row>
    <row r="550" spans="2:10" x14ac:dyDescent="0.3">
      <c r="B550" s="3"/>
      <c r="C550" s="3"/>
      <c r="D550" s="3"/>
      <c r="E550" s="3"/>
      <c r="F550" s="3"/>
      <c r="G550" s="3"/>
      <c r="H550" s="3"/>
      <c r="I550" s="3"/>
      <c r="J550" s="3"/>
    </row>
    <row r="551" spans="2:10" x14ac:dyDescent="0.3">
      <c r="B551" s="3"/>
      <c r="C551" s="3"/>
      <c r="D551" s="3"/>
      <c r="E551" s="3"/>
      <c r="F551" s="3"/>
      <c r="G551" s="3"/>
      <c r="H551" s="3"/>
      <c r="I551" s="3"/>
      <c r="J551" s="3"/>
    </row>
    <row r="552" spans="2:10" x14ac:dyDescent="0.3">
      <c r="B552" s="3"/>
      <c r="C552" s="3"/>
      <c r="D552" s="3"/>
      <c r="E552" s="3"/>
      <c r="F552" s="3"/>
      <c r="G552" s="3"/>
      <c r="H552" s="3"/>
      <c r="I552" s="3"/>
      <c r="J552" s="3"/>
    </row>
    <row r="553" spans="2:10" x14ac:dyDescent="0.3">
      <c r="B553" s="3"/>
      <c r="C553" s="3"/>
      <c r="D553" s="3"/>
      <c r="E553" s="3"/>
      <c r="F553" s="3"/>
      <c r="G553" s="3"/>
      <c r="H553" s="3"/>
      <c r="I553" s="3"/>
      <c r="J553" s="3"/>
    </row>
    <row r="554" spans="2:10" x14ac:dyDescent="0.3">
      <c r="B554" s="3"/>
      <c r="C554" s="3"/>
      <c r="D554" s="3"/>
      <c r="E554" s="3"/>
      <c r="F554" s="3"/>
      <c r="G554" s="3"/>
      <c r="H554" s="3"/>
      <c r="I554" s="3"/>
      <c r="J554" s="3"/>
    </row>
    <row r="555" spans="2:10" x14ac:dyDescent="0.3">
      <c r="B555" s="3"/>
      <c r="C555" s="3"/>
      <c r="D555" s="3"/>
      <c r="E555" s="3"/>
      <c r="F555" s="3"/>
      <c r="G555" s="3"/>
      <c r="H555" s="3"/>
      <c r="I555" s="3"/>
      <c r="J555" s="3"/>
    </row>
    <row r="556" spans="2:10" x14ac:dyDescent="0.3">
      <c r="B556" s="3"/>
      <c r="C556" s="3"/>
      <c r="D556" s="3"/>
      <c r="E556" s="3"/>
      <c r="F556" s="3"/>
      <c r="G556" s="3"/>
      <c r="H556" s="3"/>
      <c r="I556" s="3"/>
      <c r="J556" s="3"/>
    </row>
    <row r="557" spans="2:10" x14ac:dyDescent="0.3">
      <c r="B557" s="3"/>
      <c r="C557" s="3"/>
      <c r="D557" s="3"/>
      <c r="E557" s="3"/>
      <c r="F557" s="3"/>
      <c r="G557" s="3"/>
      <c r="H557" s="3"/>
      <c r="I557" s="3"/>
      <c r="J557" s="3"/>
    </row>
    <row r="558" spans="2:10" x14ac:dyDescent="0.3">
      <c r="B558" s="3"/>
      <c r="C558" s="3"/>
      <c r="D558" s="3"/>
      <c r="E558" s="3"/>
      <c r="F558" s="3"/>
      <c r="G558" s="3"/>
      <c r="H558" s="3"/>
      <c r="I558" s="3"/>
      <c r="J558" s="3"/>
    </row>
    <row r="559" spans="2:10" x14ac:dyDescent="0.3">
      <c r="B559" s="3"/>
      <c r="C559" s="3"/>
      <c r="D559" s="3"/>
      <c r="E559" s="3"/>
      <c r="F559" s="3"/>
      <c r="G559" s="3"/>
      <c r="H559" s="3"/>
      <c r="I559" s="3"/>
      <c r="J559" s="3"/>
    </row>
    <row r="560" spans="2:10" x14ac:dyDescent="0.3">
      <c r="B560" s="3"/>
      <c r="C560" s="3"/>
      <c r="D560" s="3"/>
      <c r="E560" s="3"/>
      <c r="F560" s="3"/>
      <c r="G560" s="3"/>
      <c r="H560" s="3"/>
      <c r="I560" s="3"/>
      <c r="J560" s="3"/>
    </row>
    <row r="561" spans="2:10" x14ac:dyDescent="0.3">
      <c r="B561" s="3"/>
      <c r="C561" s="3"/>
      <c r="D561" s="3"/>
      <c r="E561" s="3"/>
      <c r="F561" s="3"/>
      <c r="G561" s="3"/>
      <c r="H561" s="3"/>
      <c r="I561" s="3"/>
      <c r="J561" s="3"/>
    </row>
    <row r="562" spans="2:10" x14ac:dyDescent="0.3">
      <c r="B562" s="3"/>
      <c r="C562" s="3"/>
      <c r="D562" s="3"/>
      <c r="E562" s="3"/>
      <c r="F562" s="3"/>
      <c r="G562" s="3"/>
      <c r="H562" s="3"/>
      <c r="I562" s="3"/>
      <c r="J562" s="3"/>
    </row>
    <row r="563" spans="2:10" x14ac:dyDescent="0.3">
      <c r="B563" s="3"/>
      <c r="C563" s="3"/>
      <c r="D563" s="3"/>
      <c r="E563" s="3"/>
      <c r="F563" s="3"/>
      <c r="G563" s="3"/>
      <c r="H563" s="3"/>
      <c r="I563" s="3"/>
      <c r="J563" s="3"/>
    </row>
    <row r="564" spans="2:10" x14ac:dyDescent="0.3">
      <c r="B564" s="3"/>
      <c r="C564" s="3"/>
      <c r="D564" s="3"/>
      <c r="E564" s="3"/>
      <c r="F564" s="3"/>
      <c r="G564" s="3"/>
      <c r="H564" s="3"/>
      <c r="I564" s="3"/>
      <c r="J564" s="3"/>
    </row>
    <row r="565" spans="2:10" x14ac:dyDescent="0.3">
      <c r="B565" s="3"/>
      <c r="C565" s="3"/>
      <c r="D565" s="3"/>
      <c r="E565" s="3"/>
      <c r="F565" s="3"/>
      <c r="G565" s="3"/>
      <c r="H565" s="3"/>
      <c r="I565" s="3"/>
      <c r="J565" s="3"/>
    </row>
    <row r="566" spans="2:10" x14ac:dyDescent="0.3">
      <c r="B566" s="3"/>
      <c r="C566" s="3"/>
      <c r="D566" s="3"/>
      <c r="E566" s="3"/>
      <c r="F566" s="3"/>
      <c r="G566" s="3"/>
      <c r="H566" s="3"/>
      <c r="I566" s="3"/>
      <c r="J566" s="3"/>
    </row>
    <row r="567" spans="2:10" x14ac:dyDescent="0.3">
      <c r="B567" s="3"/>
      <c r="C567" s="3"/>
      <c r="D567" s="3"/>
      <c r="E567" s="3"/>
      <c r="F567" s="3"/>
      <c r="G567" s="3"/>
      <c r="H567" s="3"/>
      <c r="I567" s="3"/>
      <c r="J567" s="3"/>
    </row>
    <row r="568" spans="2:10" x14ac:dyDescent="0.3">
      <c r="B568" s="3"/>
      <c r="C568" s="3"/>
      <c r="D568" s="3"/>
      <c r="E568" s="3"/>
      <c r="F568" s="3"/>
      <c r="G568" s="3"/>
      <c r="H568" s="3"/>
      <c r="I568" s="3"/>
      <c r="J568" s="3"/>
    </row>
    <row r="569" spans="2:10" x14ac:dyDescent="0.3">
      <c r="B569" s="3"/>
      <c r="C569" s="3"/>
      <c r="D569" s="3"/>
      <c r="E569" s="3"/>
      <c r="F569" s="3"/>
      <c r="G569" s="3"/>
      <c r="H569" s="3"/>
      <c r="I569" s="3"/>
      <c r="J569" s="3"/>
    </row>
    <row r="570" spans="2:10" x14ac:dyDescent="0.3">
      <c r="B570" s="3"/>
      <c r="C570" s="3"/>
      <c r="D570" s="3"/>
      <c r="E570" s="3"/>
      <c r="F570" s="3"/>
      <c r="G570" s="3"/>
      <c r="H570" s="3"/>
      <c r="I570" s="3"/>
      <c r="J570" s="3"/>
    </row>
    <row r="571" spans="2:10" x14ac:dyDescent="0.3">
      <c r="B571" s="3"/>
      <c r="C571" s="3"/>
      <c r="D571" s="3"/>
      <c r="E571" s="3"/>
      <c r="F571" s="3"/>
      <c r="G571" s="3"/>
      <c r="H571" s="3"/>
      <c r="I571" s="3"/>
      <c r="J571" s="3"/>
    </row>
    <row r="572" spans="2:10" x14ac:dyDescent="0.3">
      <c r="B572" s="3"/>
      <c r="C572" s="3"/>
      <c r="D572" s="3"/>
      <c r="E572" s="3"/>
      <c r="F572" s="3"/>
      <c r="G572" s="3"/>
      <c r="H572" s="3"/>
      <c r="I572" s="3"/>
      <c r="J572" s="3"/>
    </row>
    <row r="573" spans="2:10" x14ac:dyDescent="0.3">
      <c r="B573" s="3"/>
      <c r="C573" s="3"/>
      <c r="D573" s="3"/>
      <c r="E573" s="3"/>
      <c r="F573" s="3"/>
      <c r="G573" s="3"/>
      <c r="H573" s="3"/>
      <c r="I573" s="3"/>
      <c r="J573" s="3"/>
    </row>
    <row r="574" spans="2:10" x14ac:dyDescent="0.3">
      <c r="B574" s="3"/>
      <c r="C574" s="3"/>
      <c r="D574" s="3"/>
      <c r="E574" s="3"/>
      <c r="F574" s="3"/>
      <c r="G574" s="3"/>
      <c r="H574" s="3"/>
      <c r="I574" s="3"/>
      <c r="J574" s="3"/>
    </row>
    <row r="575" spans="2:10" x14ac:dyDescent="0.3">
      <c r="B575" s="3"/>
      <c r="C575" s="3"/>
      <c r="D575" s="3"/>
      <c r="E575" s="3"/>
      <c r="F575" s="3"/>
      <c r="G575" s="3"/>
      <c r="H575" s="3"/>
      <c r="I575" s="3"/>
      <c r="J575" s="3"/>
    </row>
    <row r="576" spans="2:10" x14ac:dyDescent="0.3">
      <c r="B576" s="3"/>
      <c r="C576" s="3"/>
      <c r="D576" s="3"/>
      <c r="E576" s="3"/>
      <c r="F576" s="3"/>
      <c r="G576" s="3"/>
      <c r="H576" s="3"/>
      <c r="I576" s="3"/>
      <c r="J576" s="3"/>
    </row>
    <row r="577" spans="2:10" x14ac:dyDescent="0.3">
      <c r="B577" s="3"/>
      <c r="C577" s="3"/>
      <c r="D577" s="3"/>
      <c r="E577" s="3"/>
      <c r="F577" s="3"/>
      <c r="G577" s="3"/>
      <c r="H577" s="3"/>
      <c r="I577" s="3"/>
      <c r="J577" s="3"/>
    </row>
    <row r="578" spans="2:10" x14ac:dyDescent="0.3">
      <c r="B578" s="3"/>
      <c r="C578" s="3"/>
      <c r="D578" s="3"/>
      <c r="E578" s="3"/>
      <c r="F578" s="3"/>
      <c r="G578" s="3"/>
      <c r="H578" s="3"/>
      <c r="I578" s="3"/>
      <c r="J578" s="3"/>
    </row>
    <row r="579" spans="2:10" x14ac:dyDescent="0.3">
      <c r="B579" s="3"/>
      <c r="C579" s="3"/>
      <c r="D579" s="3"/>
      <c r="E579" s="3"/>
      <c r="F579" s="3"/>
      <c r="G579" s="3"/>
      <c r="H579" s="3"/>
      <c r="I579" s="3"/>
      <c r="J579" s="3"/>
    </row>
    <row r="580" spans="2:10" x14ac:dyDescent="0.3">
      <c r="B580" s="3"/>
      <c r="C580" s="3"/>
      <c r="D580" s="3"/>
      <c r="E580" s="3"/>
      <c r="F580" s="3"/>
      <c r="G580" s="3"/>
      <c r="H580" s="3"/>
      <c r="I580" s="3"/>
      <c r="J580" s="3"/>
    </row>
    <row r="581" spans="2:10" x14ac:dyDescent="0.3">
      <c r="B581" s="3"/>
      <c r="C581" s="3"/>
      <c r="D581" s="3"/>
      <c r="E581" s="3"/>
      <c r="F581" s="3"/>
      <c r="G581" s="3"/>
      <c r="H581" s="3"/>
      <c r="I581" s="3"/>
      <c r="J581" s="3"/>
    </row>
    <row r="582" spans="2:10" x14ac:dyDescent="0.3">
      <c r="B582" s="3"/>
      <c r="C582" s="3"/>
      <c r="D582" s="3"/>
      <c r="E582" s="3"/>
      <c r="F582" s="3"/>
      <c r="G582" s="3"/>
      <c r="H582" s="3"/>
      <c r="I582" s="3"/>
      <c r="J582" s="3"/>
    </row>
    <row r="583" spans="2:10" x14ac:dyDescent="0.3">
      <c r="B583" s="3"/>
      <c r="C583" s="3"/>
      <c r="D583" s="3"/>
      <c r="E583" s="3"/>
      <c r="F583" s="3"/>
      <c r="G583" s="3"/>
      <c r="H583" s="3"/>
      <c r="I583" s="3"/>
      <c r="J583" s="3"/>
    </row>
    <row r="584" spans="2:10" x14ac:dyDescent="0.3">
      <c r="B584" s="3"/>
      <c r="C584" s="3"/>
      <c r="D584" s="3"/>
      <c r="E584" s="3"/>
      <c r="F584" s="3"/>
      <c r="G584" s="3"/>
      <c r="H584" s="3"/>
      <c r="I584" s="3"/>
      <c r="J584" s="3"/>
    </row>
    <row r="585" spans="2:10" x14ac:dyDescent="0.3">
      <c r="B585" s="3"/>
      <c r="C585" s="3"/>
      <c r="D585" s="3"/>
      <c r="E585" s="3"/>
      <c r="F585" s="3"/>
      <c r="G585" s="3"/>
      <c r="H585" s="3"/>
      <c r="I585" s="3"/>
      <c r="J585" s="3"/>
    </row>
    <row r="586" spans="2:10" x14ac:dyDescent="0.3">
      <c r="B586" s="3"/>
      <c r="C586" s="3"/>
      <c r="D586" s="3"/>
      <c r="E586" s="3"/>
      <c r="F586" s="3"/>
      <c r="G586" s="3"/>
      <c r="H586" s="3"/>
      <c r="I586" s="3"/>
      <c r="J586" s="3"/>
    </row>
    <row r="587" spans="2:10" x14ac:dyDescent="0.3">
      <c r="B587" s="3"/>
      <c r="C587" s="3"/>
      <c r="D587" s="3"/>
      <c r="E587" s="3"/>
      <c r="F587" s="3"/>
      <c r="G587" s="3"/>
      <c r="H587" s="3"/>
      <c r="I587" s="3"/>
      <c r="J587" s="3"/>
    </row>
    <row r="588" spans="2:10" x14ac:dyDescent="0.3">
      <c r="B588" s="3"/>
      <c r="C588" s="3"/>
      <c r="D588" s="3"/>
      <c r="E588" s="3"/>
      <c r="F588" s="3"/>
      <c r="G588" s="3"/>
      <c r="H588" s="3"/>
      <c r="I588" s="3"/>
      <c r="J588" s="3"/>
    </row>
    <row r="589" spans="2:10" x14ac:dyDescent="0.3">
      <c r="B589" s="3"/>
      <c r="C589" s="3"/>
      <c r="D589" s="3"/>
      <c r="E589" s="3"/>
      <c r="F589" s="3"/>
      <c r="G589" s="3"/>
      <c r="H589" s="3"/>
      <c r="I589" s="3"/>
      <c r="J589" s="3"/>
    </row>
    <row r="590" spans="2:10" x14ac:dyDescent="0.3">
      <c r="B590" s="3"/>
      <c r="C590" s="3"/>
      <c r="D590" s="3"/>
      <c r="E590" s="3"/>
      <c r="F590" s="3"/>
      <c r="G590" s="3"/>
      <c r="H590" s="3"/>
      <c r="I590" s="3"/>
      <c r="J590" s="3"/>
    </row>
    <row r="591" spans="2:10" x14ac:dyDescent="0.3">
      <c r="B591" s="3"/>
      <c r="C591" s="3"/>
      <c r="D591" s="3"/>
      <c r="E591" s="3"/>
      <c r="F591" s="3"/>
      <c r="G591" s="3"/>
      <c r="H591" s="3"/>
      <c r="I591" s="3"/>
      <c r="J591" s="3"/>
    </row>
    <row r="592" spans="2:10" x14ac:dyDescent="0.3">
      <c r="B592" s="3"/>
      <c r="C592" s="3"/>
      <c r="D592" s="3"/>
      <c r="E592" s="3"/>
      <c r="F592" s="3"/>
      <c r="G592" s="3"/>
      <c r="H592" s="3"/>
      <c r="I592" s="3"/>
      <c r="J592" s="3"/>
    </row>
    <row r="593" spans="2:10" x14ac:dyDescent="0.3">
      <c r="B593" s="3"/>
      <c r="C593" s="3"/>
      <c r="D593" s="3"/>
      <c r="E593" s="3"/>
      <c r="F593" s="3"/>
      <c r="G593" s="3"/>
      <c r="H593" s="3"/>
      <c r="I593" s="3"/>
      <c r="J593" s="3"/>
    </row>
    <row r="594" spans="2:10" x14ac:dyDescent="0.3">
      <c r="B594" s="3"/>
      <c r="C594" s="3"/>
      <c r="D594" s="3"/>
      <c r="E594" s="3"/>
      <c r="F594" s="3"/>
      <c r="G594" s="3"/>
      <c r="H594" s="3"/>
      <c r="I594" s="3"/>
      <c r="J594" s="3"/>
    </row>
    <row r="595" spans="2:10" x14ac:dyDescent="0.3">
      <c r="B595" s="3"/>
      <c r="C595" s="3"/>
      <c r="D595" s="3"/>
      <c r="E595" s="3"/>
      <c r="F595" s="3"/>
      <c r="G595" s="3"/>
      <c r="H595" s="3"/>
      <c r="I595" s="3"/>
      <c r="J595" s="3"/>
    </row>
    <row r="596" spans="2:10" x14ac:dyDescent="0.3">
      <c r="B596" s="3"/>
      <c r="C596" s="3"/>
      <c r="D596" s="3"/>
      <c r="E596" s="3"/>
      <c r="F596" s="3"/>
      <c r="G596" s="3"/>
      <c r="H596" s="3"/>
      <c r="I596" s="3"/>
      <c r="J596" s="3"/>
    </row>
    <row r="597" spans="2:10" x14ac:dyDescent="0.3">
      <c r="B597" s="3"/>
      <c r="C597" s="3"/>
      <c r="D597" s="3"/>
      <c r="E597" s="3"/>
      <c r="F597" s="3"/>
      <c r="G597" s="3"/>
      <c r="H597" s="3"/>
      <c r="I597" s="3"/>
      <c r="J597" s="3"/>
    </row>
    <row r="598" spans="2:10" x14ac:dyDescent="0.3">
      <c r="B598" s="3"/>
      <c r="C598" s="3"/>
      <c r="D598" s="3"/>
      <c r="E598" s="3"/>
      <c r="F598" s="3"/>
      <c r="G598" s="3"/>
      <c r="H598" s="3"/>
      <c r="I598" s="3"/>
      <c r="J598" s="3"/>
    </row>
    <row r="599" spans="2:10" x14ac:dyDescent="0.3">
      <c r="B599" s="3"/>
      <c r="C599" s="3"/>
      <c r="D599" s="3"/>
      <c r="E599" s="3"/>
      <c r="F599" s="3"/>
      <c r="G599" s="3"/>
      <c r="H599" s="3"/>
      <c r="I599" s="3"/>
      <c r="J599" s="3"/>
    </row>
    <row r="600" spans="2:10" x14ac:dyDescent="0.3">
      <c r="B600" s="3"/>
      <c r="C600" s="3"/>
      <c r="D600" s="3"/>
      <c r="E600" s="3"/>
      <c r="F600" s="3"/>
      <c r="G600" s="3"/>
      <c r="H600" s="3"/>
      <c r="I600" s="3"/>
      <c r="J600" s="3"/>
    </row>
    <row r="601" spans="2:10" x14ac:dyDescent="0.3">
      <c r="B601" s="3"/>
      <c r="C601" s="3"/>
      <c r="D601" s="3"/>
      <c r="E601" s="3"/>
      <c r="F601" s="3"/>
      <c r="G601" s="3"/>
      <c r="H601" s="3"/>
      <c r="I601" s="3"/>
      <c r="J601" s="3"/>
    </row>
    <row r="602" spans="2:10" x14ac:dyDescent="0.3">
      <c r="B602" s="3"/>
      <c r="C602" s="3"/>
      <c r="D602" s="3"/>
      <c r="E602" s="3"/>
      <c r="F602" s="3"/>
      <c r="G602" s="3"/>
      <c r="H602" s="3"/>
      <c r="I602" s="3"/>
      <c r="J602" s="3"/>
    </row>
    <row r="603" spans="2:10" x14ac:dyDescent="0.3">
      <c r="B603" s="3"/>
      <c r="C603" s="3"/>
      <c r="D603" s="3"/>
      <c r="E603" s="3"/>
      <c r="F603" s="3"/>
      <c r="G603" s="3"/>
      <c r="H603" s="3"/>
      <c r="I603" s="3"/>
      <c r="J603" s="3"/>
    </row>
    <row r="604" spans="2:10" x14ac:dyDescent="0.3">
      <c r="B604" s="3"/>
      <c r="C604" s="3"/>
      <c r="D604" s="3"/>
      <c r="E604" s="3"/>
      <c r="F604" s="3"/>
      <c r="G604" s="3"/>
      <c r="H604" s="3"/>
      <c r="I604" s="3"/>
      <c r="J604" s="3"/>
    </row>
    <row r="605" spans="2:10" x14ac:dyDescent="0.3">
      <c r="B605" s="3"/>
      <c r="C605" s="3"/>
      <c r="D605" s="3"/>
      <c r="E605" s="3"/>
      <c r="F605" s="3"/>
      <c r="G605" s="3"/>
      <c r="H605" s="3"/>
      <c r="I605" s="3"/>
      <c r="J605" s="3"/>
    </row>
    <row r="606" spans="2:10" x14ac:dyDescent="0.3">
      <c r="B606" s="3"/>
      <c r="C606" s="3"/>
      <c r="D606" s="3"/>
      <c r="E606" s="3"/>
      <c r="F606" s="3"/>
      <c r="G606" s="3"/>
      <c r="H606" s="3"/>
      <c r="I606" s="3"/>
      <c r="J606" s="3"/>
    </row>
    <row r="607" spans="2:10" x14ac:dyDescent="0.3">
      <c r="B607" s="3"/>
      <c r="C607" s="3"/>
      <c r="D607" s="3"/>
      <c r="E607" s="3"/>
      <c r="F607" s="3"/>
      <c r="G607" s="3"/>
      <c r="H607" s="3"/>
      <c r="I607" s="3"/>
      <c r="J607" s="3"/>
    </row>
    <row r="608" spans="2:10" x14ac:dyDescent="0.3">
      <c r="B608" s="3"/>
      <c r="C608" s="3"/>
      <c r="D608" s="3"/>
      <c r="E608" s="3"/>
      <c r="F608" s="3"/>
      <c r="G608" s="3"/>
      <c r="H608" s="3"/>
      <c r="I608" s="3"/>
      <c r="J608" s="3"/>
    </row>
    <row r="609" spans="2:10" x14ac:dyDescent="0.3">
      <c r="B609" s="3"/>
      <c r="C609" s="3"/>
      <c r="D609" s="3"/>
      <c r="E609" s="3"/>
      <c r="F609" s="3"/>
      <c r="G609" s="3"/>
      <c r="H609" s="3"/>
      <c r="I609" s="3"/>
      <c r="J609" s="3"/>
    </row>
    <row r="610" spans="2:10" x14ac:dyDescent="0.3">
      <c r="B610" s="3"/>
      <c r="C610" s="3"/>
      <c r="D610" s="3"/>
      <c r="E610" s="3"/>
      <c r="F610" s="3"/>
      <c r="G610" s="3"/>
      <c r="H610" s="3"/>
      <c r="I610" s="3"/>
      <c r="J610" s="3"/>
    </row>
    <row r="611" spans="2:10" x14ac:dyDescent="0.3">
      <c r="B611" s="3"/>
      <c r="C611" s="3"/>
      <c r="D611" s="3"/>
      <c r="E611" s="3"/>
      <c r="F611" s="3"/>
      <c r="G611" s="3"/>
      <c r="H611" s="3"/>
      <c r="I611" s="3"/>
      <c r="J611" s="3"/>
    </row>
    <row r="612" spans="2:10" x14ac:dyDescent="0.3">
      <c r="B612" s="3"/>
      <c r="C612" s="3"/>
      <c r="D612" s="3"/>
      <c r="E612" s="3"/>
      <c r="F612" s="3"/>
      <c r="G612" s="3"/>
      <c r="H612" s="3"/>
      <c r="I612" s="3"/>
      <c r="J612" s="3"/>
    </row>
    <row r="613" spans="2:10" x14ac:dyDescent="0.3">
      <c r="B613" s="3"/>
      <c r="C613" s="3"/>
      <c r="D613" s="3"/>
      <c r="E613" s="3"/>
      <c r="F613" s="3"/>
      <c r="G613" s="3"/>
      <c r="H613" s="3"/>
      <c r="I613" s="3"/>
      <c r="J613" s="3"/>
    </row>
    <row r="614" spans="2:10" x14ac:dyDescent="0.3">
      <c r="B614" s="3"/>
      <c r="C614" s="3"/>
      <c r="D614" s="3"/>
      <c r="E614" s="3"/>
      <c r="F614" s="3"/>
      <c r="G614" s="3"/>
      <c r="H614" s="3"/>
      <c r="I614" s="3"/>
      <c r="J614" s="3"/>
    </row>
    <row r="615" spans="2:10" x14ac:dyDescent="0.3">
      <c r="B615" s="3"/>
      <c r="C615" s="3"/>
      <c r="D615" s="3"/>
      <c r="E615" s="3"/>
      <c r="F615" s="3"/>
      <c r="G615" s="3"/>
      <c r="H615" s="3"/>
      <c r="I615" s="3"/>
      <c r="J615" s="3"/>
    </row>
    <row r="616" spans="2:10" x14ac:dyDescent="0.3">
      <c r="B616" s="3"/>
      <c r="C616" s="3"/>
      <c r="D616" s="3"/>
      <c r="E616" s="3"/>
      <c r="F616" s="3"/>
      <c r="G616" s="3"/>
      <c r="H616" s="3"/>
      <c r="I616" s="3"/>
      <c r="J616" s="3"/>
    </row>
    <row r="617" spans="2:10" x14ac:dyDescent="0.3">
      <c r="B617" s="3"/>
      <c r="C617" s="3"/>
      <c r="D617" s="3"/>
      <c r="E617" s="3"/>
      <c r="F617" s="3"/>
      <c r="G617" s="3"/>
      <c r="H617" s="3"/>
      <c r="I617" s="3"/>
      <c r="J617" s="3"/>
    </row>
    <row r="618" spans="2:10" x14ac:dyDescent="0.3">
      <c r="B618" s="3"/>
      <c r="C618" s="3"/>
      <c r="D618" s="3"/>
      <c r="E618" s="3"/>
      <c r="F618" s="3"/>
      <c r="G618" s="3"/>
      <c r="H618" s="3"/>
      <c r="I618" s="3"/>
      <c r="J618" s="3"/>
    </row>
    <row r="619" spans="2:10" x14ac:dyDescent="0.3">
      <c r="B619" s="3"/>
      <c r="C619" s="3"/>
      <c r="D619" s="3"/>
      <c r="E619" s="3"/>
      <c r="F619" s="3"/>
      <c r="G619" s="3"/>
      <c r="H619" s="3"/>
      <c r="I619" s="3"/>
      <c r="J619" s="3"/>
    </row>
    <row r="620" spans="2:10" x14ac:dyDescent="0.3">
      <c r="B620" s="3"/>
      <c r="C620" s="3"/>
      <c r="D620" s="3"/>
      <c r="E620" s="3"/>
      <c r="F620" s="3"/>
      <c r="G620" s="3"/>
      <c r="H620" s="3"/>
      <c r="I620" s="3"/>
      <c r="J620" s="3"/>
    </row>
    <row r="621" spans="2:10" x14ac:dyDescent="0.3">
      <c r="B621" s="3"/>
      <c r="C621" s="3"/>
      <c r="D621" s="3"/>
      <c r="E621" s="3"/>
      <c r="F621" s="3"/>
      <c r="G621" s="3"/>
      <c r="H621" s="3"/>
      <c r="I621" s="3"/>
      <c r="J621" s="3"/>
    </row>
    <row r="622" spans="2:10" x14ac:dyDescent="0.3">
      <c r="B622" s="3"/>
      <c r="C622" s="3"/>
      <c r="D622" s="3"/>
      <c r="E622" s="3"/>
      <c r="F622" s="3"/>
      <c r="G622" s="3"/>
      <c r="H622" s="3"/>
      <c r="I622" s="3"/>
      <c r="J622" s="3"/>
    </row>
    <row r="623" spans="2:10" x14ac:dyDescent="0.3">
      <c r="B623" s="3"/>
      <c r="C623" s="3"/>
      <c r="D623" s="3"/>
      <c r="E623" s="3"/>
      <c r="F623" s="3"/>
      <c r="G623" s="3"/>
      <c r="H623" s="3"/>
      <c r="I623" s="3"/>
      <c r="J623" s="3"/>
    </row>
    <row r="624" spans="2:10" x14ac:dyDescent="0.3">
      <c r="B624" s="3"/>
      <c r="C624" s="3"/>
      <c r="D624" s="3"/>
      <c r="E624" s="3"/>
      <c r="F624" s="3"/>
      <c r="G624" s="3"/>
      <c r="H624" s="3"/>
      <c r="I624" s="3"/>
      <c r="J624" s="3"/>
    </row>
    <row r="625" spans="2:10" x14ac:dyDescent="0.3">
      <c r="B625" s="3"/>
      <c r="C625" s="3"/>
      <c r="D625" s="3"/>
      <c r="E625" s="3"/>
      <c r="F625" s="3"/>
      <c r="G625" s="3"/>
      <c r="H625" s="3"/>
      <c r="I625" s="3"/>
      <c r="J625" s="3"/>
    </row>
    <row r="626" spans="2:10" x14ac:dyDescent="0.3">
      <c r="B626" s="3"/>
      <c r="C626" s="3"/>
      <c r="D626" s="3"/>
      <c r="E626" s="3"/>
      <c r="F626" s="3"/>
      <c r="G626" s="3"/>
      <c r="H626" s="3"/>
      <c r="I626" s="3"/>
      <c r="J626" s="3"/>
    </row>
    <row r="627" spans="2:10" x14ac:dyDescent="0.3">
      <c r="B627" s="3"/>
      <c r="C627" s="3"/>
      <c r="D627" s="3"/>
      <c r="E627" s="3"/>
      <c r="F627" s="3"/>
      <c r="G627" s="3"/>
      <c r="H627" s="3"/>
      <c r="I627" s="3"/>
      <c r="J627" s="3"/>
    </row>
    <row r="628" spans="2:10" x14ac:dyDescent="0.3">
      <c r="B628" s="3"/>
      <c r="C628" s="3"/>
      <c r="D628" s="3"/>
      <c r="E628" s="3"/>
      <c r="F628" s="3"/>
      <c r="G628" s="3"/>
      <c r="H628" s="3"/>
      <c r="I628" s="3"/>
      <c r="J628" s="3"/>
    </row>
    <row r="629" spans="2:10" x14ac:dyDescent="0.3">
      <c r="B629" s="3"/>
      <c r="C629" s="3"/>
      <c r="D629" s="3"/>
      <c r="E629" s="3"/>
      <c r="F629" s="3"/>
      <c r="G629" s="3"/>
      <c r="H629" s="3"/>
      <c r="I629" s="3"/>
      <c r="J629" s="3"/>
    </row>
    <row r="630" spans="2:10" x14ac:dyDescent="0.3">
      <c r="B630" s="3"/>
      <c r="C630" s="3"/>
      <c r="D630" s="3"/>
      <c r="E630" s="3"/>
      <c r="F630" s="3"/>
      <c r="G630" s="3"/>
      <c r="H630" s="3"/>
      <c r="I630" s="3"/>
      <c r="J630" s="3"/>
    </row>
    <row r="631" spans="2:10" x14ac:dyDescent="0.3">
      <c r="B631" s="3"/>
      <c r="C631" s="3"/>
      <c r="D631" s="3"/>
      <c r="E631" s="3"/>
      <c r="F631" s="3"/>
      <c r="G631" s="3"/>
      <c r="H631" s="3"/>
      <c r="I631" s="3"/>
      <c r="J631" s="3"/>
    </row>
    <row r="632" spans="2:10" x14ac:dyDescent="0.3">
      <c r="B632" s="3"/>
      <c r="C632" s="3"/>
      <c r="D632" s="3"/>
      <c r="E632" s="3"/>
      <c r="F632" s="3"/>
      <c r="G632" s="3"/>
      <c r="H632" s="3"/>
      <c r="I632" s="3"/>
      <c r="J632" s="3"/>
    </row>
    <row r="633" spans="2:10" x14ac:dyDescent="0.3">
      <c r="B633" s="3"/>
      <c r="C633" s="3"/>
      <c r="D633" s="3"/>
      <c r="E633" s="3"/>
      <c r="F633" s="3"/>
      <c r="G633" s="3"/>
      <c r="H633" s="3"/>
      <c r="I633" s="3"/>
      <c r="J633" s="3"/>
    </row>
    <row r="634" spans="2:10" x14ac:dyDescent="0.3">
      <c r="B634" s="3"/>
      <c r="C634" s="3"/>
      <c r="D634" s="3"/>
      <c r="E634" s="3"/>
      <c r="F634" s="3"/>
      <c r="G634" s="3"/>
      <c r="H634" s="3"/>
      <c r="I634" s="3"/>
      <c r="J634" s="3"/>
    </row>
    <row r="635" spans="2:10" x14ac:dyDescent="0.3">
      <c r="B635" s="3"/>
      <c r="C635" s="3"/>
      <c r="D635" s="3"/>
      <c r="E635" s="3"/>
      <c r="F635" s="3"/>
      <c r="G635" s="3"/>
      <c r="H635" s="3"/>
      <c r="I635" s="3"/>
      <c r="J635" s="3"/>
    </row>
    <row r="636" spans="2:10" x14ac:dyDescent="0.3">
      <c r="B636" s="3"/>
      <c r="C636" s="3"/>
      <c r="D636" s="3"/>
      <c r="E636" s="3"/>
      <c r="F636" s="3"/>
      <c r="G636" s="3"/>
      <c r="H636" s="3"/>
      <c r="I636" s="3"/>
      <c r="J636" s="3"/>
    </row>
    <row r="637" spans="2:10" x14ac:dyDescent="0.3">
      <c r="B637" s="3"/>
      <c r="C637" s="3"/>
      <c r="D637" s="3"/>
      <c r="E637" s="3"/>
      <c r="F637" s="3"/>
      <c r="G637" s="3"/>
      <c r="H637" s="3"/>
      <c r="I637" s="3"/>
      <c r="J637" s="3"/>
    </row>
    <row r="638" spans="2:10" x14ac:dyDescent="0.3">
      <c r="B638" s="3"/>
      <c r="C638" s="3"/>
      <c r="D638" s="3"/>
      <c r="E638" s="3"/>
      <c r="F638" s="3"/>
      <c r="G638" s="3"/>
      <c r="H638" s="3"/>
      <c r="I638" s="3"/>
      <c r="J638" s="3"/>
    </row>
    <row r="639" spans="2:10" x14ac:dyDescent="0.3">
      <c r="B639" s="3"/>
      <c r="C639" s="3"/>
      <c r="D639" s="3"/>
      <c r="E639" s="3"/>
      <c r="F639" s="3"/>
      <c r="G639" s="3"/>
      <c r="H639" s="3"/>
      <c r="I639" s="3"/>
      <c r="J639" s="3"/>
    </row>
    <row r="640" spans="2:10" x14ac:dyDescent="0.3">
      <c r="B640" s="3"/>
      <c r="C640" s="3"/>
      <c r="D640" s="3"/>
      <c r="E640" s="3"/>
      <c r="F640" s="3"/>
      <c r="G640" s="3"/>
      <c r="H640" s="3"/>
      <c r="I640" s="3"/>
      <c r="J640" s="3"/>
    </row>
    <row r="641" spans="2:10" x14ac:dyDescent="0.3">
      <c r="B641" s="3"/>
      <c r="C641" s="3"/>
      <c r="D641" s="3"/>
      <c r="E641" s="3"/>
      <c r="F641" s="3"/>
      <c r="G641" s="3"/>
      <c r="H641" s="3"/>
      <c r="I641" s="3"/>
      <c r="J641" s="3"/>
    </row>
    <row r="642" spans="2:10" x14ac:dyDescent="0.3">
      <c r="B642" s="3"/>
      <c r="C642" s="3"/>
      <c r="D642" s="3"/>
      <c r="E642" s="3"/>
      <c r="F642" s="3"/>
      <c r="G642" s="3"/>
      <c r="H642" s="3"/>
      <c r="I642" s="3"/>
      <c r="J642" s="3"/>
    </row>
    <row r="643" spans="2:10" x14ac:dyDescent="0.3">
      <c r="B643" s="3"/>
      <c r="C643" s="3"/>
      <c r="D643" s="3"/>
      <c r="E643" s="3"/>
      <c r="F643" s="3"/>
      <c r="G643" s="3"/>
      <c r="H643" s="3"/>
      <c r="I643" s="3"/>
      <c r="J643" s="3"/>
    </row>
    <row r="644" spans="2:10" x14ac:dyDescent="0.3">
      <c r="B644" s="3"/>
      <c r="C644" s="3"/>
      <c r="D644" s="3"/>
      <c r="E644" s="3"/>
      <c r="F644" s="3"/>
      <c r="G644" s="3"/>
      <c r="H644" s="3"/>
      <c r="I644" s="3"/>
      <c r="J644" s="3"/>
    </row>
    <row r="645" spans="2:10" x14ac:dyDescent="0.3">
      <c r="B645" s="3"/>
      <c r="C645" s="3"/>
      <c r="D645" s="3"/>
      <c r="E645" s="3"/>
      <c r="F645" s="3"/>
      <c r="G645" s="3"/>
      <c r="H645" s="3"/>
      <c r="I645" s="3"/>
      <c r="J645" s="3"/>
    </row>
    <row r="646" spans="2:10" x14ac:dyDescent="0.3">
      <c r="B646" s="3"/>
      <c r="C646" s="3"/>
      <c r="D646" s="3"/>
      <c r="E646" s="3"/>
      <c r="F646" s="3"/>
      <c r="G646" s="3"/>
      <c r="H646" s="3"/>
      <c r="I646" s="3"/>
      <c r="J646" s="3"/>
    </row>
    <row r="647" spans="2:10" x14ac:dyDescent="0.3">
      <c r="B647" s="3"/>
      <c r="C647" s="3"/>
      <c r="D647" s="3"/>
      <c r="E647" s="3"/>
      <c r="F647" s="3"/>
      <c r="G647" s="3"/>
      <c r="H647" s="3"/>
      <c r="I647" s="3"/>
      <c r="J647" s="3"/>
    </row>
    <row r="648" spans="2:10" x14ac:dyDescent="0.3">
      <c r="B648" s="3"/>
      <c r="C648" s="3"/>
      <c r="D648" s="3"/>
      <c r="E648" s="3"/>
      <c r="F648" s="3"/>
      <c r="G648" s="3"/>
      <c r="H648" s="3"/>
      <c r="I648" s="3"/>
      <c r="J648" s="3"/>
    </row>
    <row r="649" spans="2:10" x14ac:dyDescent="0.3">
      <c r="B649" s="3"/>
      <c r="C649" s="3"/>
      <c r="D649" s="3"/>
      <c r="E649" s="3"/>
      <c r="F649" s="3"/>
      <c r="G649" s="3"/>
      <c r="H649" s="3"/>
      <c r="I649" s="3"/>
      <c r="J649" s="3"/>
    </row>
    <row r="650" spans="2:10" x14ac:dyDescent="0.3">
      <c r="B650" s="3"/>
      <c r="C650" s="3"/>
      <c r="D650" s="3"/>
      <c r="E650" s="3"/>
      <c r="F650" s="3"/>
      <c r="G650" s="3"/>
      <c r="H650" s="3"/>
      <c r="I650" s="3"/>
      <c r="J650" s="3"/>
    </row>
    <row r="651" spans="2:10" x14ac:dyDescent="0.3">
      <c r="B651" s="3"/>
      <c r="C651" s="3"/>
      <c r="D651" s="3"/>
      <c r="E651" s="3"/>
      <c r="F651" s="3"/>
      <c r="G651" s="3"/>
      <c r="H651" s="3"/>
      <c r="I651" s="3"/>
      <c r="J651" s="3"/>
    </row>
    <row r="652" spans="2:10" x14ac:dyDescent="0.3">
      <c r="B652" s="3"/>
      <c r="C652" s="3"/>
      <c r="D652" s="3"/>
      <c r="E652" s="3"/>
      <c r="F652" s="3"/>
      <c r="G652" s="3"/>
      <c r="H652" s="3"/>
      <c r="I652" s="3"/>
      <c r="J652" s="3"/>
    </row>
    <row r="653" spans="2:10" x14ac:dyDescent="0.3">
      <c r="B653" s="3"/>
      <c r="C653" s="3"/>
      <c r="D653" s="3"/>
      <c r="E653" s="3"/>
      <c r="F653" s="3"/>
      <c r="G653" s="3"/>
      <c r="H653" s="3"/>
      <c r="I653" s="3"/>
      <c r="J653" s="3"/>
    </row>
    <row r="654" spans="2:10" x14ac:dyDescent="0.3">
      <c r="B654" s="3"/>
      <c r="C654" s="3"/>
      <c r="D654" s="3"/>
      <c r="E654" s="3"/>
      <c r="F654" s="3"/>
      <c r="G654" s="3"/>
      <c r="H654" s="3"/>
      <c r="I654" s="3"/>
      <c r="J654" s="3"/>
    </row>
    <row r="655" spans="2:10" x14ac:dyDescent="0.3">
      <c r="B655" s="3"/>
      <c r="C655" s="3"/>
      <c r="D655" s="3"/>
      <c r="E655" s="3"/>
      <c r="F655" s="3"/>
      <c r="G655" s="3"/>
      <c r="H655" s="3"/>
      <c r="I655" s="3"/>
      <c r="J655" s="3"/>
    </row>
    <row r="656" spans="2:10" x14ac:dyDescent="0.3">
      <c r="B656" s="3"/>
      <c r="C656" s="3"/>
      <c r="D656" s="3"/>
      <c r="E656" s="3"/>
      <c r="F656" s="3"/>
      <c r="G656" s="3"/>
      <c r="H656" s="3"/>
      <c r="I656" s="3"/>
      <c r="J656" s="3"/>
    </row>
    <row r="657" spans="2:10" x14ac:dyDescent="0.3">
      <c r="B657" s="3"/>
      <c r="C657" s="3"/>
      <c r="D657" s="3"/>
      <c r="E657" s="3"/>
      <c r="F657" s="3"/>
      <c r="G657" s="3"/>
      <c r="H657" s="3"/>
      <c r="I657" s="3"/>
      <c r="J657" s="3"/>
    </row>
    <row r="658" spans="2:10" x14ac:dyDescent="0.3">
      <c r="B658" s="3"/>
      <c r="C658" s="3"/>
      <c r="D658" s="3"/>
      <c r="E658" s="3"/>
      <c r="F658" s="3"/>
      <c r="G658" s="3"/>
      <c r="H658" s="3"/>
      <c r="I658" s="3"/>
      <c r="J658" s="3"/>
    </row>
    <row r="659" spans="2:10" x14ac:dyDescent="0.3">
      <c r="B659" s="3"/>
      <c r="C659" s="3"/>
      <c r="D659" s="3"/>
      <c r="E659" s="3"/>
      <c r="F659" s="3"/>
      <c r="G659" s="3"/>
      <c r="H659" s="3"/>
      <c r="I659" s="3"/>
      <c r="J659" s="3"/>
    </row>
    <row r="660" spans="2:10" x14ac:dyDescent="0.3">
      <c r="B660" s="3"/>
      <c r="C660" s="3"/>
      <c r="D660" s="3"/>
      <c r="E660" s="3"/>
      <c r="F660" s="3"/>
      <c r="G660" s="3"/>
      <c r="H660" s="3"/>
      <c r="I660" s="3"/>
      <c r="J660" s="3"/>
    </row>
    <row r="661" spans="2:10" x14ac:dyDescent="0.3">
      <c r="B661" s="3"/>
      <c r="C661" s="3"/>
      <c r="D661" s="3"/>
      <c r="E661" s="3"/>
      <c r="F661" s="3"/>
      <c r="G661" s="3"/>
      <c r="H661" s="3"/>
      <c r="I661" s="3"/>
      <c r="J661" s="3"/>
    </row>
    <row r="662" spans="2:10" x14ac:dyDescent="0.3">
      <c r="B662" s="3"/>
      <c r="C662" s="3"/>
      <c r="D662" s="3"/>
      <c r="E662" s="3"/>
      <c r="F662" s="3"/>
      <c r="G662" s="3"/>
      <c r="H662" s="3"/>
      <c r="I662" s="3"/>
      <c r="J662" s="3"/>
    </row>
    <row r="663" spans="2:10" x14ac:dyDescent="0.3">
      <c r="B663" s="3"/>
      <c r="C663" s="3"/>
      <c r="D663" s="3"/>
      <c r="E663" s="3"/>
      <c r="F663" s="3"/>
      <c r="G663" s="3"/>
      <c r="H663" s="3"/>
      <c r="I663" s="3"/>
      <c r="J663" s="3"/>
    </row>
    <row r="664" spans="2:10" x14ac:dyDescent="0.3">
      <c r="B664" s="3"/>
      <c r="C664" s="3"/>
      <c r="D664" s="3"/>
      <c r="E664" s="3"/>
      <c r="F664" s="3"/>
      <c r="G664" s="3"/>
      <c r="H664" s="3"/>
      <c r="I664" s="3"/>
      <c r="J664" s="3"/>
    </row>
    <row r="665" spans="2:10" x14ac:dyDescent="0.3">
      <c r="B665" s="3"/>
      <c r="C665" s="3"/>
      <c r="D665" s="3"/>
      <c r="E665" s="3"/>
      <c r="F665" s="3"/>
      <c r="G665" s="3"/>
      <c r="H665" s="3"/>
      <c r="I665" s="3"/>
      <c r="J665" s="3"/>
    </row>
    <row r="666" spans="2:10" x14ac:dyDescent="0.3">
      <c r="B666" s="3"/>
      <c r="C666" s="3"/>
      <c r="D666" s="3"/>
      <c r="E666" s="3"/>
      <c r="F666" s="3"/>
      <c r="G666" s="3"/>
      <c r="H666" s="3"/>
      <c r="I666" s="3"/>
      <c r="J666" s="3"/>
    </row>
    <row r="667" spans="2:10" x14ac:dyDescent="0.3">
      <c r="B667" s="3"/>
      <c r="C667" s="3"/>
      <c r="D667" s="3"/>
      <c r="E667" s="3"/>
      <c r="F667" s="3"/>
      <c r="G667" s="3"/>
      <c r="H667" s="3"/>
      <c r="I667" s="3"/>
      <c r="J667" s="3"/>
    </row>
    <row r="668" spans="2:10" x14ac:dyDescent="0.3">
      <c r="B668" s="3"/>
      <c r="C668" s="3"/>
      <c r="D668" s="3"/>
      <c r="E668" s="3"/>
      <c r="F668" s="3"/>
      <c r="G668" s="3"/>
      <c r="H668" s="3"/>
      <c r="I668" s="3"/>
      <c r="J668" s="3"/>
    </row>
    <row r="669" spans="2:10" x14ac:dyDescent="0.3">
      <c r="B669" s="3"/>
      <c r="C669" s="3"/>
      <c r="D669" s="3"/>
      <c r="E669" s="3"/>
      <c r="F669" s="3"/>
      <c r="G669" s="3"/>
      <c r="H669" s="3"/>
      <c r="I669" s="3"/>
      <c r="J669" s="3"/>
    </row>
    <row r="670" spans="2:10" x14ac:dyDescent="0.3">
      <c r="B670" s="3"/>
      <c r="C670" s="3"/>
      <c r="D670" s="3"/>
      <c r="E670" s="3"/>
      <c r="F670" s="3"/>
      <c r="G670" s="3"/>
      <c r="H670" s="3"/>
      <c r="I670" s="3"/>
      <c r="J670" s="3"/>
    </row>
    <row r="671" spans="2:10" x14ac:dyDescent="0.3">
      <c r="B671" s="3"/>
      <c r="C671" s="3"/>
      <c r="D671" s="3"/>
      <c r="E671" s="3"/>
      <c r="F671" s="3"/>
      <c r="G671" s="3"/>
      <c r="H671" s="3"/>
      <c r="I671" s="3"/>
      <c r="J671" s="3"/>
    </row>
    <row r="672" spans="2:10" x14ac:dyDescent="0.3">
      <c r="B672" s="3"/>
      <c r="C672" s="3"/>
      <c r="D672" s="3"/>
      <c r="E672" s="3"/>
      <c r="F672" s="3"/>
      <c r="G672" s="3"/>
      <c r="H672" s="3"/>
      <c r="I672" s="3"/>
      <c r="J672" s="3"/>
    </row>
    <row r="673" spans="2:10" x14ac:dyDescent="0.3">
      <c r="B673" s="3"/>
      <c r="C673" s="3"/>
      <c r="D673" s="3"/>
      <c r="E673" s="3"/>
      <c r="F673" s="3"/>
      <c r="G673" s="3"/>
      <c r="H673" s="3"/>
      <c r="I673" s="3"/>
      <c r="J673" s="3"/>
    </row>
    <row r="674" spans="2:10" x14ac:dyDescent="0.3">
      <c r="B674" s="3"/>
      <c r="C674" s="3"/>
      <c r="D674" s="3"/>
      <c r="E674" s="3"/>
      <c r="F674" s="3"/>
      <c r="G674" s="3"/>
      <c r="H674" s="3"/>
      <c r="I674" s="3"/>
      <c r="J674" s="3"/>
    </row>
    <row r="675" spans="2:10" x14ac:dyDescent="0.3">
      <c r="B675" s="3"/>
      <c r="C675" s="3"/>
      <c r="D675" s="3"/>
      <c r="E675" s="3"/>
      <c r="F675" s="3"/>
      <c r="G675" s="3"/>
      <c r="H675" s="3"/>
      <c r="I675" s="3"/>
      <c r="J675" s="3"/>
    </row>
    <row r="676" spans="2:10" x14ac:dyDescent="0.3">
      <c r="B676" s="3"/>
      <c r="C676" s="3"/>
      <c r="D676" s="3"/>
      <c r="E676" s="3"/>
      <c r="F676" s="3"/>
      <c r="G676" s="3"/>
      <c r="H676" s="3"/>
      <c r="I676" s="3"/>
      <c r="J676" s="3"/>
    </row>
    <row r="677" spans="2:10" x14ac:dyDescent="0.3">
      <c r="B677" s="3"/>
      <c r="C677" s="3"/>
      <c r="D677" s="3"/>
      <c r="E677" s="3"/>
      <c r="F677" s="3"/>
      <c r="G677" s="3"/>
      <c r="H677" s="3"/>
      <c r="I677" s="3"/>
      <c r="J677" s="3"/>
    </row>
    <row r="678" spans="2:10" x14ac:dyDescent="0.3">
      <c r="B678" s="3"/>
      <c r="C678" s="3"/>
      <c r="D678" s="3"/>
      <c r="E678" s="3"/>
      <c r="F678" s="3"/>
      <c r="G678" s="3"/>
      <c r="H678" s="3"/>
      <c r="I678" s="3"/>
      <c r="J678" s="3"/>
    </row>
    <row r="679" spans="2:10" x14ac:dyDescent="0.3">
      <c r="B679" s="3"/>
      <c r="C679" s="3"/>
      <c r="D679" s="3"/>
      <c r="E679" s="3"/>
      <c r="F679" s="3"/>
      <c r="G679" s="3"/>
      <c r="H679" s="3"/>
      <c r="I679" s="3"/>
      <c r="J679" s="3"/>
    </row>
    <row r="680" spans="2:10" x14ac:dyDescent="0.3">
      <c r="B680" s="3"/>
      <c r="C680" s="3"/>
      <c r="D680" s="3"/>
      <c r="E680" s="3"/>
      <c r="F680" s="3"/>
      <c r="G680" s="3"/>
      <c r="H680" s="3"/>
      <c r="I680" s="3"/>
      <c r="J680" s="3"/>
    </row>
    <row r="681" spans="2:10" x14ac:dyDescent="0.3">
      <c r="B681" s="3"/>
      <c r="C681" s="3"/>
      <c r="D681" s="3"/>
      <c r="E681" s="3"/>
      <c r="F681" s="3"/>
      <c r="G681" s="3"/>
      <c r="H681" s="3"/>
      <c r="I681" s="3"/>
      <c r="J681" s="3"/>
    </row>
    <row r="682" spans="2:10" x14ac:dyDescent="0.3">
      <c r="B682" s="3"/>
      <c r="C682" s="3"/>
      <c r="D682" s="3"/>
      <c r="E682" s="3"/>
      <c r="F682" s="3"/>
      <c r="G682" s="3"/>
      <c r="H682" s="3"/>
      <c r="I682" s="3"/>
      <c r="J682" s="3"/>
    </row>
    <row r="683" spans="2:10" x14ac:dyDescent="0.3">
      <c r="B683" s="3"/>
      <c r="C683" s="3"/>
      <c r="D683" s="3"/>
      <c r="E683" s="3"/>
      <c r="F683" s="3"/>
      <c r="G683" s="3"/>
      <c r="H683" s="3"/>
      <c r="I683" s="3"/>
      <c r="J683" s="3"/>
    </row>
    <row r="684" spans="2:10" x14ac:dyDescent="0.3">
      <c r="B684" s="3"/>
      <c r="C684" s="3"/>
      <c r="D684" s="3"/>
      <c r="E684" s="3"/>
      <c r="F684" s="3"/>
      <c r="G684" s="3"/>
      <c r="H684" s="3"/>
      <c r="I684" s="3"/>
      <c r="J684" s="3"/>
    </row>
    <row r="685" spans="2:10" x14ac:dyDescent="0.3">
      <c r="B685" s="3"/>
      <c r="C685" s="3"/>
      <c r="D685" s="3"/>
      <c r="E685" s="3"/>
      <c r="F685" s="3"/>
      <c r="G685" s="3"/>
      <c r="H685" s="3"/>
      <c r="I685" s="3"/>
      <c r="J685" s="3"/>
    </row>
    <row r="686" spans="2:10" x14ac:dyDescent="0.3">
      <c r="B686" s="3"/>
      <c r="C686" s="3"/>
      <c r="D686" s="3"/>
      <c r="E686" s="3"/>
      <c r="F686" s="3"/>
      <c r="G686" s="3"/>
      <c r="H686" s="3"/>
      <c r="I686" s="3"/>
      <c r="J686" s="3"/>
    </row>
    <row r="687" spans="2:10" x14ac:dyDescent="0.3">
      <c r="B687" s="3"/>
      <c r="C687" s="3"/>
      <c r="D687" s="3"/>
      <c r="E687" s="3"/>
      <c r="F687" s="3"/>
      <c r="G687" s="3"/>
      <c r="H687" s="3"/>
      <c r="I687" s="3"/>
      <c r="J687" s="3"/>
    </row>
    <row r="688" spans="2:10" x14ac:dyDescent="0.3">
      <c r="B688" s="3"/>
      <c r="C688" s="3"/>
      <c r="D688" s="3"/>
      <c r="E688" s="3"/>
      <c r="F688" s="3"/>
      <c r="G688" s="3"/>
      <c r="H688" s="3"/>
      <c r="I688" s="3"/>
      <c r="J688" s="3"/>
    </row>
    <row r="689" spans="2:10" x14ac:dyDescent="0.3">
      <c r="B689" s="3"/>
      <c r="C689" s="3"/>
      <c r="D689" s="3"/>
      <c r="E689" s="3"/>
      <c r="F689" s="3"/>
      <c r="G689" s="3"/>
      <c r="H689" s="3"/>
      <c r="I689" s="3"/>
      <c r="J689" s="3"/>
    </row>
    <row r="690" spans="2:10" x14ac:dyDescent="0.3">
      <c r="B690" s="3"/>
      <c r="C690" s="3"/>
      <c r="D690" s="3"/>
      <c r="E690" s="3"/>
      <c r="F690" s="3"/>
      <c r="G690" s="3"/>
      <c r="H690" s="3"/>
      <c r="I690" s="3"/>
      <c r="J690" s="3"/>
    </row>
    <row r="691" spans="2:10" x14ac:dyDescent="0.3">
      <c r="B691" s="3"/>
      <c r="C691" s="3"/>
      <c r="D691" s="3"/>
      <c r="E691" s="3"/>
      <c r="F691" s="3"/>
      <c r="G691" s="3"/>
      <c r="H691" s="3"/>
      <c r="I691" s="3"/>
      <c r="J691" s="3"/>
    </row>
    <row r="692" spans="2:10" x14ac:dyDescent="0.3">
      <c r="B692" s="3"/>
      <c r="C692" s="3"/>
      <c r="D692" s="3"/>
      <c r="E692" s="3"/>
      <c r="F692" s="3"/>
      <c r="G692" s="3"/>
      <c r="H692" s="3"/>
      <c r="I692" s="3"/>
      <c r="J692" s="3"/>
    </row>
    <row r="693" spans="2:10" x14ac:dyDescent="0.3">
      <c r="B693" s="3"/>
      <c r="C693" s="3"/>
      <c r="D693" s="3"/>
      <c r="E693" s="3"/>
      <c r="F693" s="3"/>
      <c r="G693" s="3"/>
      <c r="H693" s="3"/>
      <c r="I693" s="3"/>
      <c r="J693" s="3"/>
    </row>
    <row r="694" spans="2:10" x14ac:dyDescent="0.3">
      <c r="B694" s="3"/>
      <c r="C694" s="3"/>
      <c r="D694" s="3"/>
      <c r="E694" s="3"/>
      <c r="F694" s="3"/>
      <c r="G694" s="3"/>
      <c r="H694" s="3"/>
      <c r="I694" s="3"/>
      <c r="J694" s="3"/>
    </row>
    <row r="695" spans="2:10" x14ac:dyDescent="0.3">
      <c r="B695" s="3"/>
      <c r="C695" s="3"/>
      <c r="D695" s="3"/>
      <c r="E695" s="3"/>
      <c r="F695" s="3"/>
      <c r="G695" s="3"/>
      <c r="H695" s="3"/>
      <c r="I695" s="3"/>
      <c r="J695" s="3"/>
    </row>
    <row r="696" spans="2:10" x14ac:dyDescent="0.3">
      <c r="B696" s="3"/>
      <c r="C696" s="3"/>
      <c r="D696" s="3"/>
      <c r="E696" s="3"/>
      <c r="F696" s="3"/>
      <c r="G696" s="3"/>
      <c r="H696" s="3"/>
      <c r="I696" s="3"/>
      <c r="J696" s="3"/>
    </row>
    <row r="697" spans="2:10" x14ac:dyDescent="0.3">
      <c r="B697" s="3"/>
      <c r="C697" s="3"/>
      <c r="D697" s="3"/>
      <c r="E697" s="3"/>
      <c r="F697" s="3"/>
      <c r="G697" s="3"/>
      <c r="H697" s="3"/>
      <c r="I697" s="3"/>
      <c r="J697" s="3"/>
    </row>
    <row r="698" spans="2:10" x14ac:dyDescent="0.3">
      <c r="B698" s="3"/>
      <c r="C698" s="3"/>
      <c r="D698" s="3"/>
      <c r="E698" s="3"/>
      <c r="F698" s="3"/>
      <c r="G698" s="3"/>
      <c r="H698" s="3"/>
      <c r="I698" s="3"/>
      <c r="J698" s="3"/>
    </row>
    <row r="699" spans="2:10" x14ac:dyDescent="0.3">
      <c r="B699" s="3"/>
      <c r="C699" s="3"/>
      <c r="D699" s="3"/>
      <c r="E699" s="3"/>
      <c r="F699" s="3"/>
      <c r="G699" s="3"/>
      <c r="H699" s="3"/>
      <c r="I699" s="3"/>
      <c r="J699" s="3"/>
    </row>
    <row r="700" spans="2:10" x14ac:dyDescent="0.3">
      <c r="B700" s="3"/>
      <c r="C700" s="3"/>
      <c r="D700" s="3"/>
      <c r="E700" s="3"/>
      <c r="F700" s="3"/>
      <c r="G700" s="3"/>
      <c r="H700" s="3"/>
      <c r="I700" s="3"/>
      <c r="J700" s="3"/>
    </row>
    <row r="701" spans="2:10" x14ac:dyDescent="0.3">
      <c r="B701" s="3"/>
      <c r="C701" s="3"/>
      <c r="D701" s="3"/>
      <c r="E701" s="3"/>
      <c r="F701" s="3"/>
      <c r="G701" s="3"/>
      <c r="H701" s="3"/>
      <c r="I701" s="3"/>
      <c r="J701" s="3"/>
    </row>
    <row r="702" spans="2:10" x14ac:dyDescent="0.3">
      <c r="B702" s="3"/>
      <c r="C702" s="3"/>
      <c r="D702" s="3"/>
      <c r="E702" s="3"/>
      <c r="F702" s="3"/>
      <c r="G702" s="3"/>
      <c r="H702" s="3"/>
      <c r="I702" s="3"/>
      <c r="J702" s="3"/>
    </row>
    <row r="703" spans="2:10" x14ac:dyDescent="0.3">
      <c r="B703" s="3"/>
      <c r="C703" s="3"/>
      <c r="D703" s="3"/>
      <c r="E703" s="3"/>
      <c r="F703" s="3"/>
      <c r="G703" s="3"/>
      <c r="H703" s="3"/>
      <c r="I703" s="3"/>
      <c r="J703" s="3"/>
    </row>
    <row r="704" spans="2:10" x14ac:dyDescent="0.3">
      <c r="B704" s="3"/>
      <c r="C704" s="3"/>
      <c r="D704" s="3"/>
      <c r="E704" s="3"/>
      <c r="F704" s="3"/>
      <c r="G704" s="3"/>
      <c r="H704" s="3"/>
      <c r="I704" s="3"/>
      <c r="J704" s="3"/>
    </row>
    <row r="705" spans="2:10" x14ac:dyDescent="0.3">
      <c r="B705" s="3"/>
      <c r="C705" s="3"/>
      <c r="D705" s="3"/>
      <c r="E705" s="3"/>
      <c r="F705" s="3"/>
      <c r="G705" s="3"/>
      <c r="H705" s="3"/>
      <c r="I705" s="3"/>
      <c r="J705" s="3"/>
    </row>
    <row r="706" spans="2:10" x14ac:dyDescent="0.3">
      <c r="B706" s="3"/>
      <c r="C706" s="3"/>
      <c r="D706" s="3"/>
      <c r="E706" s="3"/>
      <c r="F706" s="3"/>
      <c r="G706" s="3"/>
      <c r="H706" s="3"/>
      <c r="I706" s="3"/>
      <c r="J706" s="3"/>
    </row>
    <row r="707" spans="2:10" x14ac:dyDescent="0.3">
      <c r="B707" s="3"/>
      <c r="C707" s="3"/>
      <c r="D707" s="3"/>
      <c r="E707" s="3"/>
      <c r="F707" s="3"/>
      <c r="G707" s="3"/>
      <c r="H707" s="3"/>
      <c r="I707" s="3"/>
      <c r="J707" s="3"/>
    </row>
    <row r="708" spans="2:10" x14ac:dyDescent="0.3">
      <c r="B708" s="3"/>
      <c r="C708" s="3"/>
      <c r="D708" s="3"/>
      <c r="E708" s="3"/>
      <c r="F708" s="3"/>
      <c r="G708" s="3"/>
      <c r="H708" s="3"/>
      <c r="I708" s="3"/>
      <c r="J708" s="3"/>
    </row>
    <row r="709" spans="2:10" x14ac:dyDescent="0.3">
      <c r="B709" s="3"/>
      <c r="C709" s="3"/>
      <c r="D709" s="3"/>
      <c r="E709" s="3"/>
      <c r="F709" s="3"/>
      <c r="G709" s="3"/>
      <c r="H709" s="3"/>
      <c r="I709" s="3"/>
      <c r="J709" s="3"/>
    </row>
    <row r="710" spans="2:10" x14ac:dyDescent="0.3">
      <c r="B710" s="3"/>
      <c r="C710" s="3"/>
      <c r="D710" s="3"/>
      <c r="E710" s="3"/>
      <c r="F710" s="3"/>
      <c r="G710" s="3"/>
      <c r="H710" s="3"/>
      <c r="I710" s="3"/>
      <c r="J710" s="3"/>
    </row>
    <row r="711" spans="2:10" x14ac:dyDescent="0.3">
      <c r="B711" s="3"/>
      <c r="C711" s="3"/>
      <c r="D711" s="3"/>
      <c r="E711" s="3"/>
      <c r="F711" s="3"/>
      <c r="G711" s="3"/>
      <c r="H711" s="3"/>
      <c r="I711" s="3"/>
      <c r="J711" s="3"/>
    </row>
    <row r="712" spans="2:10" x14ac:dyDescent="0.3">
      <c r="B712" s="3"/>
      <c r="C712" s="3"/>
      <c r="D712" s="3"/>
      <c r="E712" s="3"/>
      <c r="F712" s="3"/>
      <c r="G712" s="3"/>
      <c r="H712" s="3"/>
      <c r="I712" s="3"/>
      <c r="J712" s="3"/>
    </row>
  </sheetData>
  <mergeCells count="7">
    <mergeCell ref="B2:J2"/>
    <mergeCell ref="B3:B5"/>
    <mergeCell ref="I3:J4"/>
    <mergeCell ref="C4:D4"/>
    <mergeCell ref="E4:F4"/>
    <mergeCell ref="G4:H4"/>
    <mergeCell ref="C3:H3"/>
  </mergeCells>
  <printOptions horizontalCentered="1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U620"/>
  <sheetViews>
    <sheetView workbookViewId="0">
      <selection activeCell="C6" sqref="C6:P10"/>
    </sheetView>
  </sheetViews>
  <sheetFormatPr defaultColWidth="9.109375" defaultRowHeight="14.4" x14ac:dyDescent="0.3"/>
  <cols>
    <col min="1" max="1" width="2.6640625" style="3" customWidth="1"/>
    <col min="2" max="2" width="25" style="1" customWidth="1"/>
    <col min="3" max="16" width="11.6640625" style="1" customWidth="1"/>
    <col min="17" max="255" width="9.109375" style="3"/>
    <col min="256" max="16384" width="9.109375" style="1"/>
  </cols>
  <sheetData>
    <row r="1" spans="2:17" s="3" customFormat="1" ht="15" thickBot="1" x14ac:dyDescent="0.35"/>
    <row r="2" spans="2:17" ht="21.9" customHeight="1" thickTop="1" thickBot="1" x14ac:dyDescent="0.35">
      <c r="B2" s="201" t="s">
        <v>688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</row>
    <row r="3" spans="2:17" ht="21.9" customHeight="1" thickTop="1" thickBot="1" x14ac:dyDescent="0.35">
      <c r="B3" s="205" t="s">
        <v>185</v>
      </c>
      <c r="C3" s="208" t="s">
        <v>177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1" t="s">
        <v>187</v>
      </c>
      <c r="P3" s="212"/>
    </row>
    <row r="4" spans="2:17" ht="21.9" customHeight="1" thickTop="1" x14ac:dyDescent="0.3">
      <c r="B4" s="206"/>
      <c r="C4" s="223" t="s">
        <v>205</v>
      </c>
      <c r="D4" s="191"/>
      <c r="E4" s="191" t="s">
        <v>204</v>
      </c>
      <c r="F4" s="191"/>
      <c r="G4" s="191" t="s">
        <v>203</v>
      </c>
      <c r="H4" s="191"/>
      <c r="I4" s="191" t="s">
        <v>202</v>
      </c>
      <c r="J4" s="191"/>
      <c r="K4" s="191" t="s">
        <v>120</v>
      </c>
      <c r="L4" s="191"/>
      <c r="M4" s="191" t="s">
        <v>201</v>
      </c>
      <c r="N4" s="192"/>
      <c r="O4" s="222"/>
      <c r="P4" s="214"/>
    </row>
    <row r="5" spans="2:17" ht="21.9" customHeight="1" thickBot="1" x14ac:dyDescent="0.35">
      <c r="B5" s="207"/>
      <c r="C5" s="134" t="s">
        <v>2</v>
      </c>
      <c r="D5" s="135" t="s">
        <v>1</v>
      </c>
      <c r="E5" s="136" t="s">
        <v>2</v>
      </c>
      <c r="F5" s="135" t="s">
        <v>1</v>
      </c>
      <c r="G5" s="136" t="s">
        <v>2</v>
      </c>
      <c r="H5" s="135" t="s">
        <v>1</v>
      </c>
      <c r="I5" s="136" t="s">
        <v>2</v>
      </c>
      <c r="J5" s="135" t="s">
        <v>1</v>
      </c>
      <c r="K5" s="136" t="s">
        <v>2</v>
      </c>
      <c r="L5" s="135" t="s">
        <v>1</v>
      </c>
      <c r="M5" s="136" t="s">
        <v>2</v>
      </c>
      <c r="N5" s="138" t="s">
        <v>1</v>
      </c>
      <c r="O5" s="134" t="s">
        <v>2</v>
      </c>
      <c r="P5" s="138" t="s">
        <v>1</v>
      </c>
    </row>
    <row r="6" spans="2:17" ht="21.9" customHeight="1" thickTop="1" x14ac:dyDescent="0.3">
      <c r="B6" s="26" t="s">
        <v>188</v>
      </c>
      <c r="C6" s="41">
        <v>7</v>
      </c>
      <c r="D6" s="98">
        <f>C6/$C$10</f>
        <v>0.14000000000000001</v>
      </c>
      <c r="E6" s="99">
        <v>463</v>
      </c>
      <c r="F6" s="98">
        <f>E6/$E$10</f>
        <v>0.27559523809523812</v>
      </c>
      <c r="G6" s="99">
        <v>40</v>
      </c>
      <c r="H6" s="98">
        <f>G6/$G$10</f>
        <v>0.11627906976744186</v>
      </c>
      <c r="I6" s="99">
        <v>186</v>
      </c>
      <c r="J6" s="98">
        <f>I6/$I$10</f>
        <v>0.24377457404980341</v>
      </c>
      <c r="K6" s="99">
        <v>6</v>
      </c>
      <c r="L6" s="103">
        <f>K6/$K$10</f>
        <v>0.2608695652173913</v>
      </c>
      <c r="M6" s="99">
        <v>130</v>
      </c>
      <c r="N6" s="20">
        <f>M6/$M$10</f>
        <v>0.2974828375286041</v>
      </c>
      <c r="O6" s="39">
        <f>SUM(C6,E6,G6,I6,K6,M6)</f>
        <v>832</v>
      </c>
      <c r="P6" s="21">
        <f>O6/$O$10</f>
        <v>0.25235062177737339</v>
      </c>
      <c r="Q6" s="11"/>
    </row>
    <row r="7" spans="2:17" ht="21.9" customHeight="1" x14ac:dyDescent="0.3">
      <c r="B7" s="26" t="s">
        <v>189</v>
      </c>
      <c r="C7" s="41">
        <v>41</v>
      </c>
      <c r="D7" s="98">
        <f>C7/$C$10</f>
        <v>0.82</v>
      </c>
      <c r="E7" s="99">
        <v>1138</v>
      </c>
      <c r="F7" s="98">
        <f>E7/$E$10</f>
        <v>0.67738095238095242</v>
      </c>
      <c r="G7" s="99">
        <v>284</v>
      </c>
      <c r="H7" s="98">
        <f>G7/$G$10</f>
        <v>0.82558139534883723</v>
      </c>
      <c r="I7" s="99">
        <v>544</v>
      </c>
      <c r="J7" s="98">
        <f>I7/$I$10</f>
        <v>0.71297509829619921</v>
      </c>
      <c r="K7" s="99">
        <v>17</v>
      </c>
      <c r="L7" s="103">
        <f>K7/$K$10</f>
        <v>0.73913043478260865</v>
      </c>
      <c r="M7" s="99">
        <v>295</v>
      </c>
      <c r="N7" s="20">
        <f>M7/$M$10</f>
        <v>0.67505720823798632</v>
      </c>
      <c r="O7" s="39">
        <f>SUM(C7,E7,G7,I7,K7,M7)</f>
        <v>2319</v>
      </c>
      <c r="P7" s="21">
        <f>O7/$O$10</f>
        <v>0.70336669699727028</v>
      </c>
      <c r="Q7" s="11"/>
    </row>
    <row r="8" spans="2:17" ht="21.9" customHeight="1" x14ac:dyDescent="0.3">
      <c r="B8" s="26" t="s">
        <v>190</v>
      </c>
      <c r="C8" s="41">
        <v>2</v>
      </c>
      <c r="D8" s="98">
        <f>C8/$C$10</f>
        <v>0.04</v>
      </c>
      <c r="E8" s="99">
        <v>77</v>
      </c>
      <c r="F8" s="98">
        <f>E8/$E$10</f>
        <v>4.583333333333333E-2</v>
      </c>
      <c r="G8" s="99">
        <v>19</v>
      </c>
      <c r="H8" s="98">
        <f>G8/$G$10</f>
        <v>5.5232558139534885E-2</v>
      </c>
      <c r="I8" s="99">
        <v>32</v>
      </c>
      <c r="J8" s="98">
        <f>I8/$I$10</f>
        <v>4.1939711664482307E-2</v>
      </c>
      <c r="K8" s="99">
        <v>0</v>
      </c>
      <c r="L8" s="103">
        <f>K8/$K$10</f>
        <v>0</v>
      </c>
      <c r="M8" s="99">
        <v>12</v>
      </c>
      <c r="N8" s="20">
        <f>M8/$M$10</f>
        <v>2.7459954233409609E-2</v>
      </c>
      <c r="O8" s="39">
        <f>SUM(C8,E8,G8,I8,K8,M8)</f>
        <v>142</v>
      </c>
      <c r="P8" s="21">
        <f>O8/$O$10</f>
        <v>4.3069457082195936E-2</v>
      </c>
      <c r="Q8" s="11"/>
    </row>
    <row r="9" spans="2:17" ht="21.9" customHeight="1" thickBot="1" x14ac:dyDescent="0.35">
      <c r="B9" s="26" t="s">
        <v>191</v>
      </c>
      <c r="C9" s="41">
        <v>0</v>
      </c>
      <c r="D9" s="98">
        <f>C9/$C$10</f>
        <v>0</v>
      </c>
      <c r="E9" s="99">
        <v>2</v>
      </c>
      <c r="F9" s="98">
        <f>E9/$E$10</f>
        <v>1.1904761904761906E-3</v>
      </c>
      <c r="G9" s="99">
        <v>1</v>
      </c>
      <c r="H9" s="98">
        <f>G9/$G$10</f>
        <v>2.9069767441860465E-3</v>
      </c>
      <c r="I9" s="99">
        <v>1</v>
      </c>
      <c r="J9" s="98">
        <f>I9/$I$10</f>
        <v>1.3106159895150721E-3</v>
      </c>
      <c r="K9" s="99">
        <v>0</v>
      </c>
      <c r="L9" s="103">
        <f>K9/$K$10</f>
        <v>0</v>
      </c>
      <c r="M9" s="99">
        <v>0</v>
      </c>
      <c r="N9" s="20">
        <f>M9/$M$10</f>
        <v>0</v>
      </c>
      <c r="O9" s="39">
        <f>SUM(C9,E9,G9,I9,K9,M9)</f>
        <v>4</v>
      </c>
      <c r="P9" s="21">
        <f>O9/$O$10</f>
        <v>1.2132241431604489E-3</v>
      </c>
      <c r="Q9" s="11"/>
    </row>
    <row r="10" spans="2:17" ht="21.9" customHeight="1" thickTop="1" thickBot="1" x14ac:dyDescent="0.35">
      <c r="B10" s="42" t="s">
        <v>187</v>
      </c>
      <c r="C10" s="40">
        <f>SUM(C6:C9)</f>
        <v>50</v>
      </c>
      <c r="D10" s="100">
        <f t="shared" ref="D10:P10" si="0">SUM(D6:D9)</f>
        <v>1</v>
      </c>
      <c r="E10" s="101">
        <f t="shared" si="0"/>
        <v>1680</v>
      </c>
      <c r="F10" s="100">
        <f t="shared" si="0"/>
        <v>1</v>
      </c>
      <c r="G10" s="101">
        <f t="shared" si="0"/>
        <v>344</v>
      </c>
      <c r="H10" s="100">
        <f t="shared" si="0"/>
        <v>1</v>
      </c>
      <c r="I10" s="101">
        <f t="shared" si="0"/>
        <v>763</v>
      </c>
      <c r="J10" s="100">
        <f t="shared" si="0"/>
        <v>1</v>
      </c>
      <c r="K10" s="101">
        <f t="shared" si="0"/>
        <v>23</v>
      </c>
      <c r="L10" s="100">
        <f t="shared" si="0"/>
        <v>1</v>
      </c>
      <c r="M10" s="101">
        <f t="shared" si="0"/>
        <v>437</v>
      </c>
      <c r="N10" s="28">
        <f t="shared" si="0"/>
        <v>1</v>
      </c>
      <c r="O10" s="40">
        <f t="shared" si="0"/>
        <v>3297</v>
      </c>
      <c r="P10" s="29">
        <f t="shared" si="0"/>
        <v>1</v>
      </c>
      <c r="Q10" s="11"/>
    </row>
    <row r="11" spans="2:17" s="3" customFormat="1" ht="15.6" thickTop="1" thickBot="1" x14ac:dyDescent="0.35"/>
    <row r="12" spans="2:17" s="3" customFormat="1" ht="15" thickTop="1" x14ac:dyDescent="0.3">
      <c r="B12" s="276" t="s">
        <v>195</v>
      </c>
      <c r="C12" s="277"/>
      <c r="K12" s="16"/>
      <c r="M12" s="16"/>
      <c r="O12" s="16"/>
    </row>
    <row r="13" spans="2:17" s="3" customFormat="1" ht="15" thickBot="1" x14ac:dyDescent="0.35">
      <c r="B13" s="278" t="s">
        <v>196</v>
      </c>
      <c r="C13" s="279"/>
      <c r="D13" s="17"/>
      <c r="F13" s="17"/>
      <c r="H13" s="17"/>
      <c r="J13" s="17"/>
      <c r="L13" s="17"/>
      <c r="N13" s="17"/>
      <c r="O13" s="16"/>
      <c r="P13" s="17"/>
    </row>
    <row r="14" spans="2:17" s="3" customFormat="1" ht="15" thickTop="1" x14ac:dyDescent="0.3">
      <c r="D14" s="17"/>
      <c r="E14" s="16"/>
      <c r="F14" s="17"/>
      <c r="H14" s="17"/>
      <c r="J14" s="17"/>
      <c r="L14" s="17"/>
      <c r="N14" s="17"/>
      <c r="O14" s="16"/>
      <c r="P14" s="17"/>
    </row>
    <row r="15" spans="2:17" s="3" customFormat="1" x14ac:dyDescent="0.3">
      <c r="D15" s="17"/>
      <c r="E15" s="16"/>
      <c r="F15" s="17"/>
      <c r="H15" s="17"/>
      <c r="J15" s="17"/>
      <c r="L15" s="17"/>
      <c r="N15" s="17"/>
      <c r="O15" s="16"/>
      <c r="P15" s="17"/>
    </row>
    <row r="16" spans="2:17" s="3" customFormat="1" x14ac:dyDescent="0.3">
      <c r="D16" s="17"/>
      <c r="F16" s="17"/>
      <c r="H16" s="17"/>
      <c r="J16" s="17"/>
      <c r="L16" s="17"/>
      <c r="N16" s="17"/>
      <c r="P16" s="17"/>
    </row>
    <row r="17" spans="4:16" s="3" customFormat="1" x14ac:dyDescent="0.3">
      <c r="D17" s="17"/>
      <c r="E17" s="16"/>
      <c r="F17" s="17"/>
      <c r="H17" s="17"/>
      <c r="I17" s="16"/>
      <c r="J17" s="17"/>
      <c r="L17" s="17"/>
      <c r="N17" s="17"/>
      <c r="O17" s="16"/>
      <c r="P17" s="17"/>
    </row>
    <row r="18" spans="4:16" s="3" customFormat="1" x14ac:dyDescent="0.3">
      <c r="D18" s="17"/>
      <c r="E18" s="16"/>
      <c r="F18" s="17"/>
      <c r="H18" s="17"/>
      <c r="I18" s="16"/>
      <c r="J18" s="17"/>
      <c r="L18" s="17"/>
      <c r="N18" s="17"/>
      <c r="O18" s="16"/>
      <c r="P18" s="17"/>
    </row>
    <row r="19" spans="4:16" s="3" customFormat="1" x14ac:dyDescent="0.3"/>
    <row r="20" spans="4:16" s="3" customFormat="1" x14ac:dyDescent="0.3"/>
    <row r="21" spans="4:16" s="3" customFormat="1" x14ac:dyDescent="0.3"/>
    <row r="22" spans="4:16" s="3" customFormat="1" x14ac:dyDescent="0.3"/>
    <row r="23" spans="4:16" s="3" customFormat="1" x14ac:dyDescent="0.3"/>
    <row r="24" spans="4:16" s="3" customFormat="1" x14ac:dyDescent="0.3"/>
    <row r="25" spans="4:16" s="3" customFormat="1" x14ac:dyDescent="0.3"/>
    <row r="26" spans="4:16" s="3" customFormat="1" x14ac:dyDescent="0.3"/>
    <row r="27" spans="4:16" s="3" customFormat="1" x14ac:dyDescent="0.3"/>
    <row r="28" spans="4:16" s="3" customFormat="1" x14ac:dyDescent="0.3"/>
    <row r="29" spans="4:16" s="3" customFormat="1" x14ac:dyDescent="0.3"/>
    <row r="30" spans="4:16" s="3" customFormat="1" x14ac:dyDescent="0.3"/>
    <row r="31" spans="4:16" s="3" customFormat="1" x14ac:dyDescent="0.3"/>
    <row r="32" spans="4:16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</sheetData>
  <mergeCells count="10">
    <mergeCell ref="K4:L4"/>
    <mergeCell ref="M4:N4"/>
    <mergeCell ref="C3:N3"/>
    <mergeCell ref="B2:P2"/>
    <mergeCell ref="B3:B5"/>
    <mergeCell ref="O3:P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655"/>
  <sheetViews>
    <sheetView zoomScale="80" zoomScaleNormal="80" workbookViewId="0">
      <selection activeCell="G7" sqref="G7:W32"/>
    </sheetView>
  </sheetViews>
  <sheetFormatPr defaultColWidth="9.109375" defaultRowHeight="14.4" x14ac:dyDescent="0.3"/>
  <cols>
    <col min="1" max="1" width="2.6640625" style="3" customWidth="1"/>
    <col min="2" max="2" width="19.6640625" style="1" customWidth="1"/>
    <col min="3" max="6" width="14.33203125" style="1" hidden="1" customWidth="1"/>
    <col min="7" max="23" width="14.6640625" style="1" customWidth="1"/>
    <col min="24" max="16384" width="9.109375" style="3"/>
  </cols>
  <sheetData>
    <row r="1" spans="2:28" ht="15" thickBo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8" ht="21.9" customHeight="1" thickTop="1" thickBot="1" x14ac:dyDescent="0.35">
      <c r="B2" s="198" t="s">
        <v>206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8" ht="21.9" customHeight="1" thickTop="1" thickBot="1" x14ac:dyDescent="0.35">
      <c r="B3" s="201" t="s">
        <v>689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</row>
    <row r="4" spans="2:28" ht="21.9" customHeight="1" thickTop="1" thickBot="1" x14ac:dyDescent="0.35">
      <c r="B4" s="205" t="s">
        <v>207</v>
      </c>
      <c r="C4" s="208" t="s">
        <v>184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0"/>
      <c r="W4" s="195" t="s">
        <v>685</v>
      </c>
    </row>
    <row r="5" spans="2:28" ht="21.9" customHeight="1" thickTop="1" x14ac:dyDescent="0.3">
      <c r="B5" s="206"/>
      <c r="C5" s="193">
        <v>2012</v>
      </c>
      <c r="D5" s="193"/>
      <c r="E5" s="193">
        <v>2013</v>
      </c>
      <c r="F5" s="193"/>
      <c r="G5" s="219">
        <v>2014</v>
      </c>
      <c r="H5" s="220"/>
      <c r="I5" s="220">
        <v>2015</v>
      </c>
      <c r="J5" s="220"/>
      <c r="K5" s="220">
        <v>2016</v>
      </c>
      <c r="L5" s="220"/>
      <c r="M5" s="220">
        <v>2017</v>
      </c>
      <c r="N5" s="220"/>
      <c r="O5" s="220">
        <v>2018</v>
      </c>
      <c r="P5" s="220"/>
      <c r="Q5" s="220">
        <v>2019</v>
      </c>
      <c r="R5" s="220"/>
      <c r="S5" s="220">
        <v>2020</v>
      </c>
      <c r="T5" s="217"/>
      <c r="U5" s="220">
        <v>2021</v>
      </c>
      <c r="V5" s="221"/>
      <c r="W5" s="224"/>
    </row>
    <row r="6" spans="2:28" ht="21.9" customHeight="1" thickBot="1" x14ac:dyDescent="0.35">
      <c r="B6" s="207"/>
      <c r="C6" s="25" t="s">
        <v>2</v>
      </c>
      <c r="D6" s="25" t="s">
        <v>1</v>
      </c>
      <c r="E6" s="25" t="s">
        <v>2</v>
      </c>
      <c r="F6" s="25" t="s">
        <v>1</v>
      </c>
      <c r="G6" s="104" t="s">
        <v>2</v>
      </c>
      <c r="H6" s="104" t="s">
        <v>1</v>
      </c>
      <c r="I6" s="122" t="s">
        <v>2</v>
      </c>
      <c r="J6" s="104" t="s">
        <v>1</v>
      </c>
      <c r="K6" s="104" t="s">
        <v>2</v>
      </c>
      <c r="L6" s="104" t="s">
        <v>1</v>
      </c>
      <c r="M6" s="122" t="s">
        <v>2</v>
      </c>
      <c r="N6" s="96" t="s">
        <v>1</v>
      </c>
      <c r="O6" s="122" t="s">
        <v>2</v>
      </c>
      <c r="P6" s="136" t="s">
        <v>1</v>
      </c>
      <c r="Q6" s="136" t="s">
        <v>2</v>
      </c>
      <c r="R6" s="136" t="s">
        <v>1</v>
      </c>
      <c r="S6" s="136" t="s">
        <v>2</v>
      </c>
      <c r="T6" s="96" t="s">
        <v>1</v>
      </c>
      <c r="U6" s="136" t="s">
        <v>2</v>
      </c>
      <c r="V6" s="185" t="s">
        <v>1</v>
      </c>
      <c r="W6" s="225"/>
    </row>
    <row r="7" spans="2:28" ht="21.9" customHeight="1" thickTop="1" x14ac:dyDescent="0.3">
      <c r="B7" s="47" t="s">
        <v>209</v>
      </c>
      <c r="C7" s="32">
        <v>16</v>
      </c>
      <c r="D7" s="20">
        <v>6.8259385665529011E-3</v>
      </c>
      <c r="E7" s="32">
        <v>16</v>
      </c>
      <c r="F7" s="20">
        <v>6.7001675041876048E-3</v>
      </c>
      <c r="G7" s="49">
        <v>8</v>
      </c>
      <c r="H7" s="98">
        <v>2.203249793445332E-3</v>
      </c>
      <c r="I7" s="99">
        <v>5</v>
      </c>
      <c r="J7" s="98">
        <v>1.3524479307546662E-3</v>
      </c>
      <c r="K7" s="49">
        <v>6</v>
      </c>
      <c r="L7" s="98">
        <v>1.5186028853454822E-3</v>
      </c>
      <c r="M7" s="99">
        <v>7</v>
      </c>
      <c r="N7" s="20">
        <v>1.7465069860279443E-3</v>
      </c>
      <c r="O7" s="99">
        <v>1</v>
      </c>
      <c r="P7" s="20">
        <v>2.4826216484607745E-4</v>
      </c>
      <c r="Q7" s="99">
        <v>105</v>
      </c>
      <c r="R7" s="20">
        <v>2.4887414079165678E-2</v>
      </c>
      <c r="S7" s="99">
        <v>7</v>
      </c>
      <c r="T7" s="20">
        <v>2.3600809170600135E-3</v>
      </c>
      <c r="U7" s="99">
        <v>6</v>
      </c>
      <c r="V7" s="20">
        <v>1.8198362147406738E-3</v>
      </c>
      <c r="W7" s="107">
        <f>IFERROR((U7-S7)/S7,0)</f>
        <v>-0.14285714285714285</v>
      </c>
      <c r="X7" s="11"/>
    </row>
    <row r="8" spans="2:28" ht="21.9" customHeight="1" x14ac:dyDescent="0.3">
      <c r="B8" s="47" t="s">
        <v>210</v>
      </c>
      <c r="C8" s="32">
        <v>12</v>
      </c>
      <c r="D8" s="20">
        <v>5.1194539249146756E-3</v>
      </c>
      <c r="E8" s="32">
        <v>13</v>
      </c>
      <c r="F8" s="20">
        <v>5.4438860971524287E-3</v>
      </c>
      <c r="G8" s="49">
        <v>4</v>
      </c>
      <c r="H8" s="98">
        <v>1.101624896722666E-3</v>
      </c>
      <c r="I8" s="99">
        <v>0</v>
      </c>
      <c r="J8" s="98">
        <v>0</v>
      </c>
      <c r="K8" s="49">
        <v>1</v>
      </c>
      <c r="L8" s="98">
        <v>2.531004808909137E-4</v>
      </c>
      <c r="M8" s="99">
        <v>1</v>
      </c>
      <c r="N8" s="20">
        <v>0</v>
      </c>
      <c r="O8" s="99">
        <v>3</v>
      </c>
      <c r="P8" s="20">
        <v>7.4478649453823241E-4</v>
      </c>
      <c r="Q8" s="99">
        <v>3</v>
      </c>
      <c r="R8" s="20">
        <v>7.1106897369044796E-4</v>
      </c>
      <c r="S8" s="99">
        <v>3</v>
      </c>
      <c r="T8" s="20">
        <v>1.0114632501685772E-3</v>
      </c>
      <c r="U8" s="99">
        <v>2</v>
      </c>
      <c r="V8" s="20">
        <v>6.0661207158022447E-4</v>
      </c>
      <c r="W8" s="48">
        <f t="shared" ref="W8:W32" si="0">IFERROR((U8-S8)/S8,0)</f>
        <v>-0.33333333333333331</v>
      </c>
      <c r="X8" s="11"/>
      <c r="AB8" s="17"/>
    </row>
    <row r="9" spans="2:28" ht="21.9" customHeight="1" x14ac:dyDescent="0.3">
      <c r="B9" s="47" t="s">
        <v>211</v>
      </c>
      <c r="C9" s="32">
        <v>4</v>
      </c>
      <c r="D9" s="20">
        <v>1.7064846416382253E-3</v>
      </c>
      <c r="E9" s="32">
        <v>6</v>
      </c>
      <c r="F9" s="20">
        <v>2.5125628140703518E-3</v>
      </c>
      <c r="G9" s="49">
        <v>3</v>
      </c>
      <c r="H9" s="98">
        <v>8.262186725419994E-4</v>
      </c>
      <c r="I9" s="99">
        <v>2</v>
      </c>
      <c r="J9" s="98">
        <v>5.4097917230186638E-4</v>
      </c>
      <c r="K9" s="49">
        <v>4</v>
      </c>
      <c r="L9" s="98">
        <v>1.0124019235636548E-3</v>
      </c>
      <c r="M9" s="99">
        <v>3</v>
      </c>
      <c r="N9" s="20">
        <v>1E-3</v>
      </c>
      <c r="O9" s="99">
        <v>2</v>
      </c>
      <c r="P9" s="20">
        <v>4.965243296921549E-4</v>
      </c>
      <c r="Q9" s="99">
        <v>2</v>
      </c>
      <c r="R9" s="20">
        <v>4.7404598246029864E-4</v>
      </c>
      <c r="S9" s="99">
        <v>1</v>
      </c>
      <c r="T9" s="20">
        <v>3.3715441672285906E-4</v>
      </c>
      <c r="U9" s="99">
        <v>0</v>
      </c>
      <c r="V9" s="20">
        <v>0</v>
      </c>
      <c r="W9" s="48">
        <f t="shared" si="0"/>
        <v>-1</v>
      </c>
      <c r="X9" s="11"/>
      <c r="AB9" s="17"/>
    </row>
    <row r="10" spans="2:28" ht="21.9" customHeight="1" x14ac:dyDescent="0.3">
      <c r="B10" s="47" t="s">
        <v>212</v>
      </c>
      <c r="C10" s="32">
        <v>7</v>
      </c>
      <c r="D10" s="20">
        <v>2.9863481228668944E-3</v>
      </c>
      <c r="E10" s="32">
        <v>16</v>
      </c>
      <c r="F10" s="20">
        <v>6.7001675041876048E-3</v>
      </c>
      <c r="G10" s="49">
        <v>0</v>
      </c>
      <c r="H10" s="98">
        <v>0</v>
      </c>
      <c r="I10" s="99">
        <v>1</v>
      </c>
      <c r="J10" s="98">
        <v>2.7048958615093319E-4</v>
      </c>
      <c r="K10" s="49">
        <v>4</v>
      </c>
      <c r="L10" s="98">
        <v>1.0124019235636548E-3</v>
      </c>
      <c r="M10" s="99">
        <v>4</v>
      </c>
      <c r="N10" s="20">
        <v>1E-3</v>
      </c>
      <c r="O10" s="99">
        <v>4</v>
      </c>
      <c r="P10" s="20">
        <v>9.930486593843098E-4</v>
      </c>
      <c r="Q10" s="99">
        <v>2</v>
      </c>
      <c r="R10" s="20">
        <v>4.7404598246029864E-4</v>
      </c>
      <c r="S10" s="99">
        <v>6</v>
      </c>
      <c r="T10" s="20">
        <v>2.0229265003371545E-3</v>
      </c>
      <c r="U10" s="99">
        <v>1</v>
      </c>
      <c r="V10" s="20">
        <v>3.0330603579011223E-4</v>
      </c>
      <c r="W10" s="48">
        <f t="shared" si="0"/>
        <v>-0.83333333333333337</v>
      </c>
      <c r="X10" s="11"/>
      <c r="AB10" s="17"/>
    </row>
    <row r="11" spans="2:28" ht="21.9" customHeight="1" x14ac:dyDescent="0.3">
      <c r="B11" s="47" t="s">
        <v>213</v>
      </c>
      <c r="C11" s="32">
        <v>21</v>
      </c>
      <c r="D11" s="20">
        <v>8.9590443686006823E-3</v>
      </c>
      <c r="E11" s="32">
        <v>12</v>
      </c>
      <c r="F11" s="20">
        <v>5.0251256281407036E-3</v>
      </c>
      <c r="G11" s="49">
        <v>15</v>
      </c>
      <c r="H11" s="98">
        <v>4.1310933627099972E-3</v>
      </c>
      <c r="I11" s="99">
        <v>14</v>
      </c>
      <c r="J11" s="98">
        <v>3.7868542061130646E-3</v>
      </c>
      <c r="K11" s="49">
        <v>16</v>
      </c>
      <c r="L11" s="98">
        <v>4.0496076942546193E-3</v>
      </c>
      <c r="M11" s="99">
        <v>13</v>
      </c>
      <c r="N11" s="20">
        <v>3.0000000000000001E-3</v>
      </c>
      <c r="O11" s="99">
        <v>14</v>
      </c>
      <c r="P11" s="20">
        <v>3.4756703078450842E-3</v>
      </c>
      <c r="Q11" s="99">
        <v>12</v>
      </c>
      <c r="R11" s="20">
        <v>2.8442758947617918E-3</v>
      </c>
      <c r="S11" s="99">
        <v>8</v>
      </c>
      <c r="T11" s="20">
        <v>2.6972353337828725E-3</v>
      </c>
      <c r="U11" s="99">
        <v>9</v>
      </c>
      <c r="V11" s="20">
        <v>2.7297543221110106E-3</v>
      </c>
      <c r="W11" s="48">
        <f t="shared" si="0"/>
        <v>0.125</v>
      </c>
      <c r="X11" s="11"/>
      <c r="AB11" s="17"/>
    </row>
    <row r="12" spans="2:28" ht="21.9" customHeight="1" x14ac:dyDescent="0.3">
      <c r="B12" s="47" t="s">
        <v>214</v>
      </c>
      <c r="C12" s="32">
        <v>39</v>
      </c>
      <c r="D12" s="20">
        <v>1.6638225255972697E-2</v>
      </c>
      <c r="E12" s="32">
        <v>42</v>
      </c>
      <c r="F12" s="20">
        <v>1.7587939698492462E-2</v>
      </c>
      <c r="G12" s="49">
        <v>56</v>
      </c>
      <c r="H12" s="98">
        <v>1.5422748554117323E-2</v>
      </c>
      <c r="I12" s="99">
        <v>76</v>
      </c>
      <c r="J12" s="98">
        <v>2.0557208547470923E-2</v>
      </c>
      <c r="K12" s="49">
        <v>65</v>
      </c>
      <c r="L12" s="98">
        <v>1.645153125790939E-2</v>
      </c>
      <c r="M12" s="99">
        <v>80</v>
      </c>
      <c r="N12" s="20">
        <v>0.02</v>
      </c>
      <c r="O12" s="99">
        <v>82</v>
      </c>
      <c r="P12" s="20">
        <v>2.0357497517378351E-2</v>
      </c>
      <c r="Q12" s="99">
        <v>67</v>
      </c>
      <c r="R12" s="20">
        <v>1.5880540412420006E-2</v>
      </c>
      <c r="S12" s="99">
        <v>48</v>
      </c>
      <c r="T12" s="20">
        <v>1.6183412002697236E-2</v>
      </c>
      <c r="U12" s="99">
        <v>71</v>
      </c>
      <c r="V12" s="20">
        <v>2.1534728541097968E-2</v>
      </c>
      <c r="W12" s="48">
        <f t="shared" si="0"/>
        <v>0.47916666666666669</v>
      </c>
      <c r="X12" s="11"/>
      <c r="AB12" s="17"/>
    </row>
    <row r="13" spans="2:28" ht="21.9" customHeight="1" x14ac:dyDescent="0.3">
      <c r="B13" s="47" t="s">
        <v>215</v>
      </c>
      <c r="C13" s="32">
        <v>65</v>
      </c>
      <c r="D13" s="20">
        <v>2.773037542662116E-2</v>
      </c>
      <c r="E13" s="32">
        <v>57</v>
      </c>
      <c r="F13" s="20">
        <v>2.3869346733668341E-2</v>
      </c>
      <c r="G13" s="49">
        <v>194</v>
      </c>
      <c r="H13" s="98">
        <v>5.34288074910493E-2</v>
      </c>
      <c r="I13" s="99">
        <v>246</v>
      </c>
      <c r="J13" s="98">
        <v>6.6540438193129561E-2</v>
      </c>
      <c r="K13" s="49">
        <v>259</v>
      </c>
      <c r="L13" s="98">
        <v>6.5553024550746644E-2</v>
      </c>
      <c r="M13" s="99">
        <v>265</v>
      </c>
      <c r="N13" s="20">
        <v>6.6000000000000003E-2</v>
      </c>
      <c r="O13" s="99">
        <v>269</v>
      </c>
      <c r="P13" s="20">
        <v>6.678252234359483E-2</v>
      </c>
      <c r="Q13" s="99">
        <v>290</v>
      </c>
      <c r="R13" s="20">
        <v>6.8736667456743297E-2</v>
      </c>
      <c r="S13" s="99">
        <v>199</v>
      </c>
      <c r="T13" s="20">
        <v>6.7093728927848956E-2</v>
      </c>
      <c r="U13" s="99">
        <v>196</v>
      </c>
      <c r="V13" s="20">
        <v>5.9447983014861989E-2</v>
      </c>
      <c r="W13" s="48">
        <f t="shared" si="0"/>
        <v>-1.507537688442211E-2</v>
      </c>
      <c r="X13" s="11"/>
      <c r="AB13" s="17"/>
    </row>
    <row r="14" spans="2:28" ht="21.9" customHeight="1" x14ac:dyDescent="0.3">
      <c r="B14" s="47" t="s">
        <v>216</v>
      </c>
      <c r="C14" s="32">
        <v>127</v>
      </c>
      <c r="D14" s="20">
        <v>5.4180887372013653E-2</v>
      </c>
      <c r="E14" s="32">
        <v>130</v>
      </c>
      <c r="F14" s="20">
        <v>5.443886097152429E-2</v>
      </c>
      <c r="G14" s="49">
        <v>700</v>
      </c>
      <c r="H14" s="98">
        <v>0.19278435692646653</v>
      </c>
      <c r="I14" s="99">
        <v>724</v>
      </c>
      <c r="J14" s="98">
        <v>0.19583446037327562</v>
      </c>
      <c r="K14" s="49">
        <v>775</v>
      </c>
      <c r="L14" s="98">
        <v>0.19615287269045811</v>
      </c>
      <c r="M14" s="99">
        <v>868</v>
      </c>
      <c r="N14" s="20">
        <v>0.217</v>
      </c>
      <c r="O14" s="99">
        <v>883</v>
      </c>
      <c r="P14" s="20">
        <v>0.21921549155908637</v>
      </c>
      <c r="Q14" s="99">
        <v>816</v>
      </c>
      <c r="R14" s="20">
        <v>0.19341076084380185</v>
      </c>
      <c r="S14" s="99">
        <v>558</v>
      </c>
      <c r="T14" s="20">
        <v>0.18813216453135534</v>
      </c>
      <c r="U14" s="99">
        <v>630</v>
      </c>
      <c r="V14" s="20">
        <v>0.19108280254777071</v>
      </c>
      <c r="W14" s="48">
        <f t="shared" si="0"/>
        <v>0.12903225806451613</v>
      </c>
      <c r="X14" s="11"/>
      <c r="AB14" s="17"/>
    </row>
    <row r="15" spans="2:28" ht="21.9" customHeight="1" x14ac:dyDescent="0.3">
      <c r="B15" s="47" t="s">
        <v>217</v>
      </c>
      <c r="C15" s="32">
        <v>216</v>
      </c>
      <c r="D15" s="20">
        <v>9.2150170648464161E-2</v>
      </c>
      <c r="E15" s="32">
        <v>187</v>
      </c>
      <c r="F15" s="20">
        <v>7.8308207705192631E-2</v>
      </c>
      <c r="G15" s="49">
        <v>677</v>
      </c>
      <c r="H15" s="98">
        <v>0.18645001377031123</v>
      </c>
      <c r="I15" s="99">
        <v>635</v>
      </c>
      <c r="J15" s="98">
        <v>0.17176088720584257</v>
      </c>
      <c r="K15" s="49">
        <v>689</v>
      </c>
      <c r="L15" s="98">
        <v>0.17438623133383951</v>
      </c>
      <c r="M15" s="99">
        <v>681</v>
      </c>
      <c r="N15" s="20">
        <v>0.17</v>
      </c>
      <c r="O15" s="99">
        <v>695</v>
      </c>
      <c r="P15" s="20">
        <v>0.17254220456802383</v>
      </c>
      <c r="Q15" s="99">
        <v>758</v>
      </c>
      <c r="R15" s="20">
        <v>0.17966342735245319</v>
      </c>
      <c r="S15" s="99">
        <v>493</v>
      </c>
      <c r="T15" s="20">
        <v>0.16621712744436951</v>
      </c>
      <c r="U15" s="99">
        <v>551</v>
      </c>
      <c r="V15" s="20">
        <v>0.16712162572035183</v>
      </c>
      <c r="W15" s="48">
        <f t="shared" si="0"/>
        <v>0.11764705882352941</v>
      </c>
      <c r="X15" s="11"/>
      <c r="AB15" s="17"/>
    </row>
    <row r="16" spans="2:28" ht="21.9" customHeight="1" x14ac:dyDescent="0.3">
      <c r="B16" s="47" t="s">
        <v>218</v>
      </c>
      <c r="C16" s="32">
        <v>182</v>
      </c>
      <c r="D16" s="20">
        <v>7.7645051194539252E-2</v>
      </c>
      <c r="E16" s="32">
        <v>236</v>
      </c>
      <c r="F16" s="20">
        <v>9.8827470686767172E-2</v>
      </c>
      <c r="G16" s="49">
        <v>108</v>
      </c>
      <c r="H16" s="98">
        <v>2.9743872211511979E-2</v>
      </c>
      <c r="I16" s="99">
        <v>129</v>
      </c>
      <c r="J16" s="98">
        <v>3.489315661347038E-2</v>
      </c>
      <c r="K16" s="49">
        <v>144</v>
      </c>
      <c r="L16" s="98">
        <v>3.644646924829157E-2</v>
      </c>
      <c r="M16" s="99">
        <v>167</v>
      </c>
      <c r="N16" s="20">
        <v>4.2000000000000003E-2</v>
      </c>
      <c r="O16" s="99">
        <v>146</v>
      </c>
      <c r="P16" s="20">
        <v>3.6246276067527311E-2</v>
      </c>
      <c r="Q16" s="99">
        <v>144</v>
      </c>
      <c r="R16" s="20">
        <v>3.4131310737141506E-2</v>
      </c>
      <c r="S16" s="99">
        <v>105</v>
      </c>
      <c r="T16" s="20">
        <v>3.5401213755900204E-2</v>
      </c>
      <c r="U16" s="99">
        <v>129</v>
      </c>
      <c r="V16" s="20">
        <v>3.9126478616924476E-2</v>
      </c>
      <c r="W16" s="48">
        <f t="shared" si="0"/>
        <v>0.22857142857142856</v>
      </c>
      <c r="X16" s="11"/>
      <c r="AB16" s="17"/>
    </row>
    <row r="17" spans="2:28" ht="21.9" customHeight="1" x14ac:dyDescent="0.3">
      <c r="B17" s="47" t="s">
        <v>219</v>
      </c>
      <c r="C17" s="32">
        <v>209</v>
      </c>
      <c r="D17" s="20">
        <v>8.9163822525597264E-2</v>
      </c>
      <c r="E17" s="32">
        <v>192</v>
      </c>
      <c r="F17" s="20">
        <v>8.0402010050251257E-2</v>
      </c>
      <c r="G17" s="49">
        <v>65</v>
      </c>
      <c r="H17" s="98">
        <v>1.7901404571743322E-2</v>
      </c>
      <c r="I17" s="99">
        <v>47</v>
      </c>
      <c r="J17" s="98">
        <v>1.2713010549093859E-2</v>
      </c>
      <c r="K17" s="49">
        <v>63</v>
      </c>
      <c r="L17" s="98">
        <v>1.5945330296127564E-2</v>
      </c>
      <c r="M17" s="99">
        <v>74</v>
      </c>
      <c r="N17" s="20">
        <v>1.7999999999999999E-2</v>
      </c>
      <c r="O17" s="99">
        <v>72</v>
      </c>
      <c r="P17" s="20">
        <v>1.7874875868917579E-2</v>
      </c>
      <c r="Q17" s="99">
        <v>88</v>
      </c>
      <c r="R17" s="20">
        <v>2.0858023228253142E-2</v>
      </c>
      <c r="S17" s="99">
        <v>60</v>
      </c>
      <c r="T17" s="20">
        <v>2.0229265003371542E-2</v>
      </c>
      <c r="U17" s="99">
        <v>79</v>
      </c>
      <c r="V17" s="20">
        <v>2.396117682741887E-2</v>
      </c>
      <c r="W17" s="48">
        <f t="shared" si="0"/>
        <v>0.31666666666666665</v>
      </c>
      <c r="X17" s="11"/>
      <c r="AB17" s="17"/>
    </row>
    <row r="18" spans="2:28" ht="21.9" customHeight="1" x14ac:dyDescent="0.3">
      <c r="B18" s="47" t="s">
        <v>220</v>
      </c>
      <c r="C18" s="32">
        <v>191</v>
      </c>
      <c r="D18" s="20">
        <v>8.1484641638225261E-2</v>
      </c>
      <c r="E18" s="32">
        <v>201</v>
      </c>
      <c r="F18" s="20">
        <v>8.4170854271356788E-2</v>
      </c>
      <c r="G18" s="49">
        <v>64</v>
      </c>
      <c r="H18" s="98">
        <v>1.7625998347562656E-2</v>
      </c>
      <c r="I18" s="99">
        <v>68</v>
      </c>
      <c r="J18" s="98">
        <v>1.8393291858263456E-2</v>
      </c>
      <c r="K18" s="49">
        <v>93</v>
      </c>
      <c r="L18" s="98">
        <v>2.3538344722854973E-2</v>
      </c>
      <c r="M18" s="99">
        <v>79</v>
      </c>
      <c r="N18" s="20">
        <v>0.02</v>
      </c>
      <c r="O18" s="99">
        <v>69</v>
      </c>
      <c r="P18" s="20">
        <v>1.7130089374379345E-2</v>
      </c>
      <c r="Q18" s="99">
        <v>104</v>
      </c>
      <c r="R18" s="20">
        <v>2.4650391087935531E-2</v>
      </c>
      <c r="S18" s="99">
        <v>78</v>
      </c>
      <c r="T18" s="20">
        <v>2.6298044504383014E-2</v>
      </c>
      <c r="U18" s="99">
        <v>94</v>
      </c>
      <c r="V18" s="20">
        <v>2.8510767364270554E-2</v>
      </c>
      <c r="W18" s="48">
        <f t="shared" si="0"/>
        <v>0.20512820512820512</v>
      </c>
      <c r="X18" s="11"/>
      <c r="AB18" s="17"/>
    </row>
    <row r="19" spans="2:28" ht="21.9" customHeight="1" x14ac:dyDescent="0.3">
      <c r="B19" s="47" t="s">
        <v>221</v>
      </c>
      <c r="C19" s="32">
        <v>247</v>
      </c>
      <c r="D19" s="20">
        <v>0.10537542662116041</v>
      </c>
      <c r="E19" s="32">
        <v>218</v>
      </c>
      <c r="F19" s="20">
        <v>9.1289782244556111E-2</v>
      </c>
      <c r="G19" s="49">
        <v>232</v>
      </c>
      <c r="H19" s="98">
        <v>6.3894244009914627E-2</v>
      </c>
      <c r="I19" s="99">
        <v>210</v>
      </c>
      <c r="J19" s="98">
        <v>5.6802813091695971E-2</v>
      </c>
      <c r="K19" s="49">
        <v>209</v>
      </c>
      <c r="L19" s="98">
        <v>5.2898000506200964E-2</v>
      </c>
      <c r="M19" s="99">
        <v>205</v>
      </c>
      <c r="N19" s="20">
        <v>5.0999999999999997E-2</v>
      </c>
      <c r="O19" s="99">
        <v>212</v>
      </c>
      <c r="P19" s="20">
        <v>5.2631578947368418E-2</v>
      </c>
      <c r="Q19" s="99">
        <v>194</v>
      </c>
      <c r="R19" s="20">
        <v>4.5982460298648969E-2</v>
      </c>
      <c r="S19" s="99">
        <v>157</v>
      </c>
      <c r="T19" s="20">
        <v>5.2933243425488878E-2</v>
      </c>
      <c r="U19" s="99">
        <v>208</v>
      </c>
      <c r="V19" s="20">
        <v>6.3087655444343346E-2</v>
      </c>
      <c r="W19" s="48">
        <f t="shared" si="0"/>
        <v>0.32484076433121017</v>
      </c>
      <c r="X19" s="11"/>
      <c r="AB19" s="17"/>
    </row>
    <row r="20" spans="2:28" ht="21.9" customHeight="1" x14ac:dyDescent="0.3">
      <c r="B20" s="47" t="s">
        <v>222</v>
      </c>
      <c r="C20" s="32">
        <v>166</v>
      </c>
      <c r="D20" s="20">
        <v>7.0819112627986347E-2</v>
      </c>
      <c r="E20" s="32">
        <v>194</v>
      </c>
      <c r="F20" s="20">
        <v>8.1239530988274702E-2</v>
      </c>
      <c r="G20" s="49">
        <v>170</v>
      </c>
      <c r="H20" s="98">
        <v>4.6819058110713303E-2</v>
      </c>
      <c r="I20" s="99">
        <v>153</v>
      </c>
      <c r="J20" s="98">
        <v>4.1384906681092778E-2</v>
      </c>
      <c r="K20" s="49">
        <v>160</v>
      </c>
      <c r="L20" s="98">
        <v>4.0496076942546193E-2</v>
      </c>
      <c r="M20" s="99">
        <v>139</v>
      </c>
      <c r="N20" s="20">
        <v>3.5000000000000003E-2</v>
      </c>
      <c r="O20" s="99">
        <v>167</v>
      </c>
      <c r="P20" s="20">
        <v>4.1459781529294935E-2</v>
      </c>
      <c r="Q20" s="99">
        <v>148</v>
      </c>
      <c r="R20" s="20">
        <v>3.5079402702062099E-2</v>
      </c>
      <c r="S20" s="99">
        <v>146</v>
      </c>
      <c r="T20" s="20">
        <v>4.9224544841537418E-2</v>
      </c>
      <c r="U20" s="99">
        <v>164</v>
      </c>
      <c r="V20" s="20">
        <v>4.9742189869578401E-2</v>
      </c>
      <c r="W20" s="48">
        <f t="shared" si="0"/>
        <v>0.12328767123287671</v>
      </c>
      <c r="X20" s="11"/>
      <c r="AB20" s="17"/>
    </row>
    <row r="21" spans="2:28" ht="21.9" customHeight="1" x14ac:dyDescent="0.3">
      <c r="B21" s="47" t="s">
        <v>223</v>
      </c>
      <c r="C21" s="32">
        <v>168</v>
      </c>
      <c r="D21" s="20">
        <v>7.1672354948805458E-2</v>
      </c>
      <c r="E21" s="32">
        <v>184</v>
      </c>
      <c r="F21" s="20">
        <v>7.705192629815745E-2</v>
      </c>
      <c r="G21" s="49">
        <v>103</v>
      </c>
      <c r="H21" s="98">
        <v>2.8366841090608649E-2</v>
      </c>
      <c r="I21" s="99">
        <v>100</v>
      </c>
      <c r="J21" s="98">
        <v>2.7048958615093318E-2</v>
      </c>
      <c r="K21" s="49">
        <v>102</v>
      </c>
      <c r="L21" s="98">
        <v>2.5816249050873197E-2</v>
      </c>
      <c r="M21" s="99">
        <v>108</v>
      </c>
      <c r="N21" s="20">
        <v>2.7E-2</v>
      </c>
      <c r="O21" s="99">
        <v>110</v>
      </c>
      <c r="P21" s="20">
        <v>2.730883813306852E-2</v>
      </c>
      <c r="Q21" s="99">
        <v>103</v>
      </c>
      <c r="R21" s="20">
        <v>2.4413368096705378E-2</v>
      </c>
      <c r="S21" s="99">
        <v>90</v>
      </c>
      <c r="T21" s="20">
        <v>3.0343897505057317E-2</v>
      </c>
      <c r="U21" s="99">
        <v>119</v>
      </c>
      <c r="V21" s="20">
        <v>3.6093418259023353E-2</v>
      </c>
      <c r="W21" s="48">
        <f t="shared" si="0"/>
        <v>0.32222222222222224</v>
      </c>
      <c r="X21" s="11"/>
      <c r="AB21" s="17"/>
    </row>
    <row r="22" spans="2:28" ht="21.9" customHeight="1" x14ac:dyDescent="0.3">
      <c r="B22" s="47" t="s">
        <v>224</v>
      </c>
      <c r="C22" s="32">
        <v>152</v>
      </c>
      <c r="D22" s="20">
        <v>6.4846416382252553E-2</v>
      </c>
      <c r="E22" s="32">
        <v>165</v>
      </c>
      <c r="F22" s="20">
        <v>6.9095477386934667E-2</v>
      </c>
      <c r="G22" s="49">
        <v>171</v>
      </c>
      <c r="H22" s="98">
        <v>4.7094464334893969E-2</v>
      </c>
      <c r="I22" s="99">
        <v>179</v>
      </c>
      <c r="J22" s="98">
        <v>4.8417635921017041E-2</v>
      </c>
      <c r="K22" s="49">
        <v>175</v>
      </c>
      <c r="L22" s="98">
        <v>4.4292584155909899E-2</v>
      </c>
      <c r="M22" s="99">
        <v>182</v>
      </c>
      <c r="N22" s="20">
        <v>4.4999999999999998E-2</v>
      </c>
      <c r="O22" s="99">
        <v>203</v>
      </c>
      <c r="P22" s="20">
        <v>5.0397219463753723E-2</v>
      </c>
      <c r="Q22" s="99">
        <v>229</v>
      </c>
      <c r="R22" s="20">
        <v>5.4278264991704205E-2</v>
      </c>
      <c r="S22" s="99">
        <v>184</v>
      </c>
      <c r="T22" s="20">
        <v>6.2036412677006068E-2</v>
      </c>
      <c r="U22" s="99">
        <v>190</v>
      </c>
      <c r="V22" s="20">
        <v>5.7628146800121322E-2</v>
      </c>
      <c r="W22" s="48">
        <f t="shared" si="0"/>
        <v>3.2608695652173912E-2</v>
      </c>
      <c r="X22" s="11"/>
      <c r="AB22" s="17"/>
    </row>
    <row r="23" spans="2:28" ht="21.9" customHeight="1" x14ac:dyDescent="0.3">
      <c r="B23" s="47" t="s">
        <v>225</v>
      </c>
      <c r="C23" s="32">
        <v>131</v>
      </c>
      <c r="D23" s="20">
        <v>5.5887372013651876E-2</v>
      </c>
      <c r="E23" s="32">
        <v>172</v>
      </c>
      <c r="F23" s="20">
        <v>7.2026800670016752E-2</v>
      </c>
      <c r="G23" s="49">
        <v>392</v>
      </c>
      <c r="H23" s="98">
        <v>0.10795923987882126</v>
      </c>
      <c r="I23" s="99">
        <v>422</v>
      </c>
      <c r="J23" s="98">
        <v>0.11414660535569381</v>
      </c>
      <c r="K23" s="49">
        <v>457</v>
      </c>
      <c r="L23" s="98">
        <v>0.11566691976714756</v>
      </c>
      <c r="M23" s="99">
        <v>432</v>
      </c>
      <c r="N23" s="20">
        <v>0.108</v>
      </c>
      <c r="O23" s="99">
        <v>441</v>
      </c>
      <c r="P23" s="20">
        <v>0.10948361469712015</v>
      </c>
      <c r="Q23" s="99">
        <v>464</v>
      </c>
      <c r="R23" s="20">
        <v>0.1099786679307893</v>
      </c>
      <c r="S23" s="99">
        <v>315</v>
      </c>
      <c r="T23" s="20">
        <v>0.10620364126770061</v>
      </c>
      <c r="U23" s="99">
        <v>372</v>
      </c>
      <c r="V23" s="20">
        <v>0.11282984531392176</v>
      </c>
      <c r="W23" s="48">
        <f t="shared" si="0"/>
        <v>0.18095238095238095</v>
      </c>
      <c r="X23" s="11"/>
      <c r="AB23" s="17"/>
    </row>
    <row r="24" spans="2:28" ht="21.9" customHeight="1" x14ac:dyDescent="0.3">
      <c r="B24" s="47" t="s">
        <v>226</v>
      </c>
      <c r="C24" s="32">
        <v>135</v>
      </c>
      <c r="D24" s="20">
        <v>5.7593856655290106E-2</v>
      </c>
      <c r="E24" s="32">
        <v>101</v>
      </c>
      <c r="F24" s="20">
        <v>4.2294807370184255E-2</v>
      </c>
      <c r="G24" s="49">
        <v>322</v>
      </c>
      <c r="H24" s="98">
        <v>8.8680804186174592E-2</v>
      </c>
      <c r="I24" s="99">
        <v>338</v>
      </c>
      <c r="J24" s="98">
        <v>9.1425480119015412E-2</v>
      </c>
      <c r="K24" s="49">
        <v>353</v>
      </c>
      <c r="L24" s="98">
        <v>8.9344469754492534E-2</v>
      </c>
      <c r="M24" s="99">
        <v>351</v>
      </c>
      <c r="N24" s="20">
        <v>8.7999999999999995E-2</v>
      </c>
      <c r="O24" s="99">
        <v>340</v>
      </c>
      <c r="P24" s="20">
        <v>8.4409136047666339E-2</v>
      </c>
      <c r="Q24" s="99">
        <v>306</v>
      </c>
      <c r="R24" s="20">
        <v>7.2529035316425697E-2</v>
      </c>
      <c r="S24" s="99">
        <v>237</v>
      </c>
      <c r="T24" s="20">
        <v>7.9905596763317599E-2</v>
      </c>
      <c r="U24" s="99">
        <v>224</v>
      </c>
      <c r="V24" s="20">
        <v>6.7940552016985151E-2</v>
      </c>
      <c r="W24" s="48">
        <f t="shared" si="0"/>
        <v>-5.4852320675105488E-2</v>
      </c>
      <c r="X24" s="11"/>
      <c r="AB24" s="17"/>
    </row>
    <row r="25" spans="2:28" ht="21.9" customHeight="1" x14ac:dyDescent="0.3">
      <c r="B25" s="47" t="s">
        <v>227</v>
      </c>
      <c r="C25" s="32">
        <v>74</v>
      </c>
      <c r="D25" s="20">
        <v>3.1569965870307165E-2</v>
      </c>
      <c r="E25" s="32">
        <v>82</v>
      </c>
      <c r="F25" s="20">
        <v>3.4338358458961472E-2</v>
      </c>
      <c r="G25" s="49">
        <v>174</v>
      </c>
      <c r="H25" s="98">
        <v>4.7920683007435967E-2</v>
      </c>
      <c r="I25" s="99">
        <v>145</v>
      </c>
      <c r="J25" s="98">
        <v>3.9220989991885322E-2</v>
      </c>
      <c r="K25" s="49">
        <v>164</v>
      </c>
      <c r="L25" s="98">
        <v>4.1508478866109845E-2</v>
      </c>
      <c r="M25" s="99">
        <v>158</v>
      </c>
      <c r="N25" s="20">
        <v>3.9E-2</v>
      </c>
      <c r="O25" s="99">
        <v>142</v>
      </c>
      <c r="P25" s="20">
        <v>3.5253227408142997E-2</v>
      </c>
      <c r="Q25" s="99">
        <v>126</v>
      </c>
      <c r="R25" s="20">
        <v>2.9864896894998817E-2</v>
      </c>
      <c r="S25" s="99">
        <v>112</v>
      </c>
      <c r="T25" s="20">
        <v>3.7761294672960216E-2</v>
      </c>
      <c r="U25" s="99">
        <v>92</v>
      </c>
      <c r="V25" s="20">
        <v>2.7904155292690323E-2</v>
      </c>
      <c r="W25" s="48">
        <f t="shared" si="0"/>
        <v>-0.17857142857142858</v>
      </c>
      <c r="X25" s="11"/>
      <c r="AB25" s="17"/>
    </row>
    <row r="26" spans="2:28" ht="21.9" customHeight="1" x14ac:dyDescent="0.3">
      <c r="B26" s="47" t="s">
        <v>228</v>
      </c>
      <c r="C26" s="32">
        <v>38</v>
      </c>
      <c r="D26" s="20">
        <v>1.6211604095563138E-2</v>
      </c>
      <c r="E26" s="32">
        <v>43</v>
      </c>
      <c r="F26" s="20">
        <v>1.8006700167504188E-2</v>
      </c>
      <c r="G26" s="49">
        <v>55</v>
      </c>
      <c r="H26" s="98">
        <v>1.5147342329936657E-2</v>
      </c>
      <c r="I26" s="99">
        <v>68</v>
      </c>
      <c r="J26" s="98">
        <v>1.8393291858263456E-2</v>
      </c>
      <c r="K26" s="49">
        <v>54</v>
      </c>
      <c r="L26" s="98">
        <v>1.366742596810934E-2</v>
      </c>
      <c r="M26" s="99">
        <v>67</v>
      </c>
      <c r="N26" s="20">
        <v>1.7000000000000001E-2</v>
      </c>
      <c r="O26" s="99">
        <v>62</v>
      </c>
      <c r="P26" s="20">
        <v>1.5392254220456803E-2</v>
      </c>
      <c r="Q26" s="99">
        <v>71</v>
      </c>
      <c r="R26" s="20">
        <v>1.6828632377340603E-2</v>
      </c>
      <c r="S26" s="99">
        <v>43</v>
      </c>
      <c r="T26" s="20">
        <v>1.4497639919082941E-2</v>
      </c>
      <c r="U26" s="99">
        <v>41</v>
      </c>
      <c r="V26" s="20">
        <v>1.24355474673946E-2</v>
      </c>
      <c r="W26" s="48">
        <f t="shared" si="0"/>
        <v>-4.6511627906976744E-2</v>
      </c>
      <c r="X26" s="11"/>
      <c r="AB26" s="17"/>
    </row>
    <row r="27" spans="2:28" ht="21.9" customHeight="1" x14ac:dyDescent="0.3">
      <c r="B27" s="47" t="s">
        <v>229</v>
      </c>
      <c r="C27" s="32">
        <v>36</v>
      </c>
      <c r="D27" s="20">
        <v>1.5358361774744027E-2</v>
      </c>
      <c r="E27" s="32">
        <v>31</v>
      </c>
      <c r="F27" s="20">
        <v>1.2981574539363484E-2</v>
      </c>
      <c r="G27" s="49">
        <v>35</v>
      </c>
      <c r="H27" s="98">
        <v>9.6392178463233277E-3</v>
      </c>
      <c r="I27" s="99">
        <v>39</v>
      </c>
      <c r="J27" s="98">
        <v>1.0549093859886394E-2</v>
      </c>
      <c r="K27" s="49">
        <v>30</v>
      </c>
      <c r="L27" s="98">
        <v>7.5930144267274098E-3</v>
      </c>
      <c r="M27" s="99">
        <v>30</v>
      </c>
      <c r="N27" s="20">
        <v>7.0000000000000001E-3</v>
      </c>
      <c r="O27" s="99">
        <v>30</v>
      </c>
      <c r="P27" s="20">
        <v>7.4478649453823239E-3</v>
      </c>
      <c r="Q27" s="99">
        <v>43</v>
      </c>
      <c r="R27" s="20">
        <v>1.0191988622896421E-2</v>
      </c>
      <c r="S27" s="99">
        <v>41</v>
      </c>
      <c r="T27" s="20">
        <v>1.3823331085637221E-2</v>
      </c>
      <c r="U27" s="99">
        <v>34</v>
      </c>
      <c r="V27" s="20">
        <v>1.0312405216863815E-2</v>
      </c>
      <c r="W27" s="48">
        <f t="shared" si="0"/>
        <v>-0.17073170731707318</v>
      </c>
      <c r="X27" s="11"/>
      <c r="AB27" s="17"/>
    </row>
    <row r="28" spans="2:28" ht="21.9" customHeight="1" x14ac:dyDescent="0.3">
      <c r="B28" s="47" t="s">
        <v>230</v>
      </c>
      <c r="C28" s="32">
        <v>15</v>
      </c>
      <c r="D28" s="20">
        <v>6.3993174061433445E-3</v>
      </c>
      <c r="E28" s="32">
        <v>19</v>
      </c>
      <c r="F28" s="20">
        <v>7.9564489112227809E-3</v>
      </c>
      <c r="G28" s="49">
        <v>21</v>
      </c>
      <c r="H28" s="98">
        <v>5.7835307077939964E-3</v>
      </c>
      <c r="I28" s="99">
        <v>44</v>
      </c>
      <c r="J28" s="98">
        <v>1.1901541790641061E-2</v>
      </c>
      <c r="K28" s="49">
        <v>31</v>
      </c>
      <c r="L28" s="98">
        <v>7.8461149076183238E-3</v>
      </c>
      <c r="M28" s="99">
        <v>31</v>
      </c>
      <c r="N28" s="20">
        <v>8.0000000000000002E-3</v>
      </c>
      <c r="O28" s="99">
        <v>34</v>
      </c>
      <c r="P28" s="20">
        <v>8.4409136047666339E-3</v>
      </c>
      <c r="Q28" s="99">
        <v>32</v>
      </c>
      <c r="R28" s="20">
        <v>7.5847357193647783E-3</v>
      </c>
      <c r="S28" s="99">
        <v>27</v>
      </c>
      <c r="T28" s="20">
        <v>9.1031692515171955E-3</v>
      </c>
      <c r="U28" s="99">
        <v>28</v>
      </c>
      <c r="V28" s="20">
        <v>8.4925690021231438E-3</v>
      </c>
      <c r="W28" s="48">
        <f t="shared" si="0"/>
        <v>3.7037037037037035E-2</v>
      </c>
      <c r="X28" s="11"/>
      <c r="AB28" s="17"/>
    </row>
    <row r="29" spans="2:28" ht="21.9" customHeight="1" x14ac:dyDescent="0.3">
      <c r="B29" s="47" t="s">
        <v>231</v>
      </c>
      <c r="C29" s="32">
        <v>19</v>
      </c>
      <c r="D29" s="20">
        <v>8.1058020477815691E-3</v>
      </c>
      <c r="E29" s="32">
        <v>14</v>
      </c>
      <c r="F29" s="20">
        <v>5.8626465661641538E-3</v>
      </c>
      <c r="G29" s="49">
        <v>29</v>
      </c>
      <c r="H29" s="98">
        <v>7.9867805012393284E-3</v>
      </c>
      <c r="I29" s="99">
        <v>31</v>
      </c>
      <c r="J29" s="98">
        <v>8.3851771706789282E-3</v>
      </c>
      <c r="K29" s="49">
        <v>27</v>
      </c>
      <c r="L29" s="98">
        <v>6.8337129840546698E-3</v>
      </c>
      <c r="M29" s="99">
        <v>32</v>
      </c>
      <c r="N29" s="20">
        <v>8.0000000000000002E-3</v>
      </c>
      <c r="O29" s="99">
        <v>28</v>
      </c>
      <c r="P29" s="20">
        <v>6.9513406156901684E-3</v>
      </c>
      <c r="Q29" s="99">
        <v>33</v>
      </c>
      <c r="R29" s="20">
        <v>7.8217587105949282E-3</v>
      </c>
      <c r="S29" s="99">
        <v>22</v>
      </c>
      <c r="T29" s="20">
        <v>7.4173971679028991E-3</v>
      </c>
      <c r="U29" s="99">
        <v>21</v>
      </c>
      <c r="V29" s="20">
        <v>6.3694267515923579E-3</v>
      </c>
      <c r="W29" s="48">
        <f t="shared" si="0"/>
        <v>-4.5454545454545456E-2</v>
      </c>
      <c r="X29" s="11"/>
      <c r="AB29" s="17"/>
    </row>
    <row r="30" spans="2:28" ht="21.9" customHeight="1" x14ac:dyDescent="0.3">
      <c r="B30" s="47" t="s">
        <v>232</v>
      </c>
      <c r="C30" s="32">
        <v>17</v>
      </c>
      <c r="D30" s="20">
        <v>7.2525597269624577E-3</v>
      </c>
      <c r="E30" s="32">
        <v>14</v>
      </c>
      <c r="F30" s="20">
        <v>5.8626465661641538E-3</v>
      </c>
      <c r="G30" s="49">
        <v>7</v>
      </c>
      <c r="H30" s="98">
        <v>1.9278435692646654E-3</v>
      </c>
      <c r="I30" s="99">
        <v>9</v>
      </c>
      <c r="J30" s="98">
        <v>2.4344062753583993E-3</v>
      </c>
      <c r="K30" s="49">
        <v>12</v>
      </c>
      <c r="L30" s="98">
        <v>3.0372057706909645E-3</v>
      </c>
      <c r="M30" s="99">
        <v>13</v>
      </c>
      <c r="N30" s="20">
        <v>3.0000000000000001E-3</v>
      </c>
      <c r="O30" s="99">
        <v>5</v>
      </c>
      <c r="P30" s="20">
        <v>1.2413108242303875E-3</v>
      </c>
      <c r="Q30" s="99">
        <v>9</v>
      </c>
      <c r="R30" s="20">
        <v>2.1332069210713441E-3</v>
      </c>
      <c r="S30" s="99">
        <v>8</v>
      </c>
      <c r="T30" s="20">
        <v>2.6972353337828725E-3</v>
      </c>
      <c r="U30" s="99">
        <v>8</v>
      </c>
      <c r="V30" s="20">
        <v>2.4264482863208979E-3</v>
      </c>
      <c r="W30" s="48">
        <f t="shared" si="0"/>
        <v>0</v>
      </c>
      <c r="X30" s="11"/>
      <c r="AB30" s="17"/>
    </row>
    <row r="31" spans="2:28" ht="21.9" customHeight="1" thickBot="1" x14ac:dyDescent="0.35">
      <c r="B31" s="47" t="s">
        <v>208</v>
      </c>
      <c r="C31" s="32">
        <v>57</v>
      </c>
      <c r="D31" s="20">
        <v>2.4317406143344711E-2</v>
      </c>
      <c r="E31" s="32">
        <v>43</v>
      </c>
      <c r="F31" s="20">
        <v>1.8006700167504188E-2</v>
      </c>
      <c r="G31" s="49">
        <v>26</v>
      </c>
      <c r="H31" s="98">
        <v>7.1605618286973297E-3</v>
      </c>
      <c r="I31" s="105">
        <v>12</v>
      </c>
      <c r="J31" s="106">
        <v>3.2458750338111987E-3</v>
      </c>
      <c r="K31" s="49">
        <v>58</v>
      </c>
      <c r="L31" s="98">
        <v>1.4679827891672994E-2</v>
      </c>
      <c r="M31" s="99">
        <v>18</v>
      </c>
      <c r="N31" s="20">
        <v>4.4910179640718561E-3</v>
      </c>
      <c r="O31" s="99">
        <v>14</v>
      </c>
      <c r="P31" s="20">
        <v>3.4756703078450842E-3</v>
      </c>
      <c r="Q31" s="99">
        <v>70</v>
      </c>
      <c r="R31" s="20">
        <v>1.6591609386110456E-2</v>
      </c>
      <c r="S31" s="99">
        <v>18</v>
      </c>
      <c r="T31" s="20">
        <v>6.0687795010114631E-3</v>
      </c>
      <c r="U31" s="99">
        <v>28</v>
      </c>
      <c r="V31" s="20">
        <v>8.4925690021231438E-3</v>
      </c>
      <c r="W31" s="48">
        <f t="shared" si="0"/>
        <v>0.55555555555555558</v>
      </c>
      <c r="X31" s="11"/>
      <c r="AB31" s="17"/>
    </row>
    <row r="32" spans="2:28" ht="21.9" customHeight="1" thickTop="1" thickBot="1" x14ac:dyDescent="0.35">
      <c r="B32" s="31" t="s">
        <v>187</v>
      </c>
      <c r="C32" s="36">
        <v>2344</v>
      </c>
      <c r="D32" s="28">
        <v>1</v>
      </c>
      <c r="E32" s="36">
        <v>2388</v>
      </c>
      <c r="F32" s="28">
        <v>1</v>
      </c>
      <c r="G32" s="50">
        <v>3631</v>
      </c>
      <c r="H32" s="100">
        <v>1</v>
      </c>
      <c r="I32" s="101">
        <v>3697</v>
      </c>
      <c r="J32" s="110">
        <v>1</v>
      </c>
      <c r="K32" s="50">
        <v>3951</v>
      </c>
      <c r="L32" s="100">
        <v>1</v>
      </c>
      <c r="M32" s="101">
        <v>4008</v>
      </c>
      <c r="N32" s="28">
        <v>1</v>
      </c>
      <c r="O32" s="101">
        <v>4028</v>
      </c>
      <c r="P32" s="28">
        <v>0.99999999999999978</v>
      </c>
      <c r="Q32" s="101">
        <v>4219</v>
      </c>
      <c r="R32" s="28">
        <v>1</v>
      </c>
      <c r="S32" s="101">
        <v>2966</v>
      </c>
      <c r="T32" s="28">
        <v>1</v>
      </c>
      <c r="U32" s="101">
        <f>SUM(U7:U31)</f>
        <v>3297</v>
      </c>
      <c r="V32" s="28">
        <f>SUM(V7:V31)</f>
        <v>1</v>
      </c>
      <c r="W32" s="51">
        <f t="shared" si="0"/>
        <v>0.11159811193526635</v>
      </c>
      <c r="X32" s="11"/>
      <c r="AB32" s="17"/>
    </row>
    <row r="33" spans="2:28" ht="15" thickTop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AA33" s="16"/>
      <c r="AB33" s="17"/>
    </row>
    <row r="34" spans="2:28" x14ac:dyDescent="0.3">
      <c r="B34" s="3"/>
      <c r="C34" s="3"/>
      <c r="D34" s="3"/>
      <c r="E34" s="3"/>
      <c r="F34" s="3"/>
      <c r="G34" s="1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8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8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8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8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8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8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8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8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8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8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8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8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8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8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2:23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2:23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2:23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2:23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2:23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2:23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2:23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2:23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2:23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2:23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2:23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2:23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2:23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2:23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2:23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2:23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2:23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2:23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2:23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2:23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2:23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2:23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2:23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2:23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2:23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2:23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2:23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2:23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2:23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2:23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2:23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2:23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2:23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2:23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2:23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2:23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2:23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2:23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2:23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2:23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2:23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2:23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2:23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2:23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2:23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2:23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2:23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2:23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2:23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2:23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2:23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2:23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2:23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2:23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2:23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2:23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2:23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2:23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2:23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2:23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2:23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2:23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2:23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2:23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2:23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2:23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2:23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2:23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2:23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2:23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2:23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2:23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2:23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2:23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2:23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2:23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2:23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2:23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2:23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2:23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2:23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2:23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2:23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2:23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2:23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2:23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x14ac:dyDescent="0.3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x14ac:dyDescent="0.3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x14ac:dyDescent="0.3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x14ac:dyDescent="0.3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x14ac:dyDescent="0.3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x14ac:dyDescent="0.3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x14ac:dyDescent="0.3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x14ac:dyDescent="0.3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x14ac:dyDescent="0.3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x14ac:dyDescent="0.3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x14ac:dyDescent="0.3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x14ac:dyDescent="0.3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x14ac:dyDescent="0.3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x14ac:dyDescent="0.3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x14ac:dyDescent="0.3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x14ac:dyDescent="0.3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x14ac:dyDescent="0.3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x14ac:dyDescent="0.3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x14ac:dyDescent="0.3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x14ac:dyDescent="0.3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x14ac:dyDescent="0.3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x14ac:dyDescent="0.3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x14ac:dyDescent="0.3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x14ac:dyDescent="0.3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x14ac:dyDescent="0.3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x14ac:dyDescent="0.3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x14ac:dyDescent="0.3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x14ac:dyDescent="0.3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x14ac:dyDescent="0.3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x14ac:dyDescent="0.3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x14ac:dyDescent="0.3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x14ac:dyDescent="0.3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x14ac:dyDescent="0.3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x14ac:dyDescent="0.3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x14ac:dyDescent="0.3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x14ac:dyDescent="0.3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x14ac:dyDescent="0.3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x14ac:dyDescent="0.3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x14ac:dyDescent="0.3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x14ac:dyDescent="0.3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x14ac:dyDescent="0.3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x14ac:dyDescent="0.3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x14ac:dyDescent="0.3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x14ac:dyDescent="0.3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x14ac:dyDescent="0.3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x14ac:dyDescent="0.3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x14ac:dyDescent="0.3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x14ac:dyDescent="0.3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x14ac:dyDescent="0.3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x14ac:dyDescent="0.3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x14ac:dyDescent="0.3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x14ac:dyDescent="0.3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x14ac:dyDescent="0.3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x14ac:dyDescent="0.3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x14ac:dyDescent="0.3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x14ac:dyDescent="0.3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x14ac:dyDescent="0.3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x14ac:dyDescent="0.3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x14ac:dyDescent="0.3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x14ac:dyDescent="0.3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x14ac:dyDescent="0.3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x14ac:dyDescent="0.3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x14ac:dyDescent="0.3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x14ac:dyDescent="0.3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x14ac:dyDescent="0.3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x14ac:dyDescent="0.3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x14ac:dyDescent="0.3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x14ac:dyDescent="0.3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x14ac:dyDescent="0.3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x14ac:dyDescent="0.3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x14ac:dyDescent="0.3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x14ac:dyDescent="0.3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x14ac:dyDescent="0.3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x14ac:dyDescent="0.3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x14ac:dyDescent="0.3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x14ac:dyDescent="0.3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x14ac:dyDescent="0.3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x14ac:dyDescent="0.3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x14ac:dyDescent="0.3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x14ac:dyDescent="0.3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x14ac:dyDescent="0.3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x14ac:dyDescent="0.3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x14ac:dyDescent="0.3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x14ac:dyDescent="0.3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x14ac:dyDescent="0.3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x14ac:dyDescent="0.3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x14ac:dyDescent="0.3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x14ac:dyDescent="0.3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x14ac:dyDescent="0.3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x14ac:dyDescent="0.3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x14ac:dyDescent="0.3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x14ac:dyDescent="0.3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x14ac:dyDescent="0.3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x14ac:dyDescent="0.3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x14ac:dyDescent="0.3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x14ac:dyDescent="0.3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x14ac:dyDescent="0.3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x14ac:dyDescent="0.3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x14ac:dyDescent="0.3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x14ac:dyDescent="0.3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x14ac:dyDescent="0.3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x14ac:dyDescent="0.3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x14ac:dyDescent="0.3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x14ac:dyDescent="0.3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x14ac:dyDescent="0.3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x14ac:dyDescent="0.3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x14ac:dyDescent="0.3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x14ac:dyDescent="0.3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x14ac:dyDescent="0.3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x14ac:dyDescent="0.3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x14ac:dyDescent="0.3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x14ac:dyDescent="0.3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x14ac:dyDescent="0.3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x14ac:dyDescent="0.3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x14ac:dyDescent="0.3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x14ac:dyDescent="0.3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x14ac:dyDescent="0.3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x14ac:dyDescent="0.3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x14ac:dyDescent="0.3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x14ac:dyDescent="0.3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x14ac:dyDescent="0.3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x14ac:dyDescent="0.3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x14ac:dyDescent="0.3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x14ac:dyDescent="0.3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x14ac:dyDescent="0.3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x14ac:dyDescent="0.3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x14ac:dyDescent="0.3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x14ac:dyDescent="0.3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x14ac:dyDescent="0.3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x14ac:dyDescent="0.3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x14ac:dyDescent="0.3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x14ac:dyDescent="0.3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x14ac:dyDescent="0.3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x14ac:dyDescent="0.3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x14ac:dyDescent="0.3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x14ac:dyDescent="0.3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x14ac:dyDescent="0.3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x14ac:dyDescent="0.3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x14ac:dyDescent="0.3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x14ac:dyDescent="0.3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x14ac:dyDescent="0.3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x14ac:dyDescent="0.3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</sheetData>
  <mergeCells count="15">
    <mergeCell ref="I5:J5"/>
    <mergeCell ref="U5:V5"/>
    <mergeCell ref="M5:N5"/>
    <mergeCell ref="C5:D5"/>
    <mergeCell ref="E5:F5"/>
    <mergeCell ref="G5:H5"/>
    <mergeCell ref="K5:L5"/>
    <mergeCell ref="O5:P5"/>
    <mergeCell ref="Q5:R5"/>
    <mergeCell ref="S5:T5"/>
    <mergeCell ref="B2:W2"/>
    <mergeCell ref="B3:W3"/>
    <mergeCell ref="B4:B6"/>
    <mergeCell ref="C4:V4"/>
    <mergeCell ref="W4:W6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S549"/>
  <sheetViews>
    <sheetView zoomScale="80" zoomScaleNormal="80" workbookViewId="0">
      <selection activeCell="C6" sqref="C6:L31"/>
    </sheetView>
  </sheetViews>
  <sheetFormatPr defaultColWidth="9.109375" defaultRowHeight="14.4" x14ac:dyDescent="0.3"/>
  <cols>
    <col min="1" max="1" width="2.6640625" style="3" customWidth="1"/>
    <col min="2" max="2" width="32.88671875" style="1" customWidth="1"/>
    <col min="3" max="12" width="11.6640625" style="1" customWidth="1"/>
    <col min="13" max="227" width="9.109375" style="3"/>
    <col min="228" max="16384" width="9.109375" style="1"/>
  </cols>
  <sheetData>
    <row r="1" spans="2:13" s="3" customFormat="1" ht="15" thickBot="1" x14ac:dyDescent="0.35"/>
    <row r="2" spans="2:13" ht="21.9" customHeight="1" thickTop="1" thickBot="1" x14ac:dyDescent="0.35">
      <c r="B2" s="201" t="s">
        <v>690</v>
      </c>
      <c r="C2" s="202"/>
      <c r="D2" s="226"/>
      <c r="E2" s="202"/>
      <c r="F2" s="226"/>
      <c r="G2" s="202"/>
      <c r="H2" s="226"/>
      <c r="I2" s="202"/>
      <c r="J2" s="226"/>
      <c r="K2" s="202"/>
      <c r="L2" s="227"/>
    </row>
    <row r="3" spans="2:13" ht="21.9" customHeight="1" thickTop="1" thickBot="1" x14ac:dyDescent="0.35">
      <c r="B3" s="205" t="s">
        <v>207</v>
      </c>
      <c r="C3" s="209" t="s">
        <v>233</v>
      </c>
      <c r="D3" s="228"/>
      <c r="E3" s="209"/>
      <c r="F3" s="228"/>
      <c r="G3" s="209"/>
      <c r="H3" s="228"/>
      <c r="I3" s="209"/>
      <c r="J3" s="228"/>
      <c r="K3" s="211" t="s">
        <v>187</v>
      </c>
      <c r="L3" s="229"/>
    </row>
    <row r="4" spans="2:13" ht="21.9" customHeight="1" thickTop="1" x14ac:dyDescent="0.3">
      <c r="B4" s="206"/>
      <c r="C4" s="219" t="s">
        <v>234</v>
      </c>
      <c r="D4" s="231"/>
      <c r="E4" s="220" t="s">
        <v>189</v>
      </c>
      <c r="F4" s="231"/>
      <c r="G4" s="220" t="s">
        <v>190</v>
      </c>
      <c r="H4" s="231"/>
      <c r="I4" s="220" t="s">
        <v>191</v>
      </c>
      <c r="J4" s="232"/>
      <c r="K4" s="222"/>
      <c r="L4" s="230"/>
    </row>
    <row r="5" spans="2:13" ht="21.9" customHeight="1" thickBot="1" x14ac:dyDescent="0.35">
      <c r="B5" s="207"/>
      <c r="C5" s="144" t="s">
        <v>2</v>
      </c>
      <c r="D5" s="106" t="s">
        <v>1</v>
      </c>
      <c r="E5" s="145" t="s">
        <v>2</v>
      </c>
      <c r="F5" s="106" t="s">
        <v>1</v>
      </c>
      <c r="G5" s="145" t="s">
        <v>2</v>
      </c>
      <c r="H5" s="106" t="s">
        <v>1</v>
      </c>
      <c r="I5" s="145" t="s">
        <v>2</v>
      </c>
      <c r="J5" s="52" t="s">
        <v>1</v>
      </c>
      <c r="K5" s="139" t="s">
        <v>2</v>
      </c>
      <c r="L5" s="146" t="s">
        <v>1</v>
      </c>
    </row>
    <row r="6" spans="2:13" ht="21.9" customHeight="1" thickTop="1" x14ac:dyDescent="0.3">
      <c r="B6" s="47" t="s">
        <v>209</v>
      </c>
      <c r="C6" s="41">
        <v>1</v>
      </c>
      <c r="D6" s="98">
        <v>1.201923076923077E-3</v>
      </c>
      <c r="E6" s="99">
        <v>5</v>
      </c>
      <c r="F6" s="98">
        <v>2.1561017680034496E-3</v>
      </c>
      <c r="G6" s="99">
        <v>0</v>
      </c>
      <c r="H6" s="98">
        <v>0</v>
      </c>
      <c r="I6" s="99">
        <v>0</v>
      </c>
      <c r="J6" s="20">
        <v>0</v>
      </c>
      <c r="K6" s="39">
        <v>6</v>
      </c>
      <c r="L6" s="21">
        <f>K6/K$31</f>
        <v>1.8198362147406734E-3</v>
      </c>
      <c r="M6" s="11"/>
    </row>
    <row r="7" spans="2:13" ht="21.9" customHeight="1" x14ac:dyDescent="0.3">
      <c r="B7" s="47" t="s">
        <v>210</v>
      </c>
      <c r="C7" s="41">
        <v>1</v>
      </c>
      <c r="D7" s="98">
        <v>1.201923076923077E-3</v>
      </c>
      <c r="E7" s="99">
        <v>1</v>
      </c>
      <c r="F7" s="98">
        <v>4.3122035360068997E-4</v>
      </c>
      <c r="G7" s="99">
        <v>0</v>
      </c>
      <c r="H7" s="98">
        <v>0</v>
      </c>
      <c r="I7" s="99">
        <v>0</v>
      </c>
      <c r="J7" s="20">
        <v>0</v>
      </c>
      <c r="K7" s="39">
        <v>2</v>
      </c>
      <c r="L7" s="21">
        <f t="shared" ref="L7:L30" si="0">K7/K$31</f>
        <v>6.0661207158022447E-4</v>
      </c>
      <c r="M7" s="11"/>
    </row>
    <row r="8" spans="2:13" ht="21.9" customHeight="1" x14ac:dyDescent="0.3">
      <c r="B8" s="47" t="s">
        <v>211</v>
      </c>
      <c r="C8" s="41">
        <v>0</v>
      </c>
      <c r="D8" s="98">
        <v>0</v>
      </c>
      <c r="E8" s="99">
        <v>0</v>
      </c>
      <c r="F8" s="98">
        <v>0</v>
      </c>
      <c r="G8" s="99">
        <v>0</v>
      </c>
      <c r="H8" s="98">
        <v>0</v>
      </c>
      <c r="I8" s="99">
        <v>0</v>
      </c>
      <c r="J8" s="20">
        <v>0</v>
      </c>
      <c r="K8" s="39">
        <v>0</v>
      </c>
      <c r="L8" s="21">
        <f t="shared" si="0"/>
        <v>0</v>
      </c>
      <c r="M8" s="11"/>
    </row>
    <row r="9" spans="2:13" ht="21.9" customHeight="1" x14ac:dyDescent="0.3">
      <c r="B9" s="47" t="s">
        <v>212</v>
      </c>
      <c r="C9" s="41">
        <v>0</v>
      </c>
      <c r="D9" s="98">
        <v>0</v>
      </c>
      <c r="E9" s="99">
        <v>1</v>
      </c>
      <c r="F9" s="98">
        <v>4.3122035360068997E-4</v>
      </c>
      <c r="G9" s="99">
        <v>0</v>
      </c>
      <c r="H9" s="98">
        <v>0</v>
      </c>
      <c r="I9" s="99">
        <v>0</v>
      </c>
      <c r="J9" s="20">
        <v>0</v>
      </c>
      <c r="K9" s="39">
        <v>1</v>
      </c>
      <c r="L9" s="21">
        <f t="shared" si="0"/>
        <v>3.0330603579011223E-4</v>
      </c>
      <c r="M9" s="11"/>
    </row>
    <row r="10" spans="2:13" ht="21.9" customHeight="1" x14ac:dyDescent="0.3">
      <c r="B10" s="47" t="s">
        <v>213</v>
      </c>
      <c r="C10" s="41">
        <v>1</v>
      </c>
      <c r="D10" s="98">
        <v>1.201923076923077E-3</v>
      </c>
      <c r="E10" s="99">
        <v>8</v>
      </c>
      <c r="F10" s="98">
        <v>3.4497628288055198E-3</v>
      </c>
      <c r="G10" s="99">
        <v>0</v>
      </c>
      <c r="H10" s="98">
        <v>0</v>
      </c>
      <c r="I10" s="99">
        <v>0</v>
      </c>
      <c r="J10" s="20">
        <v>0</v>
      </c>
      <c r="K10" s="39">
        <v>9</v>
      </c>
      <c r="L10" s="21">
        <f t="shared" si="0"/>
        <v>2.7297543221110102E-3</v>
      </c>
      <c r="M10" s="11"/>
    </row>
    <row r="11" spans="2:13" ht="21.9" customHeight="1" x14ac:dyDescent="0.3">
      <c r="B11" s="47" t="s">
        <v>214</v>
      </c>
      <c r="C11" s="41">
        <v>7</v>
      </c>
      <c r="D11" s="98">
        <v>8.4134615384615381E-3</v>
      </c>
      <c r="E11" s="99">
        <v>63</v>
      </c>
      <c r="F11" s="98">
        <v>2.7166882276843465E-2</v>
      </c>
      <c r="G11" s="99">
        <v>1</v>
      </c>
      <c r="H11" s="98">
        <v>7.0422535211267616E-3</v>
      </c>
      <c r="I11" s="99">
        <v>0</v>
      </c>
      <c r="J11" s="20">
        <v>0</v>
      </c>
      <c r="K11" s="39">
        <v>71</v>
      </c>
      <c r="L11" s="21">
        <f t="shared" si="0"/>
        <v>2.1534728541097968E-2</v>
      </c>
      <c r="M11" s="11"/>
    </row>
    <row r="12" spans="2:13" ht="21.9" customHeight="1" x14ac:dyDescent="0.3">
      <c r="B12" s="47" t="s">
        <v>215</v>
      </c>
      <c r="C12" s="41">
        <v>30</v>
      </c>
      <c r="D12" s="98">
        <v>3.6057692307692304E-2</v>
      </c>
      <c r="E12" s="99">
        <v>151</v>
      </c>
      <c r="F12" s="98">
        <v>6.5114273393704181E-2</v>
      </c>
      <c r="G12" s="99">
        <v>14</v>
      </c>
      <c r="H12" s="98">
        <v>9.8591549295774641E-2</v>
      </c>
      <c r="I12" s="99">
        <v>1</v>
      </c>
      <c r="J12" s="20">
        <v>0.25</v>
      </c>
      <c r="K12" s="39">
        <v>196</v>
      </c>
      <c r="L12" s="21">
        <f t="shared" si="0"/>
        <v>5.9447983014861996E-2</v>
      </c>
      <c r="M12" s="11"/>
    </row>
    <row r="13" spans="2:13" ht="21.9" customHeight="1" x14ac:dyDescent="0.3">
      <c r="B13" s="47" t="s">
        <v>216</v>
      </c>
      <c r="C13" s="41">
        <v>152</v>
      </c>
      <c r="D13" s="98">
        <v>0.18269230769230765</v>
      </c>
      <c r="E13" s="99">
        <v>461</v>
      </c>
      <c r="F13" s="98">
        <v>0.19879258300991809</v>
      </c>
      <c r="G13" s="99">
        <v>17</v>
      </c>
      <c r="H13" s="98">
        <v>0.11971830985915492</v>
      </c>
      <c r="I13" s="99">
        <v>0</v>
      </c>
      <c r="J13" s="20">
        <v>0</v>
      </c>
      <c r="K13" s="39">
        <v>630</v>
      </c>
      <c r="L13" s="21">
        <f t="shared" si="0"/>
        <v>0.19108280254777071</v>
      </c>
      <c r="M13" s="11"/>
    </row>
    <row r="14" spans="2:13" ht="21.9" customHeight="1" x14ac:dyDescent="0.3">
      <c r="B14" s="47" t="s">
        <v>217</v>
      </c>
      <c r="C14" s="41">
        <v>159</v>
      </c>
      <c r="D14" s="98">
        <v>0.19110576923076925</v>
      </c>
      <c r="E14" s="99">
        <v>382</v>
      </c>
      <c r="F14" s="98">
        <v>0.16472617507546355</v>
      </c>
      <c r="G14" s="99">
        <v>10</v>
      </c>
      <c r="H14" s="98">
        <v>7.0422535211267609E-2</v>
      </c>
      <c r="I14" s="99">
        <v>0</v>
      </c>
      <c r="J14" s="20">
        <v>0</v>
      </c>
      <c r="K14" s="39">
        <v>551</v>
      </c>
      <c r="L14" s="21">
        <f t="shared" si="0"/>
        <v>0.16712162572035183</v>
      </c>
      <c r="M14" s="11"/>
    </row>
    <row r="15" spans="2:13" ht="21.9" customHeight="1" x14ac:dyDescent="0.3">
      <c r="B15" s="47" t="s">
        <v>218</v>
      </c>
      <c r="C15" s="41">
        <v>46</v>
      </c>
      <c r="D15" s="98">
        <v>5.5288461538461536E-2</v>
      </c>
      <c r="E15" s="99">
        <v>78</v>
      </c>
      <c r="F15" s="98">
        <v>3.3635187580853813E-2</v>
      </c>
      <c r="G15" s="99">
        <v>5</v>
      </c>
      <c r="H15" s="98">
        <v>3.5211267605633804E-2</v>
      </c>
      <c r="I15" s="99">
        <v>0</v>
      </c>
      <c r="J15" s="20">
        <v>0</v>
      </c>
      <c r="K15" s="39">
        <v>129</v>
      </c>
      <c r="L15" s="21">
        <f t="shared" si="0"/>
        <v>3.9126478616924476E-2</v>
      </c>
      <c r="M15" s="11"/>
    </row>
    <row r="16" spans="2:13" ht="21.9" customHeight="1" x14ac:dyDescent="0.3">
      <c r="B16" s="47" t="s">
        <v>219</v>
      </c>
      <c r="C16" s="41">
        <v>20</v>
      </c>
      <c r="D16" s="98">
        <v>2.4038461538461543E-2</v>
      </c>
      <c r="E16" s="99">
        <v>57</v>
      </c>
      <c r="F16" s="98">
        <v>2.4579560155239332E-2</v>
      </c>
      <c r="G16" s="99">
        <v>2</v>
      </c>
      <c r="H16" s="98">
        <v>1.4084507042253523E-2</v>
      </c>
      <c r="I16" s="99">
        <v>0</v>
      </c>
      <c r="J16" s="20">
        <v>0</v>
      </c>
      <c r="K16" s="39">
        <v>79</v>
      </c>
      <c r="L16" s="21">
        <f t="shared" si="0"/>
        <v>2.3961176827418867E-2</v>
      </c>
      <c r="M16" s="11"/>
    </row>
    <row r="17" spans="2:13" ht="21.9" customHeight="1" x14ac:dyDescent="0.3">
      <c r="B17" s="47" t="s">
        <v>220</v>
      </c>
      <c r="C17" s="41">
        <v>21</v>
      </c>
      <c r="D17" s="98">
        <v>2.5240384615384616E-2</v>
      </c>
      <c r="E17" s="99">
        <v>72</v>
      </c>
      <c r="F17" s="98">
        <v>3.1047865459249677E-2</v>
      </c>
      <c r="G17" s="99">
        <v>1</v>
      </c>
      <c r="H17" s="98">
        <v>7.0422535211267616E-3</v>
      </c>
      <c r="I17" s="99">
        <v>0</v>
      </c>
      <c r="J17" s="20">
        <v>0</v>
      </c>
      <c r="K17" s="39">
        <v>94</v>
      </c>
      <c r="L17" s="21">
        <f t="shared" si="0"/>
        <v>2.8510767364270551E-2</v>
      </c>
      <c r="M17" s="11"/>
    </row>
    <row r="18" spans="2:13" ht="21.9" customHeight="1" x14ac:dyDescent="0.3">
      <c r="B18" s="47" t="s">
        <v>221</v>
      </c>
      <c r="C18" s="41">
        <v>60</v>
      </c>
      <c r="D18" s="98">
        <v>7.2115384615384609E-2</v>
      </c>
      <c r="E18" s="99">
        <v>139</v>
      </c>
      <c r="F18" s="98">
        <v>5.9939629150495909E-2</v>
      </c>
      <c r="G18" s="99">
        <v>9</v>
      </c>
      <c r="H18" s="98">
        <v>6.3380281690140844E-2</v>
      </c>
      <c r="I18" s="99">
        <v>0</v>
      </c>
      <c r="J18" s="20">
        <v>0</v>
      </c>
      <c r="K18" s="39">
        <v>208</v>
      </c>
      <c r="L18" s="21">
        <f t="shared" si="0"/>
        <v>6.3087655444343346E-2</v>
      </c>
      <c r="M18" s="11"/>
    </row>
    <row r="19" spans="2:13" ht="21.9" customHeight="1" x14ac:dyDescent="0.3">
      <c r="B19" s="47" t="s">
        <v>222</v>
      </c>
      <c r="C19" s="41">
        <v>43</v>
      </c>
      <c r="D19" s="98">
        <v>5.1682692307692311E-2</v>
      </c>
      <c r="E19" s="99">
        <v>111</v>
      </c>
      <c r="F19" s="98">
        <v>4.7865459249676584E-2</v>
      </c>
      <c r="G19" s="99">
        <v>10</v>
      </c>
      <c r="H19" s="98">
        <v>7.0422535211267609E-2</v>
      </c>
      <c r="I19" s="99">
        <v>0</v>
      </c>
      <c r="J19" s="20">
        <v>0</v>
      </c>
      <c r="K19" s="39">
        <v>164</v>
      </c>
      <c r="L19" s="21">
        <f t="shared" si="0"/>
        <v>4.9742189869578401E-2</v>
      </c>
      <c r="M19" s="11"/>
    </row>
    <row r="20" spans="2:13" ht="21.9" customHeight="1" x14ac:dyDescent="0.3">
      <c r="B20" s="47" t="s">
        <v>223</v>
      </c>
      <c r="C20" s="41">
        <v>30</v>
      </c>
      <c r="D20" s="98">
        <v>3.6057692307692304E-2</v>
      </c>
      <c r="E20" s="99">
        <v>85</v>
      </c>
      <c r="F20" s="98">
        <v>3.6653730056058646E-2</v>
      </c>
      <c r="G20" s="99">
        <v>4</v>
      </c>
      <c r="H20" s="98">
        <v>2.8169014084507046E-2</v>
      </c>
      <c r="I20" s="99">
        <v>0</v>
      </c>
      <c r="J20" s="20">
        <v>0</v>
      </c>
      <c r="K20" s="39">
        <v>119</v>
      </c>
      <c r="L20" s="21">
        <f t="shared" si="0"/>
        <v>3.6093418259023353E-2</v>
      </c>
      <c r="M20" s="11"/>
    </row>
    <row r="21" spans="2:13" ht="21.9" customHeight="1" x14ac:dyDescent="0.3">
      <c r="B21" s="47" t="s">
        <v>224</v>
      </c>
      <c r="C21" s="41">
        <v>48</v>
      </c>
      <c r="D21" s="98">
        <v>5.7692307692307689E-2</v>
      </c>
      <c r="E21" s="99">
        <v>131</v>
      </c>
      <c r="F21" s="98">
        <v>5.6489866321690375E-2</v>
      </c>
      <c r="G21" s="99">
        <v>11</v>
      </c>
      <c r="H21" s="98">
        <v>7.746478873239436E-2</v>
      </c>
      <c r="I21" s="99">
        <v>0</v>
      </c>
      <c r="J21" s="20">
        <v>0</v>
      </c>
      <c r="K21" s="39">
        <v>190</v>
      </c>
      <c r="L21" s="21">
        <f t="shared" si="0"/>
        <v>5.7628146800121322E-2</v>
      </c>
      <c r="M21" s="11"/>
    </row>
    <row r="22" spans="2:13" ht="21.9" customHeight="1" x14ac:dyDescent="0.3">
      <c r="B22" s="47" t="s">
        <v>225</v>
      </c>
      <c r="C22" s="41">
        <v>88</v>
      </c>
      <c r="D22" s="98">
        <v>0.10576923076923077</v>
      </c>
      <c r="E22" s="99">
        <v>255</v>
      </c>
      <c r="F22" s="98">
        <v>0.10996119016817593</v>
      </c>
      <c r="G22" s="99">
        <v>27</v>
      </c>
      <c r="H22" s="98">
        <v>0.19014084507042253</v>
      </c>
      <c r="I22" s="99">
        <v>2</v>
      </c>
      <c r="J22" s="20">
        <v>0.5</v>
      </c>
      <c r="K22" s="39">
        <v>372</v>
      </c>
      <c r="L22" s="21">
        <f t="shared" si="0"/>
        <v>0.11282984531392175</v>
      </c>
      <c r="M22" s="11"/>
    </row>
    <row r="23" spans="2:13" ht="21.9" customHeight="1" x14ac:dyDescent="0.3">
      <c r="B23" s="47" t="s">
        <v>226</v>
      </c>
      <c r="C23" s="41">
        <v>65</v>
      </c>
      <c r="D23" s="98">
        <v>7.8125E-2</v>
      </c>
      <c r="E23" s="99">
        <v>148</v>
      </c>
      <c r="F23" s="98">
        <v>6.3820612332902107E-2</v>
      </c>
      <c r="G23" s="99">
        <v>11</v>
      </c>
      <c r="H23" s="98">
        <v>7.746478873239436E-2</v>
      </c>
      <c r="I23" s="99">
        <v>0</v>
      </c>
      <c r="J23" s="20">
        <v>0</v>
      </c>
      <c r="K23" s="39">
        <v>224</v>
      </c>
      <c r="L23" s="21">
        <f t="shared" si="0"/>
        <v>6.7940552016985137E-2</v>
      </c>
      <c r="M23" s="11"/>
    </row>
    <row r="24" spans="2:13" ht="21.9" customHeight="1" x14ac:dyDescent="0.3">
      <c r="B24" s="47" t="s">
        <v>227</v>
      </c>
      <c r="C24" s="41">
        <v>31</v>
      </c>
      <c r="D24" s="98">
        <v>3.7259615384615384E-2</v>
      </c>
      <c r="E24" s="99">
        <v>55</v>
      </c>
      <c r="F24" s="98">
        <v>2.3717119448037945E-2</v>
      </c>
      <c r="G24" s="99">
        <v>6</v>
      </c>
      <c r="H24" s="98">
        <v>4.2253521126760563E-2</v>
      </c>
      <c r="I24" s="99">
        <v>0</v>
      </c>
      <c r="J24" s="20">
        <v>0</v>
      </c>
      <c r="K24" s="39">
        <v>92</v>
      </c>
      <c r="L24" s="21">
        <f t="shared" si="0"/>
        <v>2.7904155292690323E-2</v>
      </c>
      <c r="M24" s="11"/>
    </row>
    <row r="25" spans="2:13" ht="21.9" customHeight="1" x14ac:dyDescent="0.3">
      <c r="B25" s="47" t="s">
        <v>228</v>
      </c>
      <c r="C25" s="41">
        <v>8</v>
      </c>
      <c r="D25" s="98">
        <v>9.6153846153846159E-3</v>
      </c>
      <c r="E25" s="99">
        <v>30</v>
      </c>
      <c r="F25" s="98">
        <v>1.2936610608020699E-2</v>
      </c>
      <c r="G25" s="99">
        <v>3</v>
      </c>
      <c r="H25" s="98">
        <v>2.1126760563380281E-2</v>
      </c>
      <c r="I25" s="99">
        <v>0</v>
      </c>
      <c r="J25" s="20">
        <v>0</v>
      </c>
      <c r="K25" s="39">
        <v>41</v>
      </c>
      <c r="L25" s="21">
        <f t="shared" si="0"/>
        <v>1.24355474673946E-2</v>
      </c>
      <c r="M25" s="11"/>
    </row>
    <row r="26" spans="2:13" ht="21.9" customHeight="1" x14ac:dyDescent="0.3">
      <c r="B26" s="47" t="s">
        <v>229</v>
      </c>
      <c r="C26" s="41">
        <v>5</v>
      </c>
      <c r="D26" s="98">
        <v>6.0096153846153858E-3</v>
      </c>
      <c r="E26" s="99">
        <v>23</v>
      </c>
      <c r="F26" s="98">
        <v>9.918068132815868E-3</v>
      </c>
      <c r="G26" s="99">
        <v>5</v>
      </c>
      <c r="H26" s="98">
        <v>3.5211267605633804E-2</v>
      </c>
      <c r="I26" s="99">
        <v>1</v>
      </c>
      <c r="J26" s="20">
        <v>0.25</v>
      </c>
      <c r="K26" s="39">
        <v>34</v>
      </c>
      <c r="L26" s="21">
        <f t="shared" si="0"/>
        <v>1.0312405216863815E-2</v>
      </c>
      <c r="M26" s="11"/>
    </row>
    <row r="27" spans="2:13" ht="21.9" customHeight="1" x14ac:dyDescent="0.3">
      <c r="B27" s="47" t="s">
        <v>230</v>
      </c>
      <c r="C27" s="41">
        <v>5</v>
      </c>
      <c r="D27" s="98">
        <v>6.0096153846153858E-3</v>
      </c>
      <c r="E27" s="99">
        <v>21</v>
      </c>
      <c r="F27" s="98">
        <v>9.0556274256144882E-3</v>
      </c>
      <c r="G27" s="99">
        <v>2</v>
      </c>
      <c r="H27" s="98">
        <v>1.4084507042253523E-2</v>
      </c>
      <c r="I27" s="99">
        <v>0</v>
      </c>
      <c r="J27" s="20">
        <v>0</v>
      </c>
      <c r="K27" s="39">
        <v>28</v>
      </c>
      <c r="L27" s="21">
        <f t="shared" si="0"/>
        <v>8.4925690021231421E-3</v>
      </c>
      <c r="M27" s="11"/>
    </row>
    <row r="28" spans="2:13" ht="21.9" customHeight="1" x14ac:dyDescent="0.3">
      <c r="B28" s="47" t="s">
        <v>231</v>
      </c>
      <c r="C28" s="41">
        <v>0</v>
      </c>
      <c r="D28" s="98">
        <v>0</v>
      </c>
      <c r="E28" s="99">
        <v>20</v>
      </c>
      <c r="F28" s="98">
        <v>8.6244070720137983E-3</v>
      </c>
      <c r="G28" s="99">
        <v>1</v>
      </c>
      <c r="H28" s="98">
        <v>7.0422535211267616E-3</v>
      </c>
      <c r="I28" s="99">
        <v>0</v>
      </c>
      <c r="J28" s="20">
        <v>0</v>
      </c>
      <c r="K28" s="39">
        <v>21</v>
      </c>
      <c r="L28" s="21">
        <f t="shared" si="0"/>
        <v>6.369426751592357E-3</v>
      </c>
      <c r="M28" s="11"/>
    </row>
    <row r="29" spans="2:13" ht="21.9" customHeight="1" x14ac:dyDescent="0.3">
      <c r="B29" s="47" t="s">
        <v>232</v>
      </c>
      <c r="C29" s="41">
        <v>2</v>
      </c>
      <c r="D29" s="98">
        <v>2.403846153846154E-3</v>
      </c>
      <c r="E29" s="99">
        <v>5</v>
      </c>
      <c r="F29" s="98">
        <v>2.1561017680034496E-3</v>
      </c>
      <c r="G29" s="99">
        <v>1</v>
      </c>
      <c r="H29" s="98">
        <v>7.0422535211267616E-3</v>
      </c>
      <c r="I29" s="99">
        <v>0</v>
      </c>
      <c r="J29" s="20">
        <v>0</v>
      </c>
      <c r="K29" s="39">
        <v>8</v>
      </c>
      <c r="L29" s="21">
        <f t="shared" si="0"/>
        <v>2.4264482863208979E-3</v>
      </c>
      <c r="M29" s="11"/>
    </row>
    <row r="30" spans="2:13" ht="21.9" customHeight="1" thickBot="1" x14ac:dyDescent="0.35">
      <c r="B30" s="47" t="s">
        <v>208</v>
      </c>
      <c r="C30" s="41">
        <v>9</v>
      </c>
      <c r="D30" s="98">
        <v>1.0817307692307692E-2</v>
      </c>
      <c r="E30" s="99">
        <v>17</v>
      </c>
      <c r="F30" s="98">
        <v>7.3307460112117294E-3</v>
      </c>
      <c r="G30" s="99">
        <v>2</v>
      </c>
      <c r="H30" s="98">
        <v>1.4084507042253523E-2</v>
      </c>
      <c r="I30" s="99">
        <v>0</v>
      </c>
      <c r="J30" s="20">
        <v>0</v>
      </c>
      <c r="K30" s="39">
        <v>28</v>
      </c>
      <c r="L30" s="21">
        <f t="shared" si="0"/>
        <v>8.4925690021231421E-3</v>
      </c>
      <c r="M30" s="11"/>
    </row>
    <row r="31" spans="2:13" ht="21.9" customHeight="1" thickTop="1" thickBot="1" x14ac:dyDescent="0.35">
      <c r="B31" s="31" t="s">
        <v>187</v>
      </c>
      <c r="C31" s="40">
        <f>SUM(C6:C30)</f>
        <v>832</v>
      </c>
      <c r="D31" s="100">
        <f t="shared" ref="D31:L31" si="1">SUM(D6:D30)</f>
        <v>1</v>
      </c>
      <c r="E31" s="101">
        <f t="shared" si="1"/>
        <v>2319</v>
      </c>
      <c r="F31" s="100">
        <f t="shared" si="1"/>
        <v>0.99999999999999989</v>
      </c>
      <c r="G31" s="101">
        <f t="shared" si="1"/>
        <v>142</v>
      </c>
      <c r="H31" s="100">
        <f t="shared" si="1"/>
        <v>0.99999999999999978</v>
      </c>
      <c r="I31" s="101">
        <f t="shared" si="1"/>
        <v>4</v>
      </c>
      <c r="J31" s="28">
        <f t="shared" si="1"/>
        <v>1</v>
      </c>
      <c r="K31" s="40">
        <f t="shared" si="1"/>
        <v>3297</v>
      </c>
      <c r="L31" s="29">
        <f t="shared" si="1"/>
        <v>1</v>
      </c>
      <c r="M31" s="11"/>
    </row>
    <row r="32" spans="2:13" s="3" customFormat="1" ht="15.6" thickTop="1" thickBot="1" x14ac:dyDescent="0.35">
      <c r="K32" s="16"/>
    </row>
    <row r="33" spans="2:11" s="3" customFormat="1" ht="15" thickTop="1" x14ac:dyDescent="0.3">
      <c r="B33" s="43" t="s">
        <v>195</v>
      </c>
    </row>
    <row r="34" spans="2:11" s="3" customFormat="1" ht="15" thickBot="1" x14ac:dyDescent="0.35">
      <c r="B34" s="44" t="s">
        <v>196</v>
      </c>
      <c r="K34" s="16"/>
    </row>
    <row r="35" spans="2:11" s="3" customFormat="1" ht="15" thickTop="1" x14ac:dyDescent="0.3"/>
    <row r="36" spans="2:11" s="3" customFormat="1" x14ac:dyDescent="0.3"/>
    <row r="37" spans="2:11" s="3" customFormat="1" x14ac:dyDescent="0.3"/>
    <row r="38" spans="2:11" s="3" customFormat="1" x14ac:dyDescent="0.3"/>
    <row r="39" spans="2:11" s="3" customFormat="1" x14ac:dyDescent="0.3"/>
    <row r="40" spans="2:11" s="3" customFormat="1" x14ac:dyDescent="0.3"/>
    <row r="41" spans="2:11" s="3" customFormat="1" x14ac:dyDescent="0.3"/>
    <row r="42" spans="2:11" s="3" customFormat="1" x14ac:dyDescent="0.3"/>
    <row r="43" spans="2:11" s="3" customFormat="1" x14ac:dyDescent="0.3"/>
    <row r="44" spans="2:11" s="3" customFormat="1" x14ac:dyDescent="0.3"/>
    <row r="45" spans="2:11" s="3" customFormat="1" x14ac:dyDescent="0.3"/>
    <row r="46" spans="2:11" s="3" customFormat="1" x14ac:dyDescent="0.3"/>
    <row r="47" spans="2:11" s="3" customFormat="1" x14ac:dyDescent="0.3"/>
    <row r="48" spans="2:11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L503"/>
  <sheetViews>
    <sheetView zoomScale="80" zoomScaleNormal="80" workbookViewId="0">
      <selection activeCell="U7" sqref="U7:W19"/>
    </sheetView>
  </sheetViews>
  <sheetFormatPr defaultColWidth="9.109375" defaultRowHeight="14.4" x14ac:dyDescent="0.3"/>
  <cols>
    <col min="1" max="1" width="2.6640625" style="3" customWidth="1"/>
    <col min="2" max="2" width="20.6640625" style="1" customWidth="1"/>
    <col min="3" max="6" width="15.109375" style="1" hidden="1" customWidth="1"/>
    <col min="7" max="23" width="15.109375" style="1" customWidth="1"/>
    <col min="24" max="142" width="9.109375" style="3"/>
    <col min="143" max="16384" width="9.109375" style="1"/>
  </cols>
  <sheetData>
    <row r="1" spans="2:24" s="3" customFormat="1" ht="15" thickBot="1" x14ac:dyDescent="0.35"/>
    <row r="2" spans="2:24" ht="21.9" customHeight="1" thickTop="1" thickBot="1" x14ac:dyDescent="0.35"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4" ht="21.9" customHeight="1" thickTop="1" thickBot="1" x14ac:dyDescent="0.35">
      <c r="B3" s="201" t="s">
        <v>691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</row>
    <row r="4" spans="2:24" ht="21.9" customHeight="1" thickTop="1" thickBot="1" x14ac:dyDescent="0.35">
      <c r="B4" s="205" t="s">
        <v>236</v>
      </c>
      <c r="C4" s="208" t="s">
        <v>184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0"/>
      <c r="W4" s="195" t="s">
        <v>685</v>
      </c>
    </row>
    <row r="5" spans="2:24" ht="21.9" customHeight="1" thickTop="1" x14ac:dyDescent="0.3">
      <c r="B5" s="206"/>
      <c r="C5" s="193">
        <v>2012</v>
      </c>
      <c r="D5" s="193"/>
      <c r="E5" s="193">
        <v>2013</v>
      </c>
      <c r="F5" s="193"/>
      <c r="G5" s="219">
        <v>2014</v>
      </c>
      <c r="H5" s="220"/>
      <c r="I5" s="220">
        <v>2015</v>
      </c>
      <c r="J5" s="220"/>
      <c r="K5" s="220">
        <v>2016</v>
      </c>
      <c r="L5" s="220"/>
      <c r="M5" s="220">
        <v>2017</v>
      </c>
      <c r="N5" s="220"/>
      <c r="O5" s="220">
        <v>2018</v>
      </c>
      <c r="P5" s="220"/>
      <c r="Q5" s="220">
        <v>2019</v>
      </c>
      <c r="R5" s="220"/>
      <c r="S5" s="220">
        <v>2020</v>
      </c>
      <c r="T5" s="217"/>
      <c r="U5" s="220">
        <v>2021</v>
      </c>
      <c r="V5" s="221"/>
      <c r="W5" s="224"/>
    </row>
    <row r="6" spans="2:24" ht="21.9" customHeight="1" thickBot="1" x14ac:dyDescent="0.35">
      <c r="B6" s="207"/>
      <c r="C6" s="23" t="s">
        <v>2</v>
      </c>
      <c r="D6" s="52" t="s">
        <v>1</v>
      </c>
      <c r="E6" s="23" t="s">
        <v>2</v>
      </c>
      <c r="F6" s="52" t="s">
        <v>1</v>
      </c>
      <c r="G6" s="144" t="s">
        <v>2</v>
      </c>
      <c r="H6" s="106" t="s">
        <v>1</v>
      </c>
      <c r="I6" s="145" t="s">
        <v>2</v>
      </c>
      <c r="J6" s="109" t="s">
        <v>1</v>
      </c>
      <c r="K6" s="145" t="s">
        <v>2</v>
      </c>
      <c r="L6" s="106" t="s">
        <v>1</v>
      </c>
      <c r="M6" s="145" t="s">
        <v>2</v>
      </c>
      <c r="N6" s="52" t="s">
        <v>1</v>
      </c>
      <c r="O6" s="145" t="s">
        <v>2</v>
      </c>
      <c r="P6" s="147" t="s">
        <v>1</v>
      </c>
      <c r="Q6" s="141" t="s">
        <v>2</v>
      </c>
      <c r="R6" s="147" t="s">
        <v>1</v>
      </c>
      <c r="S6" s="141" t="s">
        <v>2</v>
      </c>
      <c r="T6" s="52" t="s">
        <v>1</v>
      </c>
      <c r="U6" s="141" t="s">
        <v>2</v>
      </c>
      <c r="V6" s="24" t="s">
        <v>1</v>
      </c>
      <c r="W6" s="225"/>
    </row>
    <row r="7" spans="2:24" ht="21.9" customHeight="1" thickTop="1" x14ac:dyDescent="0.3">
      <c r="B7" s="73" t="s">
        <v>238</v>
      </c>
      <c r="C7" s="32">
        <v>172</v>
      </c>
      <c r="D7" s="20">
        <v>7.3378839590443681E-2</v>
      </c>
      <c r="E7" s="32">
        <v>173</v>
      </c>
      <c r="F7" s="20">
        <v>7.2445561139028475E-2</v>
      </c>
      <c r="G7" s="49">
        <v>487</v>
      </c>
      <c r="H7" s="98">
        <v>0.13412283117598459</v>
      </c>
      <c r="I7" s="99">
        <v>400</v>
      </c>
      <c r="J7" s="98">
        <v>0.10819583446037327</v>
      </c>
      <c r="K7" s="99">
        <v>396</v>
      </c>
      <c r="L7" s="98">
        <v>0.10022779043280181</v>
      </c>
      <c r="M7" s="99">
        <v>324</v>
      </c>
      <c r="N7" s="20">
        <v>8.0838323353293398E-2</v>
      </c>
      <c r="O7" s="99">
        <v>327</v>
      </c>
      <c r="P7" s="20">
        <v>8.0838323353293398E-2</v>
      </c>
      <c r="Q7" s="99">
        <v>384</v>
      </c>
      <c r="R7" s="20">
        <v>8.0838323353293398E-2</v>
      </c>
      <c r="S7" s="99">
        <v>190</v>
      </c>
      <c r="T7" s="20">
        <v>6.4059339177343216E-2</v>
      </c>
      <c r="U7" s="99">
        <v>237</v>
      </c>
      <c r="V7" s="20">
        <v>7.1883530482256597E-2</v>
      </c>
      <c r="W7" s="48">
        <f>IFERROR((U7-S7)/S7,0)</f>
        <v>0.24736842105263157</v>
      </c>
      <c r="X7" s="11"/>
    </row>
    <row r="8" spans="2:24" ht="21.9" customHeight="1" x14ac:dyDescent="0.3">
      <c r="B8" s="73" t="s">
        <v>237</v>
      </c>
      <c r="C8" s="32">
        <v>172</v>
      </c>
      <c r="D8" s="20">
        <v>7.3378839590443681E-2</v>
      </c>
      <c r="E8" s="32">
        <v>214</v>
      </c>
      <c r="F8" s="20">
        <v>8.9614740368509208E-2</v>
      </c>
      <c r="G8" s="49">
        <v>35</v>
      </c>
      <c r="H8" s="98">
        <v>9.6392178463233277E-3</v>
      </c>
      <c r="I8" s="99">
        <v>34</v>
      </c>
      <c r="J8" s="98">
        <v>9.196645929131728E-3</v>
      </c>
      <c r="K8" s="99">
        <v>24</v>
      </c>
      <c r="L8" s="98">
        <v>6.0744115413819289E-3</v>
      </c>
      <c r="M8" s="99">
        <v>27</v>
      </c>
      <c r="N8" s="20">
        <v>6.7365269461077846E-3</v>
      </c>
      <c r="O8" s="99">
        <v>30</v>
      </c>
      <c r="P8" s="20">
        <v>6.7365269461077846E-3</v>
      </c>
      <c r="Q8" s="99">
        <v>36</v>
      </c>
      <c r="R8" s="20">
        <v>6.7365269461077846E-3</v>
      </c>
      <c r="S8" s="99">
        <v>16</v>
      </c>
      <c r="T8" s="20">
        <v>5.394470667565745E-3</v>
      </c>
      <c r="U8" s="99">
        <v>15</v>
      </c>
      <c r="V8" s="20">
        <v>4.549590536851683E-3</v>
      </c>
      <c r="W8" s="48">
        <f t="shared" ref="W8:W19" si="0">IFERROR((U8-S8)/S8,0)</f>
        <v>-6.25E-2</v>
      </c>
      <c r="X8" s="11"/>
    </row>
    <row r="9" spans="2:24" ht="21.9" customHeight="1" x14ac:dyDescent="0.3">
      <c r="B9" s="73" t="s">
        <v>239</v>
      </c>
      <c r="C9" s="32">
        <v>170</v>
      </c>
      <c r="D9" s="20">
        <v>7.252559726962457E-2</v>
      </c>
      <c r="E9" s="32">
        <v>185</v>
      </c>
      <c r="F9" s="20">
        <v>7.7470686767169172E-2</v>
      </c>
      <c r="G9" s="49">
        <v>23</v>
      </c>
      <c r="H9" s="98">
        <v>6.3343431561553283E-3</v>
      </c>
      <c r="I9" s="99">
        <v>24</v>
      </c>
      <c r="J9" s="98">
        <v>6.4917500676223974E-3</v>
      </c>
      <c r="K9" s="99">
        <v>16</v>
      </c>
      <c r="L9" s="98">
        <v>4.0496076942546193E-3</v>
      </c>
      <c r="M9" s="99">
        <v>20</v>
      </c>
      <c r="N9" s="20">
        <v>4.9900199600798403E-3</v>
      </c>
      <c r="O9" s="99">
        <v>22</v>
      </c>
      <c r="P9" s="20">
        <v>4.9900199600798403E-3</v>
      </c>
      <c r="Q9" s="99">
        <v>32</v>
      </c>
      <c r="R9" s="20">
        <v>4.9900199600798403E-3</v>
      </c>
      <c r="S9" s="99">
        <v>9</v>
      </c>
      <c r="T9" s="20">
        <v>3.0343897505057315E-3</v>
      </c>
      <c r="U9" s="99">
        <v>21</v>
      </c>
      <c r="V9" s="20">
        <v>6.3694267515923579E-3</v>
      </c>
      <c r="W9" s="48">
        <f t="shared" si="0"/>
        <v>1.3333333333333333</v>
      </c>
      <c r="X9" s="11"/>
    </row>
    <row r="10" spans="2:24" ht="21.9" customHeight="1" x14ac:dyDescent="0.3">
      <c r="B10" s="73" t="s">
        <v>240</v>
      </c>
      <c r="C10" s="32">
        <v>194</v>
      </c>
      <c r="D10" s="20">
        <v>8.2764505119453921E-2</v>
      </c>
      <c r="E10" s="32">
        <v>192</v>
      </c>
      <c r="F10" s="20">
        <v>8.0402010050251257E-2</v>
      </c>
      <c r="G10" s="49">
        <v>37</v>
      </c>
      <c r="H10" s="98">
        <v>1.019003029468466E-2</v>
      </c>
      <c r="I10" s="99">
        <v>37</v>
      </c>
      <c r="J10" s="98">
        <v>1.0008114687584528E-2</v>
      </c>
      <c r="K10" s="99">
        <v>27</v>
      </c>
      <c r="L10" s="98">
        <v>6.8337129840546698E-3</v>
      </c>
      <c r="M10" s="99">
        <v>21</v>
      </c>
      <c r="N10" s="20">
        <v>5.0000000000000001E-3</v>
      </c>
      <c r="O10" s="99">
        <v>28</v>
      </c>
      <c r="P10" s="20">
        <v>5.0000000000000001E-3</v>
      </c>
      <c r="Q10" s="99">
        <v>26</v>
      </c>
      <c r="R10" s="20">
        <v>5.0000000000000001E-3</v>
      </c>
      <c r="S10" s="99">
        <v>20</v>
      </c>
      <c r="T10" s="20">
        <v>6.7430883344571811E-3</v>
      </c>
      <c r="U10" s="99">
        <v>11</v>
      </c>
      <c r="V10" s="20">
        <v>3.3363663936912345E-3</v>
      </c>
      <c r="W10" s="48">
        <f t="shared" si="0"/>
        <v>-0.45</v>
      </c>
      <c r="X10" s="11"/>
    </row>
    <row r="11" spans="2:24" ht="21.9" customHeight="1" x14ac:dyDescent="0.3">
      <c r="B11" s="73" t="s">
        <v>241</v>
      </c>
      <c r="C11" s="32">
        <v>200</v>
      </c>
      <c r="D11" s="20">
        <v>8.5324232081911269E-2</v>
      </c>
      <c r="E11" s="32">
        <v>212</v>
      </c>
      <c r="F11" s="20">
        <v>8.8777219430485763E-2</v>
      </c>
      <c r="G11" s="49">
        <v>94</v>
      </c>
      <c r="H11" s="98">
        <v>2.5888185072982649E-2</v>
      </c>
      <c r="I11" s="99">
        <v>90</v>
      </c>
      <c r="J11" s="98">
        <v>2.4344062753583987E-2</v>
      </c>
      <c r="K11" s="99">
        <v>86</v>
      </c>
      <c r="L11" s="98">
        <v>2.1766641356618578E-2</v>
      </c>
      <c r="M11" s="99">
        <v>58</v>
      </c>
      <c r="N11" s="20">
        <v>1.4E-2</v>
      </c>
      <c r="O11" s="99">
        <v>45</v>
      </c>
      <c r="P11" s="20">
        <v>1.4E-2</v>
      </c>
      <c r="Q11" s="99">
        <v>48</v>
      </c>
      <c r="R11" s="20">
        <v>1.4E-2</v>
      </c>
      <c r="S11" s="99">
        <v>31</v>
      </c>
      <c r="T11" s="20">
        <v>1.0451786918408631E-2</v>
      </c>
      <c r="U11" s="99">
        <v>40</v>
      </c>
      <c r="V11" s="20">
        <v>1.2132241431604488E-2</v>
      </c>
      <c r="W11" s="48">
        <f t="shared" si="0"/>
        <v>0.29032258064516131</v>
      </c>
      <c r="X11" s="11"/>
    </row>
    <row r="12" spans="2:24" ht="21.9" customHeight="1" x14ac:dyDescent="0.3">
      <c r="B12" s="73" t="s">
        <v>242</v>
      </c>
      <c r="C12" s="32">
        <v>127</v>
      </c>
      <c r="D12" s="20">
        <v>5.4180887372013653E-2</v>
      </c>
      <c r="E12" s="32">
        <v>130</v>
      </c>
      <c r="F12" s="20">
        <v>5.443886097152429E-2</v>
      </c>
      <c r="G12" s="49">
        <v>57</v>
      </c>
      <c r="H12" s="98">
        <v>1.5698154778297991E-2</v>
      </c>
      <c r="I12" s="99">
        <v>60</v>
      </c>
      <c r="J12" s="98">
        <v>1.6229375169055992E-2</v>
      </c>
      <c r="K12" s="99">
        <v>39</v>
      </c>
      <c r="L12" s="98">
        <v>9.8709187547456334E-3</v>
      </c>
      <c r="M12" s="99">
        <v>46</v>
      </c>
      <c r="N12" s="20">
        <v>1.0999999999999999E-2</v>
      </c>
      <c r="O12" s="99">
        <v>36</v>
      </c>
      <c r="P12" s="20">
        <v>1.0999999999999999E-2</v>
      </c>
      <c r="Q12" s="99">
        <v>35</v>
      </c>
      <c r="R12" s="20">
        <v>1.0999999999999999E-2</v>
      </c>
      <c r="S12" s="99">
        <v>15</v>
      </c>
      <c r="T12" s="20">
        <v>5.0573162508428856E-3</v>
      </c>
      <c r="U12" s="99">
        <v>26</v>
      </c>
      <c r="V12" s="20">
        <v>7.8859569305429183E-3</v>
      </c>
      <c r="W12" s="48">
        <f t="shared" si="0"/>
        <v>0.73333333333333328</v>
      </c>
      <c r="X12" s="11"/>
    </row>
    <row r="13" spans="2:24" ht="21.9" customHeight="1" x14ac:dyDescent="0.3">
      <c r="B13" s="73" t="s">
        <v>243</v>
      </c>
      <c r="C13" s="32">
        <v>124</v>
      </c>
      <c r="D13" s="20">
        <v>5.2901023890784986E-2</v>
      </c>
      <c r="E13" s="32">
        <v>156</v>
      </c>
      <c r="F13" s="20">
        <v>6.5326633165829151E-2</v>
      </c>
      <c r="G13" s="49">
        <v>34</v>
      </c>
      <c r="H13" s="98">
        <v>9.36381162214266E-3</v>
      </c>
      <c r="I13" s="99">
        <v>35</v>
      </c>
      <c r="J13" s="98">
        <v>9.4671355152826618E-3</v>
      </c>
      <c r="K13" s="99">
        <v>25</v>
      </c>
      <c r="L13" s="98">
        <v>6.327512022272842E-3</v>
      </c>
      <c r="M13" s="99">
        <v>25</v>
      </c>
      <c r="N13" s="20">
        <v>6.0000000000000001E-3</v>
      </c>
      <c r="O13" s="99">
        <v>28</v>
      </c>
      <c r="P13" s="20">
        <v>6.0000000000000001E-3</v>
      </c>
      <c r="Q13" s="99">
        <v>35</v>
      </c>
      <c r="R13" s="20">
        <v>6.0000000000000001E-3</v>
      </c>
      <c r="S13" s="99">
        <v>28</v>
      </c>
      <c r="T13" s="20">
        <v>9.440323668240054E-3</v>
      </c>
      <c r="U13" s="99">
        <v>25</v>
      </c>
      <c r="V13" s="20">
        <v>7.5826508947528064E-3</v>
      </c>
      <c r="W13" s="48">
        <f t="shared" si="0"/>
        <v>-0.10714285714285714</v>
      </c>
      <c r="X13" s="11"/>
    </row>
    <row r="14" spans="2:24" ht="21.9" customHeight="1" x14ac:dyDescent="0.3">
      <c r="B14" s="73" t="s">
        <v>244</v>
      </c>
      <c r="C14" s="32">
        <v>134</v>
      </c>
      <c r="D14" s="20">
        <v>5.7167235494880543E-2</v>
      </c>
      <c r="E14" s="32">
        <v>141</v>
      </c>
      <c r="F14" s="20">
        <v>5.9045226130653265E-2</v>
      </c>
      <c r="G14" s="49">
        <v>66</v>
      </c>
      <c r="H14" s="98">
        <v>1.8176810795923988E-2</v>
      </c>
      <c r="I14" s="99">
        <v>66</v>
      </c>
      <c r="J14" s="98">
        <v>1.7852312685961592E-2</v>
      </c>
      <c r="K14" s="99">
        <v>61</v>
      </c>
      <c r="L14" s="98">
        <v>1.5439129334345734E-2</v>
      </c>
      <c r="M14" s="99">
        <v>48</v>
      </c>
      <c r="N14" s="20">
        <v>1.2E-2</v>
      </c>
      <c r="O14" s="99">
        <v>59</v>
      </c>
      <c r="P14" s="20">
        <v>1.2E-2</v>
      </c>
      <c r="Q14" s="99">
        <v>67</v>
      </c>
      <c r="R14" s="20">
        <v>1.2E-2</v>
      </c>
      <c r="S14" s="99">
        <v>44</v>
      </c>
      <c r="T14" s="20">
        <v>1.4834794335805798E-2</v>
      </c>
      <c r="U14" s="99">
        <v>33</v>
      </c>
      <c r="V14" s="20">
        <v>1.0009099181073703E-2</v>
      </c>
      <c r="W14" s="48">
        <f t="shared" si="0"/>
        <v>-0.25</v>
      </c>
      <c r="X14" s="11"/>
    </row>
    <row r="15" spans="2:24" ht="21.9" customHeight="1" x14ac:dyDescent="0.3">
      <c r="B15" s="74" t="s">
        <v>245</v>
      </c>
      <c r="C15" s="32">
        <v>117</v>
      </c>
      <c r="D15" s="20">
        <v>4.9914675767918089E-2</v>
      </c>
      <c r="E15" s="32">
        <v>118</v>
      </c>
      <c r="F15" s="20">
        <v>4.9413735343383586E-2</v>
      </c>
      <c r="G15" s="49">
        <v>238</v>
      </c>
      <c r="H15" s="98">
        <v>6.5546681354998623E-2</v>
      </c>
      <c r="I15" s="99">
        <v>239</v>
      </c>
      <c r="J15" s="98">
        <v>6.4647011090073037E-2</v>
      </c>
      <c r="K15" s="99">
        <v>223</v>
      </c>
      <c r="L15" s="98">
        <v>5.6441407238673753E-2</v>
      </c>
      <c r="M15" s="99">
        <v>177</v>
      </c>
      <c r="N15" s="20">
        <v>4.3999999999999997E-2</v>
      </c>
      <c r="O15" s="99">
        <v>212</v>
      </c>
      <c r="P15" s="20">
        <v>4.3999999999999997E-2</v>
      </c>
      <c r="Q15" s="99">
        <v>212</v>
      </c>
      <c r="R15" s="20">
        <v>4.3999999999999997E-2</v>
      </c>
      <c r="S15" s="99">
        <v>152</v>
      </c>
      <c r="T15" s="20">
        <v>5.124747134187458E-2</v>
      </c>
      <c r="U15" s="99">
        <v>151</v>
      </c>
      <c r="V15" s="20">
        <v>4.5799211404306955E-2</v>
      </c>
      <c r="W15" s="48">
        <f t="shared" si="0"/>
        <v>-6.5789473684210523E-3</v>
      </c>
      <c r="X15" s="11"/>
    </row>
    <row r="16" spans="2:24" ht="21.9" customHeight="1" x14ac:dyDescent="0.3">
      <c r="B16" s="74" t="s">
        <v>246</v>
      </c>
      <c r="C16" s="32">
        <v>67</v>
      </c>
      <c r="D16" s="20">
        <v>2.8583617747440272E-2</v>
      </c>
      <c r="E16" s="32">
        <v>69</v>
      </c>
      <c r="F16" s="20">
        <v>2.8894472361809045E-2</v>
      </c>
      <c r="G16" s="49">
        <v>242</v>
      </c>
      <c r="H16" s="98">
        <v>6.6648306251721287E-2</v>
      </c>
      <c r="I16" s="99">
        <v>262</v>
      </c>
      <c r="J16" s="98">
        <v>7.0868271571544489E-2</v>
      </c>
      <c r="K16" s="99">
        <v>209</v>
      </c>
      <c r="L16" s="98">
        <v>5.2898000506200964E-2</v>
      </c>
      <c r="M16" s="99">
        <v>195</v>
      </c>
      <c r="N16" s="20">
        <v>4.9000000000000002E-2</v>
      </c>
      <c r="O16" s="99">
        <v>164</v>
      </c>
      <c r="P16" s="20">
        <v>4.9000000000000002E-2</v>
      </c>
      <c r="Q16" s="99">
        <v>210</v>
      </c>
      <c r="R16" s="20">
        <v>4.9000000000000002E-2</v>
      </c>
      <c r="S16" s="99">
        <v>137</v>
      </c>
      <c r="T16" s="20">
        <v>4.6190155091031693E-2</v>
      </c>
      <c r="U16" s="99">
        <v>126</v>
      </c>
      <c r="V16" s="20">
        <v>3.8216560509554139E-2</v>
      </c>
      <c r="W16" s="48">
        <f t="shared" si="0"/>
        <v>-8.0291970802919707E-2</v>
      </c>
      <c r="X16" s="11"/>
    </row>
    <row r="17" spans="2:24" ht="21.9" customHeight="1" x14ac:dyDescent="0.3">
      <c r="B17" s="74" t="s">
        <v>247</v>
      </c>
      <c r="C17" s="32">
        <v>75</v>
      </c>
      <c r="D17" s="20">
        <v>3.1996587030716721E-2</v>
      </c>
      <c r="E17" s="32">
        <v>81</v>
      </c>
      <c r="F17" s="20">
        <v>3.391959798994975E-2</v>
      </c>
      <c r="G17" s="49">
        <v>116</v>
      </c>
      <c r="H17" s="98">
        <v>3.1947122004957314E-2</v>
      </c>
      <c r="I17" s="99">
        <v>128</v>
      </c>
      <c r="J17" s="98">
        <v>3.4622667027319448E-2</v>
      </c>
      <c r="K17" s="99">
        <v>84</v>
      </c>
      <c r="L17" s="98">
        <v>2.1260440394836749E-2</v>
      </c>
      <c r="M17" s="99">
        <v>76</v>
      </c>
      <c r="N17" s="20">
        <v>1.9E-2</v>
      </c>
      <c r="O17" s="99">
        <v>87</v>
      </c>
      <c r="P17" s="20">
        <v>1.9E-2</v>
      </c>
      <c r="Q17" s="99">
        <v>94</v>
      </c>
      <c r="R17" s="20">
        <v>1.9E-2</v>
      </c>
      <c r="S17" s="99">
        <v>62</v>
      </c>
      <c r="T17" s="20">
        <v>2.0903573836817263E-2</v>
      </c>
      <c r="U17" s="99">
        <v>54</v>
      </c>
      <c r="V17" s="20">
        <v>1.637852593266606E-2</v>
      </c>
      <c r="W17" s="48">
        <f t="shared" si="0"/>
        <v>-0.12903225806451613</v>
      </c>
      <c r="X17" s="11"/>
    </row>
    <row r="18" spans="2:24" ht="21.9" customHeight="1" thickBot="1" x14ac:dyDescent="0.35">
      <c r="B18" s="73" t="s">
        <v>208</v>
      </c>
      <c r="C18" s="32">
        <v>792</v>
      </c>
      <c r="D18" s="20">
        <v>0.33788395904436858</v>
      </c>
      <c r="E18" s="32">
        <v>717</v>
      </c>
      <c r="F18" s="20">
        <v>0.30025125628140703</v>
      </c>
      <c r="G18" s="49">
        <v>2202</v>
      </c>
      <c r="H18" s="98">
        <v>0.60644450564582753</v>
      </c>
      <c r="I18" s="99">
        <v>2322</v>
      </c>
      <c r="J18" s="98">
        <v>0.62807681904246671</v>
      </c>
      <c r="K18" s="99">
        <v>2761</v>
      </c>
      <c r="L18" s="98">
        <v>0.69881042773981283</v>
      </c>
      <c r="M18" s="99">
        <v>2991</v>
      </c>
      <c r="N18" s="20">
        <v>0.746</v>
      </c>
      <c r="O18" s="99">
        <v>2990</v>
      </c>
      <c r="P18" s="20">
        <v>0.746</v>
      </c>
      <c r="Q18" s="99">
        <v>3040</v>
      </c>
      <c r="R18" s="20">
        <v>0.746</v>
      </c>
      <c r="S18" s="99">
        <v>2262</v>
      </c>
      <c r="T18" s="20">
        <v>0.76264329062710734</v>
      </c>
      <c r="U18" s="99">
        <v>2558</v>
      </c>
      <c r="V18" s="20">
        <v>0.77585683955110707</v>
      </c>
      <c r="W18" s="48">
        <f t="shared" si="0"/>
        <v>0.13085764809902742</v>
      </c>
      <c r="X18" s="11"/>
    </row>
    <row r="19" spans="2:24" ht="21.9" customHeight="1" thickTop="1" thickBot="1" x14ac:dyDescent="0.35">
      <c r="B19" s="31" t="s">
        <v>187</v>
      </c>
      <c r="C19" s="36">
        <v>2344</v>
      </c>
      <c r="D19" s="28">
        <v>1</v>
      </c>
      <c r="E19" s="36">
        <v>2388</v>
      </c>
      <c r="F19" s="28">
        <v>1</v>
      </c>
      <c r="G19" s="50">
        <v>3631</v>
      </c>
      <c r="H19" s="100">
        <v>1</v>
      </c>
      <c r="I19" s="101">
        <v>3697</v>
      </c>
      <c r="J19" s="100">
        <v>0.99999999999999978</v>
      </c>
      <c r="K19" s="101">
        <v>3951</v>
      </c>
      <c r="L19" s="100">
        <v>1</v>
      </c>
      <c r="M19" s="101">
        <v>4008</v>
      </c>
      <c r="N19" s="28">
        <v>0.99856487025948104</v>
      </c>
      <c r="O19" s="101">
        <v>4028</v>
      </c>
      <c r="P19" s="28">
        <v>0.99856487025948104</v>
      </c>
      <c r="Q19" s="101">
        <v>4219</v>
      </c>
      <c r="R19" s="28">
        <v>0.99856487025948104</v>
      </c>
      <c r="S19" s="101">
        <v>2966</v>
      </c>
      <c r="T19" s="28">
        <v>1</v>
      </c>
      <c r="U19" s="101">
        <f t="shared" ref="U19:W19" si="1">SUM(U7:U18)</f>
        <v>3297</v>
      </c>
      <c r="V19" s="28">
        <f t="shared" si="1"/>
        <v>1</v>
      </c>
      <c r="W19" s="51">
        <f t="shared" si="0"/>
        <v>0.11159811193526635</v>
      </c>
      <c r="X19" s="11"/>
    </row>
    <row r="20" spans="2:24" s="3" customFormat="1" ht="15" thickTop="1" x14ac:dyDescent="0.3">
      <c r="M20" s="16"/>
      <c r="O20" s="16"/>
      <c r="Q20" s="16"/>
      <c r="S20" s="16"/>
      <c r="U20" s="16"/>
    </row>
    <row r="21" spans="2:24" s="3" customFormat="1" x14ac:dyDescent="0.3">
      <c r="G21" s="16"/>
      <c r="I21" s="16"/>
      <c r="K21" s="16"/>
    </row>
    <row r="22" spans="2:24" s="3" customFormat="1" x14ac:dyDescent="0.3">
      <c r="W22" s="17"/>
    </row>
    <row r="23" spans="2:24" s="3" customFormat="1" x14ac:dyDescent="0.3">
      <c r="W23" s="17"/>
    </row>
    <row r="24" spans="2:24" s="3" customFormat="1" x14ac:dyDescent="0.3">
      <c r="W24" s="17"/>
    </row>
    <row r="25" spans="2:24" s="3" customFormat="1" x14ac:dyDescent="0.3">
      <c r="W25" s="17"/>
    </row>
    <row r="26" spans="2:24" s="3" customFormat="1" x14ac:dyDescent="0.3">
      <c r="W26" s="17"/>
    </row>
    <row r="27" spans="2:24" s="3" customFormat="1" x14ac:dyDescent="0.3">
      <c r="W27" s="17"/>
    </row>
    <row r="28" spans="2:24" s="3" customFormat="1" x14ac:dyDescent="0.3">
      <c r="W28" s="17"/>
    </row>
    <row r="29" spans="2:24" s="3" customFormat="1" x14ac:dyDescent="0.3">
      <c r="W29" s="17"/>
    </row>
    <row r="30" spans="2:24" s="3" customFormat="1" x14ac:dyDescent="0.3">
      <c r="N30" s="16"/>
      <c r="P30" s="16"/>
      <c r="R30" s="16"/>
      <c r="T30" s="16"/>
      <c r="V30" s="16"/>
      <c r="W30" s="17"/>
    </row>
    <row r="31" spans="2:24" s="3" customFormat="1" x14ac:dyDescent="0.3">
      <c r="N31" s="16"/>
      <c r="P31" s="16"/>
      <c r="R31" s="16"/>
      <c r="T31" s="16"/>
      <c r="V31" s="16"/>
      <c r="W31" s="17"/>
    </row>
    <row r="32" spans="2:24" s="3" customFormat="1" x14ac:dyDescent="0.3">
      <c r="N32" s="16"/>
      <c r="P32" s="16"/>
      <c r="R32" s="16"/>
      <c r="T32" s="16"/>
      <c r="V32" s="16"/>
      <c r="W32" s="17"/>
    </row>
    <row r="33" spans="14:23" s="3" customFormat="1" x14ac:dyDescent="0.3">
      <c r="N33" s="16"/>
      <c r="P33" s="16"/>
      <c r="R33" s="16"/>
      <c r="T33" s="16"/>
      <c r="V33" s="16"/>
      <c r="W33" s="17"/>
    </row>
    <row r="34" spans="14:23" s="3" customFormat="1" x14ac:dyDescent="0.3"/>
    <row r="35" spans="14:23" s="3" customFormat="1" x14ac:dyDescent="0.3"/>
    <row r="36" spans="14:23" s="3" customFormat="1" x14ac:dyDescent="0.3"/>
    <row r="37" spans="14:23" s="3" customFormat="1" x14ac:dyDescent="0.3"/>
    <row r="38" spans="14:23" s="3" customFormat="1" x14ac:dyDescent="0.3"/>
    <row r="39" spans="14:23" s="3" customFormat="1" x14ac:dyDescent="0.3"/>
    <row r="40" spans="14:23" s="3" customFormat="1" x14ac:dyDescent="0.3"/>
    <row r="41" spans="14:23" s="3" customFormat="1" x14ac:dyDescent="0.3"/>
    <row r="42" spans="14:23" s="3" customFormat="1" x14ac:dyDescent="0.3"/>
    <row r="43" spans="14:23" s="3" customFormat="1" x14ac:dyDescent="0.3"/>
    <row r="44" spans="14:23" s="3" customFormat="1" x14ac:dyDescent="0.3"/>
    <row r="45" spans="14:23" s="3" customFormat="1" x14ac:dyDescent="0.3"/>
    <row r="46" spans="14:23" s="3" customFormat="1" x14ac:dyDescent="0.3"/>
    <row r="47" spans="14:23" s="3" customFormat="1" x14ac:dyDescent="0.3"/>
    <row r="48" spans="14:2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</sheetData>
  <mergeCells count="15">
    <mergeCell ref="B2:W2"/>
    <mergeCell ref="B3:W3"/>
    <mergeCell ref="I5:J5"/>
    <mergeCell ref="U5:V5"/>
    <mergeCell ref="C5:D5"/>
    <mergeCell ref="M5:N5"/>
    <mergeCell ref="E5:F5"/>
    <mergeCell ref="G5:H5"/>
    <mergeCell ref="B4:B6"/>
    <mergeCell ref="K5:L5"/>
    <mergeCell ref="O5:P5"/>
    <mergeCell ref="Q5:R5"/>
    <mergeCell ref="S5:T5"/>
    <mergeCell ref="W4:W6"/>
    <mergeCell ref="C4:V4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597"/>
  <sheetViews>
    <sheetView zoomScale="80" zoomScaleNormal="80" workbookViewId="0">
      <selection activeCell="C6" sqref="C6:L18"/>
    </sheetView>
  </sheetViews>
  <sheetFormatPr defaultColWidth="9.109375" defaultRowHeight="14.4" x14ac:dyDescent="0.3"/>
  <cols>
    <col min="1" max="1" width="2.6640625" style="3" customWidth="1"/>
    <col min="2" max="2" width="34.6640625" style="1" customWidth="1"/>
    <col min="3" max="12" width="15.6640625" style="1" customWidth="1"/>
    <col min="13" max="16384" width="9.109375" style="3"/>
  </cols>
  <sheetData>
    <row r="1" spans="2:13" ht="15" thickBo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ht="21.9" customHeight="1" thickTop="1" thickBot="1" x14ac:dyDescent="0.35">
      <c r="B2" s="201" t="s">
        <v>692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2:13" ht="21.9" customHeight="1" thickTop="1" thickBot="1" x14ac:dyDescent="0.35">
      <c r="B3" s="205" t="s">
        <v>236</v>
      </c>
      <c r="C3" s="208" t="s">
        <v>233</v>
      </c>
      <c r="D3" s="209"/>
      <c r="E3" s="209"/>
      <c r="F3" s="209"/>
      <c r="G3" s="209"/>
      <c r="H3" s="209"/>
      <c r="I3" s="209"/>
      <c r="J3" s="210"/>
      <c r="K3" s="211" t="s">
        <v>187</v>
      </c>
      <c r="L3" s="212"/>
    </row>
    <row r="4" spans="2:13" ht="21.9" customHeight="1" thickTop="1" x14ac:dyDescent="0.3">
      <c r="B4" s="206"/>
      <c r="C4" s="219" t="s">
        <v>188</v>
      </c>
      <c r="D4" s="220"/>
      <c r="E4" s="220" t="s">
        <v>189</v>
      </c>
      <c r="F4" s="220"/>
      <c r="G4" s="220" t="s">
        <v>190</v>
      </c>
      <c r="H4" s="220"/>
      <c r="I4" s="220" t="s">
        <v>191</v>
      </c>
      <c r="J4" s="221"/>
      <c r="K4" s="222"/>
      <c r="L4" s="214"/>
    </row>
    <row r="5" spans="2:13" ht="21.9" customHeight="1" thickBot="1" x14ac:dyDescent="0.35">
      <c r="B5" s="207"/>
      <c r="C5" s="144" t="s">
        <v>2</v>
      </c>
      <c r="D5" s="106" t="s">
        <v>1</v>
      </c>
      <c r="E5" s="145" t="s">
        <v>2</v>
      </c>
      <c r="F5" s="106" t="s">
        <v>1</v>
      </c>
      <c r="G5" s="145" t="s">
        <v>2</v>
      </c>
      <c r="H5" s="106" t="s">
        <v>1</v>
      </c>
      <c r="I5" s="145" t="s">
        <v>2</v>
      </c>
      <c r="J5" s="24" t="s">
        <v>1</v>
      </c>
      <c r="K5" s="139" t="s">
        <v>2</v>
      </c>
      <c r="L5" s="146" t="s">
        <v>1</v>
      </c>
    </row>
    <row r="6" spans="2:13" ht="21.9" customHeight="1" thickTop="1" x14ac:dyDescent="0.3">
      <c r="B6" s="73" t="s">
        <v>238</v>
      </c>
      <c r="C6" s="41">
        <v>25</v>
      </c>
      <c r="D6" s="98">
        <f>C6/$C$18</f>
        <v>3.0048076923076924E-2</v>
      </c>
      <c r="E6" s="99">
        <v>207</v>
      </c>
      <c r="F6" s="98">
        <f>E6/$E$18</f>
        <v>8.9262613195342816E-2</v>
      </c>
      <c r="G6" s="99">
        <v>5</v>
      </c>
      <c r="H6" s="98">
        <f>G6/$G$18</f>
        <v>3.5211267605633804E-2</v>
      </c>
      <c r="I6" s="99">
        <v>0</v>
      </c>
      <c r="J6" s="20">
        <f>I6/$I$18</f>
        <v>0</v>
      </c>
      <c r="K6" s="41">
        <f>SUM(C6,E6,G6,I6)</f>
        <v>237</v>
      </c>
      <c r="L6" s="21">
        <f>K6/$K$18</f>
        <v>7.1883530482256597E-2</v>
      </c>
      <c r="M6" s="11"/>
    </row>
    <row r="7" spans="2:13" ht="21.9" customHeight="1" x14ac:dyDescent="0.3">
      <c r="B7" s="73" t="s">
        <v>237</v>
      </c>
      <c r="C7" s="41">
        <v>2</v>
      </c>
      <c r="D7" s="98">
        <f t="shared" ref="D7:D17" si="0">C7/$C$18</f>
        <v>2.403846153846154E-3</v>
      </c>
      <c r="E7" s="99">
        <v>12</v>
      </c>
      <c r="F7" s="98">
        <f t="shared" ref="F7:F17" si="1">E7/$E$18</f>
        <v>5.1746442432082798E-3</v>
      </c>
      <c r="G7" s="99">
        <v>1</v>
      </c>
      <c r="H7" s="98">
        <f t="shared" ref="H7:H17" si="2">G7/$G$18</f>
        <v>7.0422535211267607E-3</v>
      </c>
      <c r="I7" s="99">
        <v>0</v>
      </c>
      <c r="J7" s="20">
        <f t="shared" ref="J7:J17" si="3">I7/$I$18</f>
        <v>0</v>
      </c>
      <c r="K7" s="41">
        <f t="shared" ref="K7:K17" si="4">SUM(C7,E7,G7,I7)</f>
        <v>15</v>
      </c>
      <c r="L7" s="21">
        <f t="shared" ref="L7:L17" si="5">K7/$K$18</f>
        <v>4.549590536851683E-3</v>
      </c>
      <c r="M7" s="11"/>
    </row>
    <row r="8" spans="2:13" ht="21.9" customHeight="1" x14ac:dyDescent="0.3">
      <c r="B8" s="73" t="s">
        <v>239</v>
      </c>
      <c r="C8" s="41">
        <v>2</v>
      </c>
      <c r="D8" s="98">
        <f t="shared" si="0"/>
        <v>2.403846153846154E-3</v>
      </c>
      <c r="E8" s="99">
        <v>18</v>
      </c>
      <c r="F8" s="98">
        <f t="shared" si="1"/>
        <v>7.7619663648124193E-3</v>
      </c>
      <c r="G8" s="99">
        <v>1</v>
      </c>
      <c r="H8" s="98">
        <f t="shared" si="2"/>
        <v>7.0422535211267607E-3</v>
      </c>
      <c r="I8" s="99">
        <v>0</v>
      </c>
      <c r="J8" s="20">
        <f t="shared" si="3"/>
        <v>0</v>
      </c>
      <c r="K8" s="41">
        <f t="shared" si="4"/>
        <v>21</v>
      </c>
      <c r="L8" s="21">
        <f t="shared" si="5"/>
        <v>6.369426751592357E-3</v>
      </c>
      <c r="M8" s="11"/>
    </row>
    <row r="9" spans="2:13" ht="21.9" customHeight="1" x14ac:dyDescent="0.3">
      <c r="B9" s="73" t="s">
        <v>240</v>
      </c>
      <c r="C9" s="41">
        <v>0</v>
      </c>
      <c r="D9" s="98">
        <f t="shared" si="0"/>
        <v>0</v>
      </c>
      <c r="E9" s="99">
        <v>10</v>
      </c>
      <c r="F9" s="98">
        <f t="shared" si="1"/>
        <v>4.3122035360068992E-3</v>
      </c>
      <c r="G9" s="99">
        <v>1</v>
      </c>
      <c r="H9" s="98">
        <f t="shared" si="2"/>
        <v>7.0422535211267607E-3</v>
      </c>
      <c r="I9" s="99">
        <v>0</v>
      </c>
      <c r="J9" s="20">
        <f t="shared" si="3"/>
        <v>0</v>
      </c>
      <c r="K9" s="41">
        <f t="shared" si="4"/>
        <v>11</v>
      </c>
      <c r="L9" s="21">
        <f t="shared" si="5"/>
        <v>3.3363663936912345E-3</v>
      </c>
      <c r="M9" s="11"/>
    </row>
    <row r="10" spans="2:13" ht="21.9" customHeight="1" x14ac:dyDescent="0.3">
      <c r="B10" s="73" t="s">
        <v>241</v>
      </c>
      <c r="C10" s="41">
        <v>11</v>
      </c>
      <c r="D10" s="98">
        <f t="shared" si="0"/>
        <v>1.3221153846153846E-2</v>
      </c>
      <c r="E10" s="99">
        <v>29</v>
      </c>
      <c r="F10" s="98">
        <f t="shared" si="1"/>
        <v>1.2505390254420009E-2</v>
      </c>
      <c r="G10" s="99">
        <v>0</v>
      </c>
      <c r="H10" s="98">
        <f t="shared" si="2"/>
        <v>0</v>
      </c>
      <c r="I10" s="99">
        <v>0</v>
      </c>
      <c r="J10" s="20">
        <f t="shared" si="3"/>
        <v>0</v>
      </c>
      <c r="K10" s="41">
        <f t="shared" si="4"/>
        <v>40</v>
      </c>
      <c r="L10" s="21">
        <f t="shared" si="5"/>
        <v>1.2132241431604488E-2</v>
      </c>
      <c r="M10" s="11"/>
    </row>
    <row r="11" spans="2:13" ht="21.9" customHeight="1" x14ac:dyDescent="0.3">
      <c r="B11" s="73" t="s">
        <v>242</v>
      </c>
      <c r="C11" s="41">
        <v>4</v>
      </c>
      <c r="D11" s="98">
        <f t="shared" si="0"/>
        <v>4.807692307692308E-3</v>
      </c>
      <c r="E11" s="99">
        <v>21</v>
      </c>
      <c r="F11" s="98">
        <f t="shared" si="1"/>
        <v>9.0556274256144882E-3</v>
      </c>
      <c r="G11" s="99">
        <v>1</v>
      </c>
      <c r="H11" s="98">
        <f t="shared" si="2"/>
        <v>7.0422535211267607E-3</v>
      </c>
      <c r="I11" s="99">
        <v>0</v>
      </c>
      <c r="J11" s="20">
        <f t="shared" si="3"/>
        <v>0</v>
      </c>
      <c r="K11" s="41">
        <f t="shared" si="4"/>
        <v>26</v>
      </c>
      <c r="L11" s="21">
        <f t="shared" si="5"/>
        <v>7.8859569305429183E-3</v>
      </c>
      <c r="M11" s="11"/>
    </row>
    <row r="12" spans="2:13" ht="21.9" customHeight="1" x14ac:dyDescent="0.3">
      <c r="B12" s="73" t="s">
        <v>243</v>
      </c>
      <c r="C12" s="41">
        <v>2</v>
      </c>
      <c r="D12" s="98">
        <f t="shared" si="0"/>
        <v>2.403846153846154E-3</v>
      </c>
      <c r="E12" s="99">
        <v>23</v>
      </c>
      <c r="F12" s="98">
        <f t="shared" si="1"/>
        <v>9.918068132815868E-3</v>
      </c>
      <c r="G12" s="99">
        <v>0</v>
      </c>
      <c r="H12" s="98">
        <f t="shared" si="2"/>
        <v>0</v>
      </c>
      <c r="I12" s="99">
        <v>0</v>
      </c>
      <c r="J12" s="20">
        <f t="shared" si="3"/>
        <v>0</v>
      </c>
      <c r="K12" s="41">
        <f t="shared" si="4"/>
        <v>25</v>
      </c>
      <c r="L12" s="21">
        <f t="shared" si="5"/>
        <v>7.5826508947528055E-3</v>
      </c>
      <c r="M12" s="11"/>
    </row>
    <row r="13" spans="2:13" ht="21.9" customHeight="1" x14ac:dyDescent="0.3">
      <c r="B13" s="73" t="s">
        <v>244</v>
      </c>
      <c r="C13" s="41">
        <v>3</v>
      </c>
      <c r="D13" s="98">
        <f t="shared" si="0"/>
        <v>3.605769230769231E-3</v>
      </c>
      <c r="E13" s="99">
        <v>28</v>
      </c>
      <c r="F13" s="98">
        <f t="shared" si="1"/>
        <v>1.2074169900819319E-2</v>
      </c>
      <c r="G13" s="99">
        <v>2</v>
      </c>
      <c r="H13" s="98">
        <f t="shared" si="2"/>
        <v>1.4084507042253521E-2</v>
      </c>
      <c r="I13" s="99">
        <v>0</v>
      </c>
      <c r="J13" s="20">
        <f t="shared" si="3"/>
        <v>0</v>
      </c>
      <c r="K13" s="41">
        <f t="shared" si="4"/>
        <v>33</v>
      </c>
      <c r="L13" s="21">
        <f t="shared" si="5"/>
        <v>1.0009099181073703E-2</v>
      </c>
      <c r="M13" s="11"/>
    </row>
    <row r="14" spans="2:13" ht="21.9" customHeight="1" x14ac:dyDescent="0.3">
      <c r="B14" s="74" t="s">
        <v>245</v>
      </c>
      <c r="C14" s="41">
        <v>9</v>
      </c>
      <c r="D14" s="98">
        <f t="shared" si="0"/>
        <v>1.0817307692307692E-2</v>
      </c>
      <c r="E14" s="99">
        <v>124</v>
      </c>
      <c r="F14" s="98">
        <f t="shared" si="1"/>
        <v>5.3471323846485556E-2</v>
      </c>
      <c r="G14" s="99">
        <v>18</v>
      </c>
      <c r="H14" s="98">
        <f t="shared" si="2"/>
        <v>0.12676056338028169</v>
      </c>
      <c r="I14" s="99">
        <v>0</v>
      </c>
      <c r="J14" s="20">
        <f t="shared" si="3"/>
        <v>0</v>
      </c>
      <c r="K14" s="41">
        <f t="shared" si="4"/>
        <v>151</v>
      </c>
      <c r="L14" s="21">
        <f t="shared" si="5"/>
        <v>4.5799211404306948E-2</v>
      </c>
      <c r="M14" s="11"/>
    </row>
    <row r="15" spans="2:13" ht="21.9" customHeight="1" x14ac:dyDescent="0.3">
      <c r="B15" s="74" t="s">
        <v>246</v>
      </c>
      <c r="C15" s="41">
        <v>12</v>
      </c>
      <c r="D15" s="98">
        <f t="shared" si="0"/>
        <v>1.4423076923076924E-2</v>
      </c>
      <c r="E15" s="99">
        <v>106</v>
      </c>
      <c r="F15" s="98">
        <f t="shared" si="1"/>
        <v>4.5709357481673138E-2</v>
      </c>
      <c r="G15" s="99">
        <v>7</v>
      </c>
      <c r="H15" s="98">
        <f t="shared" si="2"/>
        <v>4.9295774647887321E-2</v>
      </c>
      <c r="I15" s="99">
        <v>1</v>
      </c>
      <c r="J15" s="20">
        <f t="shared" si="3"/>
        <v>0.25</v>
      </c>
      <c r="K15" s="41">
        <f t="shared" si="4"/>
        <v>126</v>
      </c>
      <c r="L15" s="21">
        <f t="shared" si="5"/>
        <v>3.8216560509554139E-2</v>
      </c>
      <c r="M15" s="11"/>
    </row>
    <row r="16" spans="2:13" ht="21.9" customHeight="1" x14ac:dyDescent="0.3">
      <c r="B16" s="74" t="s">
        <v>247</v>
      </c>
      <c r="C16" s="41">
        <v>8</v>
      </c>
      <c r="D16" s="98">
        <f t="shared" si="0"/>
        <v>9.6153846153846159E-3</v>
      </c>
      <c r="E16" s="99">
        <v>39</v>
      </c>
      <c r="F16" s="98">
        <f t="shared" si="1"/>
        <v>1.6817593790426907E-2</v>
      </c>
      <c r="G16" s="99">
        <v>7</v>
      </c>
      <c r="H16" s="98">
        <f t="shared" si="2"/>
        <v>4.9295774647887321E-2</v>
      </c>
      <c r="I16" s="99">
        <v>0</v>
      </c>
      <c r="J16" s="20">
        <f t="shared" si="3"/>
        <v>0</v>
      </c>
      <c r="K16" s="41">
        <f t="shared" si="4"/>
        <v>54</v>
      </c>
      <c r="L16" s="21">
        <f t="shared" si="5"/>
        <v>1.637852593266606E-2</v>
      </c>
      <c r="M16" s="11"/>
    </row>
    <row r="17" spans="2:13" ht="21.9" customHeight="1" thickBot="1" x14ac:dyDescent="0.35">
      <c r="B17" s="73" t="s">
        <v>208</v>
      </c>
      <c r="C17" s="41">
        <v>754</v>
      </c>
      <c r="D17" s="98">
        <f t="shared" si="0"/>
        <v>0.90625</v>
      </c>
      <c r="E17" s="99">
        <v>1702</v>
      </c>
      <c r="F17" s="98">
        <f t="shared" si="1"/>
        <v>0.73393704182837427</v>
      </c>
      <c r="G17" s="99">
        <v>99</v>
      </c>
      <c r="H17" s="98">
        <f t="shared" si="2"/>
        <v>0.69718309859154926</v>
      </c>
      <c r="I17" s="99">
        <v>3</v>
      </c>
      <c r="J17" s="20">
        <f t="shared" si="3"/>
        <v>0.75</v>
      </c>
      <c r="K17" s="41">
        <f t="shared" si="4"/>
        <v>2558</v>
      </c>
      <c r="L17" s="21">
        <f t="shared" si="5"/>
        <v>0.77585683955110707</v>
      </c>
      <c r="M17" s="11"/>
    </row>
    <row r="18" spans="2:13" ht="21.9" customHeight="1" thickTop="1" thickBot="1" x14ac:dyDescent="0.35">
      <c r="B18" s="31" t="s">
        <v>187</v>
      </c>
      <c r="C18" s="40">
        <f>SUM(C6:C17)</f>
        <v>832</v>
      </c>
      <c r="D18" s="100">
        <f t="shared" ref="D18:L18" si="6">SUM(D6:D17)</f>
        <v>1</v>
      </c>
      <c r="E18" s="101">
        <f t="shared" si="6"/>
        <v>2319</v>
      </c>
      <c r="F18" s="100">
        <f t="shared" si="6"/>
        <v>1</v>
      </c>
      <c r="G18" s="101">
        <f t="shared" si="6"/>
        <v>142</v>
      </c>
      <c r="H18" s="100">
        <f t="shared" si="6"/>
        <v>1</v>
      </c>
      <c r="I18" s="101">
        <f t="shared" si="6"/>
        <v>4</v>
      </c>
      <c r="J18" s="28">
        <f t="shared" si="6"/>
        <v>1</v>
      </c>
      <c r="K18" s="40">
        <f t="shared" si="6"/>
        <v>3297</v>
      </c>
      <c r="L18" s="29">
        <f t="shared" si="6"/>
        <v>1</v>
      </c>
      <c r="M18" s="11"/>
    </row>
    <row r="19" spans="2:13" ht="15.6" thickTop="1" thickBot="1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3" ht="15" thickTop="1" x14ac:dyDescent="0.3">
      <c r="B20" s="43" t="s">
        <v>195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3" ht="15" thickBot="1" x14ac:dyDescent="0.35">
      <c r="B21" s="44" t="s">
        <v>196</v>
      </c>
      <c r="C21" s="3"/>
      <c r="D21" s="17"/>
      <c r="E21" s="16"/>
      <c r="F21" s="17"/>
      <c r="G21" s="16"/>
      <c r="H21" s="17"/>
      <c r="I21" s="3"/>
      <c r="J21" s="17"/>
      <c r="K21" s="16"/>
      <c r="L21" s="17"/>
    </row>
    <row r="22" spans="2:13" ht="15" thickTop="1" x14ac:dyDescent="0.3">
      <c r="B22" s="3"/>
      <c r="C22" s="3"/>
      <c r="D22" s="17"/>
      <c r="E22" s="3"/>
      <c r="F22" s="17"/>
      <c r="G22" s="3"/>
      <c r="H22" s="17"/>
      <c r="I22" s="3"/>
      <c r="J22" s="17"/>
      <c r="K22" s="3"/>
      <c r="L22" s="17"/>
    </row>
    <row r="23" spans="2:13" x14ac:dyDescent="0.3">
      <c r="B23" s="3"/>
      <c r="C23" s="3"/>
      <c r="D23" s="17"/>
      <c r="E23" s="3"/>
      <c r="F23" s="17"/>
      <c r="G23" s="3"/>
      <c r="H23" s="17"/>
      <c r="I23" s="3"/>
      <c r="J23" s="17"/>
      <c r="K23" s="3"/>
      <c r="L23" s="17"/>
    </row>
    <row r="24" spans="2:13" x14ac:dyDescent="0.3">
      <c r="B24" s="3"/>
      <c r="C24" s="3"/>
      <c r="D24" s="17"/>
      <c r="E24" s="3"/>
      <c r="F24" s="17"/>
      <c r="G24" s="3"/>
      <c r="H24" s="17"/>
      <c r="I24" s="3"/>
      <c r="J24" s="17"/>
      <c r="K24" s="3"/>
      <c r="L24" s="17"/>
    </row>
    <row r="25" spans="2:13" x14ac:dyDescent="0.3">
      <c r="B25" s="3"/>
      <c r="C25" s="3"/>
      <c r="D25" s="17"/>
      <c r="E25" s="3"/>
      <c r="F25" s="17"/>
      <c r="G25" s="3"/>
      <c r="H25" s="17"/>
      <c r="I25" s="3"/>
      <c r="J25" s="17"/>
      <c r="K25" s="3"/>
      <c r="L25" s="17"/>
    </row>
    <row r="26" spans="2:13" x14ac:dyDescent="0.3">
      <c r="B26" s="3"/>
      <c r="C26" s="3"/>
      <c r="D26" s="17"/>
      <c r="E26" s="3"/>
      <c r="F26" s="17"/>
      <c r="G26" s="3"/>
      <c r="H26" s="17"/>
      <c r="I26" s="3"/>
      <c r="J26" s="17"/>
      <c r="K26" s="3"/>
      <c r="L26" s="17"/>
    </row>
    <row r="27" spans="2:13" x14ac:dyDescent="0.3">
      <c r="B27" s="3"/>
      <c r="C27" s="3"/>
      <c r="D27" s="17"/>
      <c r="E27" s="3"/>
      <c r="F27" s="17"/>
      <c r="G27" s="3"/>
      <c r="H27" s="17"/>
      <c r="I27" s="3"/>
      <c r="J27" s="17"/>
      <c r="K27" s="3"/>
      <c r="L27" s="17"/>
    </row>
    <row r="28" spans="2:13" x14ac:dyDescent="0.3">
      <c r="B28" s="3"/>
      <c r="C28" s="3"/>
      <c r="D28" s="17"/>
      <c r="E28" s="3"/>
      <c r="F28" s="17"/>
      <c r="G28" s="3"/>
      <c r="H28" s="17"/>
      <c r="I28" s="3"/>
      <c r="J28" s="17"/>
      <c r="K28" s="3"/>
      <c r="L28" s="17"/>
    </row>
    <row r="29" spans="2:13" x14ac:dyDescent="0.3">
      <c r="B29" s="3"/>
      <c r="C29" s="3"/>
      <c r="D29" s="17"/>
      <c r="E29" s="3"/>
      <c r="F29" s="17"/>
      <c r="G29" s="3"/>
      <c r="H29" s="17"/>
      <c r="I29" s="3"/>
      <c r="J29" s="17"/>
      <c r="K29" s="3"/>
      <c r="L29" s="17"/>
    </row>
    <row r="30" spans="2:13" x14ac:dyDescent="0.3">
      <c r="B30" s="3"/>
      <c r="C30" s="3"/>
      <c r="D30" s="17"/>
      <c r="E30" s="3"/>
      <c r="F30" s="17"/>
      <c r="G30" s="3"/>
      <c r="H30" s="17"/>
      <c r="I30" s="3"/>
      <c r="J30" s="17"/>
      <c r="K30" s="3"/>
      <c r="L30" s="17"/>
    </row>
    <row r="31" spans="2:13" x14ac:dyDescent="0.3">
      <c r="B31" s="3"/>
      <c r="C31" s="3"/>
      <c r="D31" s="17"/>
      <c r="E31" s="3"/>
      <c r="F31" s="17"/>
      <c r="G31" s="3"/>
      <c r="H31" s="17"/>
      <c r="I31" s="3"/>
      <c r="J31" s="17"/>
      <c r="K31" s="3"/>
      <c r="L31" s="17"/>
    </row>
    <row r="32" spans="2:13" x14ac:dyDescent="0.3">
      <c r="B32" s="3"/>
      <c r="C32" s="3"/>
      <c r="D32" s="17"/>
      <c r="E32" s="16"/>
      <c r="F32" s="17"/>
      <c r="G32" s="3"/>
      <c r="H32" s="17"/>
      <c r="I32" s="3"/>
      <c r="J32" s="17"/>
      <c r="K32" s="16"/>
      <c r="L32" s="17"/>
    </row>
    <row r="33" spans="2:12" x14ac:dyDescent="0.3">
      <c r="B33" s="3"/>
      <c r="C33" s="3"/>
      <c r="D33" s="17"/>
      <c r="E33" s="16"/>
      <c r="F33" s="17"/>
      <c r="G33" s="3"/>
      <c r="H33" s="17"/>
      <c r="I33" s="3"/>
      <c r="J33" s="17"/>
      <c r="K33" s="16"/>
      <c r="L33" s="17"/>
    </row>
    <row r="34" spans="2:12" x14ac:dyDescent="0.3">
      <c r="B34" s="3"/>
      <c r="C34" s="16"/>
      <c r="D34" s="17"/>
      <c r="E34" s="16"/>
      <c r="F34" s="17"/>
      <c r="G34" s="3"/>
      <c r="H34" s="17"/>
      <c r="I34" s="3"/>
      <c r="J34" s="17"/>
      <c r="K34" s="16"/>
      <c r="L34" s="17"/>
    </row>
    <row r="35" spans="2:12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x14ac:dyDescent="0.3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x14ac:dyDescent="0.3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x14ac:dyDescent="0.3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x14ac:dyDescent="0.3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x14ac:dyDescent="0.3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x14ac:dyDescent="0.3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x14ac:dyDescent="0.3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x14ac:dyDescent="0.3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x14ac:dyDescent="0.3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x14ac:dyDescent="0.3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x14ac:dyDescent="0.3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x14ac:dyDescent="0.3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x14ac:dyDescent="0.3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x14ac:dyDescent="0.3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x14ac:dyDescent="0.3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x14ac:dyDescent="0.3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x14ac:dyDescent="0.3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x14ac:dyDescent="0.3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x14ac:dyDescent="0.3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x14ac:dyDescent="0.3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x14ac:dyDescent="0.3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x14ac:dyDescent="0.3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x14ac:dyDescent="0.3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x14ac:dyDescent="0.3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x14ac:dyDescent="0.3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x14ac:dyDescent="0.3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x14ac:dyDescent="0.3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x14ac:dyDescent="0.3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x14ac:dyDescent="0.3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x14ac:dyDescent="0.3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x14ac:dyDescent="0.3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x14ac:dyDescent="0.3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x14ac:dyDescent="0.3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x14ac:dyDescent="0.3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x14ac:dyDescent="0.3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x14ac:dyDescent="0.3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x14ac:dyDescent="0.3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x14ac:dyDescent="0.3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x14ac:dyDescent="0.3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x14ac:dyDescent="0.3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x14ac:dyDescent="0.3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x14ac:dyDescent="0.3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x14ac:dyDescent="0.3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x14ac:dyDescent="0.3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x14ac:dyDescent="0.3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x14ac:dyDescent="0.3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x14ac:dyDescent="0.3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x14ac:dyDescent="0.3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x14ac:dyDescent="0.3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x14ac:dyDescent="0.3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x14ac:dyDescent="0.3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x14ac:dyDescent="0.3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x14ac:dyDescent="0.3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x14ac:dyDescent="0.3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x14ac:dyDescent="0.3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x14ac:dyDescent="0.3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x14ac:dyDescent="0.3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x14ac:dyDescent="0.3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x14ac:dyDescent="0.3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x14ac:dyDescent="0.3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x14ac:dyDescent="0.3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x14ac:dyDescent="0.3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x14ac:dyDescent="0.3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x14ac:dyDescent="0.3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x14ac:dyDescent="0.3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x14ac:dyDescent="0.3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x14ac:dyDescent="0.3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x14ac:dyDescent="0.3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x14ac:dyDescent="0.3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x14ac:dyDescent="0.3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x14ac:dyDescent="0.3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x14ac:dyDescent="0.3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x14ac:dyDescent="0.3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x14ac:dyDescent="0.3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x14ac:dyDescent="0.3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x14ac:dyDescent="0.3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x14ac:dyDescent="0.3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x14ac:dyDescent="0.3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x14ac:dyDescent="0.3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x14ac:dyDescent="0.3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x14ac:dyDescent="0.3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x14ac:dyDescent="0.3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x14ac:dyDescent="0.3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x14ac:dyDescent="0.3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x14ac:dyDescent="0.3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x14ac:dyDescent="0.3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x14ac:dyDescent="0.3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33</vt:i4>
      </vt:variant>
    </vt:vector>
  </HeadingPairs>
  <TitlesOfParts>
    <vt:vector size="33" baseType="lpstr">
      <vt:lpstr>Inhoudsopgave</vt:lpstr>
      <vt:lpstr>29.1.1</vt:lpstr>
      <vt:lpstr>29.1.2</vt:lpstr>
      <vt:lpstr>29.1.3</vt:lpstr>
      <vt:lpstr>29.1.4</vt:lpstr>
      <vt:lpstr>29.2.1</vt:lpstr>
      <vt:lpstr>29.2.2</vt:lpstr>
      <vt:lpstr>29.3.1</vt:lpstr>
      <vt:lpstr>29.3.2</vt:lpstr>
      <vt:lpstr>29.4.1</vt:lpstr>
      <vt:lpstr>29.4.2</vt:lpstr>
      <vt:lpstr>29.5.1</vt:lpstr>
      <vt:lpstr>29.5.2</vt:lpstr>
      <vt:lpstr>29.6.1</vt:lpstr>
      <vt:lpstr>29.6.2</vt:lpstr>
      <vt:lpstr>29.7.1</vt:lpstr>
      <vt:lpstr>29.7.2</vt:lpstr>
      <vt:lpstr>29.8.1</vt:lpstr>
      <vt:lpstr>29.8.2</vt:lpstr>
      <vt:lpstr>29.9.1</vt:lpstr>
      <vt:lpstr>29.9.2</vt:lpstr>
      <vt:lpstr>29.10.1</vt:lpstr>
      <vt:lpstr>29.10.2</vt:lpstr>
      <vt:lpstr>29.11.1</vt:lpstr>
      <vt:lpstr>29.11.2</vt:lpstr>
      <vt:lpstr>29.12.1</vt:lpstr>
      <vt:lpstr>29.12.2</vt:lpstr>
      <vt:lpstr>29.13.1</vt:lpstr>
      <vt:lpstr>29.13.2</vt:lpstr>
      <vt:lpstr>29.14.1</vt:lpstr>
      <vt:lpstr>29.14.2</vt:lpstr>
      <vt:lpstr>29.15.1</vt:lpstr>
      <vt:lpstr>29.15.2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2015-06-11T11:44:03Z</cp:lastPrinted>
  <dcterms:created xsi:type="dcterms:W3CDTF">2015-01-12T09:37:20Z</dcterms:created>
  <dcterms:modified xsi:type="dcterms:W3CDTF">2023-02-01T15:14:59Z</dcterms:modified>
</cp:coreProperties>
</file>