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4500" tabRatio="884" activeTab="0"/>
  </bookViews>
  <sheets>
    <sheet name="Inhoudsopgave" sheetId="1" r:id="rId1"/>
    <sheet name="4.1.1" sheetId="2" r:id="rId2"/>
    <sheet name="4.1.2" sheetId="3" r:id="rId3"/>
    <sheet name="4.1.3" sheetId="4" r:id="rId4"/>
    <sheet name="4.1.4" sheetId="5" r:id="rId5"/>
    <sheet name="4.1.5" sheetId="6" r:id="rId6"/>
    <sheet name="4.1.6" sheetId="7" r:id="rId7"/>
    <sheet name="4.2.1" sheetId="8" r:id="rId8"/>
    <sheet name="4.2.2" sheetId="9" r:id="rId9"/>
    <sheet name="4.2.3" sheetId="10" r:id="rId10"/>
    <sheet name="4.3.1" sheetId="11" r:id="rId11"/>
    <sheet name="4.3.2" sheetId="12" r:id="rId12"/>
    <sheet name="4.4.1" sheetId="13" r:id="rId13"/>
    <sheet name="4.4.2" sheetId="14" r:id="rId14"/>
    <sheet name="4.4.3" sheetId="15" r:id="rId15"/>
    <sheet name="4.4.4" sheetId="16" r:id="rId16"/>
    <sheet name="4.5.1" sheetId="17" r:id="rId17"/>
    <sheet name="4.5.2" sheetId="18" r:id="rId18"/>
    <sheet name="4.5.3" sheetId="19" r:id="rId19"/>
    <sheet name="4.5.4" sheetId="20" r:id="rId20"/>
    <sheet name="4.6.1" sheetId="21" r:id="rId21"/>
    <sheet name="4.6.2" sheetId="22" r:id="rId22"/>
    <sheet name="4.6.3" sheetId="23" r:id="rId23"/>
    <sheet name="4.6.4" sheetId="24" r:id="rId24"/>
    <sheet name="4.7.1" sheetId="25" r:id="rId25"/>
    <sheet name="4.7.2" sheetId="26" r:id="rId26"/>
    <sheet name="4.7.3" sheetId="27" r:id="rId27"/>
    <sheet name="4.7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<sst xmlns="http://schemas.openxmlformats.org/spreadsheetml/2006/main" count="1518" uniqueCount="452">
  <si>
    <r>
      <rPr>
        <b/>
        <sz val="11"/>
        <color indexed="8"/>
        <rFont val="Calibri"/>
        <family val="2"/>
      </rPr>
      <t xml:space="preserve">4.1. </t>
    </r>
  </si>
  <si>
    <t>Catégorie professionnelle</t>
  </si>
  <si>
    <r>
      <rPr>
        <sz val="11"/>
        <color indexed="8"/>
        <rFont val="Calibri"/>
        <family val="2"/>
      </rPr>
      <t>4.1.1.</t>
    </r>
  </si>
  <si>
    <r>
      <rPr>
        <b/>
        <sz val="11"/>
        <color indexed="8"/>
        <rFont val="Calibri"/>
        <family val="2"/>
      </rPr>
      <t xml:space="preserve">4.2. </t>
    </r>
  </si>
  <si>
    <r>
      <rPr>
        <sz val="11"/>
        <color indexed="8"/>
        <rFont val="Calibri"/>
        <family val="2"/>
      </rPr>
      <t>4.2.1.</t>
    </r>
  </si>
  <si>
    <r>
      <rPr>
        <b/>
        <sz val="11"/>
        <color indexed="8"/>
        <rFont val="Calibri"/>
        <family val="2"/>
      </rPr>
      <t xml:space="preserve">4.3. </t>
    </r>
  </si>
  <si>
    <r>
      <rPr>
        <sz val="11"/>
        <color indexed="8"/>
        <rFont val="Calibri"/>
        <family val="2"/>
      </rPr>
      <t>4.3.1.</t>
    </r>
  </si>
  <si>
    <r>
      <rPr>
        <b/>
        <sz val="11"/>
        <color indexed="8"/>
        <rFont val="Calibri"/>
        <family val="2"/>
      </rPr>
      <t xml:space="preserve">4.4. </t>
    </r>
  </si>
  <si>
    <r>
      <rPr>
        <sz val="11"/>
        <color indexed="8"/>
        <rFont val="Calibri"/>
        <family val="2"/>
      </rPr>
      <t>4.4.1.</t>
    </r>
  </si>
  <si>
    <r>
      <rPr>
        <b/>
        <sz val="11"/>
        <color indexed="8"/>
        <rFont val="Calibri"/>
        <family val="2"/>
      </rPr>
      <t xml:space="preserve">4.5. </t>
    </r>
  </si>
  <si>
    <r>
      <rPr>
        <sz val="11"/>
        <color indexed="8"/>
        <rFont val="Calibri"/>
        <family val="2"/>
      </rPr>
      <t>4.5.1.</t>
    </r>
  </si>
  <si>
    <r>
      <rPr>
        <sz val="11"/>
        <color indexed="8"/>
        <rFont val="Calibri"/>
        <family val="2"/>
      </rPr>
      <t>4.5.2.</t>
    </r>
  </si>
  <si>
    <r>
      <rPr>
        <sz val="11"/>
        <color indexed="8"/>
        <rFont val="Calibri"/>
        <family val="2"/>
      </rPr>
      <t>4.5.3.</t>
    </r>
  </si>
  <si>
    <r>
      <rPr>
        <sz val="11"/>
        <color indexed="8"/>
        <rFont val="Calibri"/>
        <family val="2"/>
      </rPr>
      <t>4.5.4.</t>
    </r>
  </si>
  <si>
    <r>
      <rPr>
        <b/>
        <sz val="11"/>
        <color indexed="8"/>
        <rFont val="Calibri"/>
        <family val="2"/>
      </rPr>
      <t xml:space="preserve">4.6. </t>
    </r>
  </si>
  <si>
    <r>
      <rPr>
        <sz val="11"/>
        <color indexed="8"/>
        <rFont val="Calibri"/>
        <family val="2"/>
      </rPr>
      <t xml:space="preserve">4.6.1. </t>
    </r>
  </si>
  <si>
    <r>
      <rPr>
        <sz val="11"/>
        <color indexed="8"/>
        <rFont val="Calibri"/>
        <family val="2"/>
      </rPr>
      <t>4.6.2.</t>
    </r>
  </si>
  <si>
    <r>
      <rPr>
        <sz val="11"/>
        <color indexed="8"/>
        <rFont val="Calibri"/>
        <family val="2"/>
      </rPr>
      <t>4.6.3.</t>
    </r>
  </si>
  <si>
    <r>
      <rPr>
        <sz val="11"/>
        <color indexed="8"/>
        <rFont val="Calibri"/>
        <family val="2"/>
      </rPr>
      <t>4.6.4.</t>
    </r>
  </si>
  <si>
    <r>
      <rPr>
        <b/>
        <sz val="11"/>
        <color indexed="8"/>
        <rFont val="Calibri"/>
        <family val="2"/>
      </rPr>
      <t xml:space="preserve">4.7. </t>
    </r>
  </si>
  <si>
    <r>
      <rPr>
        <sz val="11"/>
        <color indexed="8"/>
        <rFont val="Calibri"/>
        <family val="2"/>
      </rPr>
      <t>4.7.1.</t>
    </r>
  </si>
  <si>
    <r>
      <rPr>
        <sz val="11"/>
        <color indexed="8"/>
        <rFont val="Calibri"/>
        <family val="2"/>
      </rPr>
      <t>4.7.2.</t>
    </r>
  </si>
  <si>
    <r>
      <rPr>
        <sz val="11"/>
        <color indexed="8"/>
        <rFont val="Calibri"/>
        <family val="2"/>
      </rPr>
      <t>4.7.3.</t>
    </r>
  </si>
  <si>
    <r>
      <rPr>
        <sz val="11"/>
        <color indexed="8"/>
        <rFont val="Calibri"/>
        <family val="2"/>
      </rPr>
      <t>4.7.4.</t>
    </r>
  </si>
  <si>
    <t>N</t>
  </si>
  <si>
    <t>%</t>
  </si>
  <si>
    <t>Inconnus</t>
  </si>
  <si>
    <t>TOTAL</t>
  </si>
  <si>
    <t>Commentaires</t>
  </si>
  <si>
    <t>CSS</t>
  </si>
  <si>
    <t>IT</t>
  </si>
  <si>
    <t>CSS : cas sans suites,  IT :  incapacité temporaire,  IP : incapacité permanente prévue</t>
  </si>
  <si>
    <t>Femmes</t>
  </si>
  <si>
    <t>Hommes</t>
  </si>
  <si>
    <t>011</t>
  </si>
  <si>
    <t>021</t>
  </si>
  <si>
    <t>031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</si>
  <si>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</si>
  <si>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Commentaires: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</si>
  <si>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</si>
  <si>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</si>
  <si>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</si>
  <si>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</si>
  <si>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</si>
  <si>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</si>
  <si>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</si>
  <si>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</si>
  <si>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</si>
  <si>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</si>
  <si>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</si>
  <si>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</si>
  <si>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</si>
  <si>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</si>
  <si>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</si>
  <si>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</si>
  <si>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</si>
  <si>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</si>
  <si>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</si>
  <si>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</si>
  <si>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</si>
  <si>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</si>
  <si>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</si>
  <si>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</si>
  <si>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</si>
  <si>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</si>
  <si>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</si>
  <si>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</si>
  <si>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</si>
  <si>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</si>
  <si>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</si>
  <si>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</si>
  <si>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</si>
  <si>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</si>
  <si>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</si>
  <si>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</si>
  <si>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</si>
  <si>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</si>
  <si>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</si>
  <si>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</si>
  <si>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</si>
  <si>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</si>
  <si>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</si>
  <si>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</si>
  <si>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</si>
  <si>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</si>
  <si>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</si>
  <si>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</si>
  <si>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</si>
  <si>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</si>
  <si>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</si>
  <si>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</si>
  <si>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</si>
  <si>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</si>
  <si>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</si>
  <si>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</si>
  <si>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</si>
  <si>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</si>
  <si>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</si>
  <si>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</si>
  <si>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</si>
  <si>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</si>
  <si>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</si>
  <si>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</si>
  <si>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</si>
  <si>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</si>
  <si>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</si>
  <si>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</si>
  <si>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</si>
  <si>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</si>
  <si>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</si>
  <si>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</si>
  <si>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</si>
  <si>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</si>
  <si>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</si>
  <si>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</si>
  <si>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</si>
  <si>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</si>
  <si>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</si>
  <si>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</si>
  <si>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</si>
  <si>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</si>
  <si>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</si>
  <si>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</si>
  <si>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</si>
  <si>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</si>
  <si>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</si>
  <si>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</si>
  <si>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</si>
  <si>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</si>
  <si>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</si>
  <si>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</si>
  <si>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</si>
  <si>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</si>
  <si>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</si>
  <si>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</si>
  <si>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</si>
  <si>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</si>
  <si>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</si>
  <si>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</si>
  <si>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</si>
  <si>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</si>
  <si>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</si>
  <si>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</si>
  <si>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</si>
  <si>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</si>
  <si>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</si>
  <si>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</si>
  <si>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</si>
  <si>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</si>
  <si>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</si>
  <si>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</si>
  <si>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</si>
  <si>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</si>
  <si>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</si>
  <si>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</si>
  <si>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</si>
  <si>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</si>
  <si>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</si>
  <si>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</si>
  <si>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</si>
  <si>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</si>
  <si>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</si>
  <si>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</si>
  <si>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</si>
  <si>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</si>
  <si>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 xml:space="preserve">Stagiaires </t>
  </si>
  <si>
    <t>Stagiaires</t>
  </si>
  <si>
    <t>TOTAAL</t>
  </si>
  <si>
    <t>4.1.2.</t>
  </si>
  <si>
    <t>4.1.3.</t>
  </si>
  <si>
    <t>4.1.4.</t>
  </si>
  <si>
    <t>4.1.5.</t>
  </si>
  <si>
    <t>4.1.6.</t>
  </si>
  <si>
    <t>4.2.2.</t>
  </si>
  <si>
    <t>4.2.3.</t>
  </si>
  <si>
    <t>4.3.2.</t>
  </si>
  <si>
    <t>4.4.2.</t>
  </si>
  <si>
    <t>4.4.3.</t>
  </si>
  <si>
    <t>4.4.4.</t>
  </si>
  <si>
    <t>4. Beroepskenmerken van de slachtoffers van arbeidsplaatsongevallen in de publieke sector - 2016</t>
  </si>
  <si>
    <t>Beroepscategorie</t>
  </si>
  <si>
    <t>Beroep (Internationale standaard beroepen classificatie ISCO-08)</t>
  </si>
  <si>
    <t>Arbeidsplaatsongevallen volgens de beroepscategorie  : verdeling volgens het geslacht - 2016</t>
  </si>
  <si>
    <t>Arbeidsplaatsongevallen volgens de beroepscategorie  : verdeling volgens leeftijdscategorie - 2016</t>
  </si>
  <si>
    <t>Arbeidsplaatsongevallen volgens de beroepscategorie : verdeling volgens de voorziene duur van de tijdelijke ongeschiktheid - 2016</t>
  </si>
  <si>
    <t>Arbeidsplaatsongevallen volgens de beroepscategorie  : verdeling volgens de voorziene duur van de tijdelijke ongeschiktheid en het geslacht - 2016</t>
  </si>
  <si>
    <t>Arbeidsplaatsongevallen volgens het beroep : verdeling volgens geslacht - 2016</t>
  </si>
  <si>
    <t>Anciënniteit in de onderneming</t>
  </si>
  <si>
    <t>Arbeidsplaatsongevallen volgens de anciënniteit in de onderneming : verdeling volgens geslacht - 2016</t>
  </si>
  <si>
    <t>Beroepservaring in de onderneming</t>
  </si>
  <si>
    <t>Arbeidsplaatsongevallen volgens beroepservaring in de onderneming : verdeling volgens geslacht - 2016</t>
  </si>
  <si>
    <t>Arbeidsplaatsongevallen volgens beroepservaring in de onderneming  : verdeling volgens de leeftijd van het slachtoffer - 2016</t>
  </si>
  <si>
    <t>Duur van de arbeidsovereenkomst (bepaald/onbepaald)</t>
  </si>
  <si>
    <t>Arbeidsplaatsongevallen volgens soort werkplek : verdeling volgens gevolgen - 2016</t>
  </si>
  <si>
    <t>Arbeidsplaatsongevallen volgens duur van de arbeidsovereenkomst : verdeling volgens gevolgen - 2016</t>
  </si>
  <si>
    <t>Arbeidsplaatsongevallen volgens duur van de arbeidsovereenkomst : verdeling volgens leeftijd - 2016</t>
  </si>
  <si>
    <t>Arbeidsplaatsongevallen volgens  duur van de arbeidsovereenkomst : verdeling volgens geslacht  - 2016</t>
  </si>
  <si>
    <t>Arbeidsplaatsongevallen volgens soort werkplek : verdeling volgens gevolgen en geslacht - 2016</t>
  </si>
  <si>
    <t>Arbeidsplaatsongevallen volgens soort werkplek : verdeling volgens leeftijd - 2016</t>
  </si>
  <si>
    <t>Aard van de arbeidsovereenkomst (voltijds/deeltijds)</t>
  </si>
  <si>
    <t>Arbeidsplaatsongevallen volgens aard van de arbeidsovereenkomst : verdeling volgens gevolgen - 2016</t>
  </si>
  <si>
    <t>Arbeidsplaatsongevallen volgens aard van de arbeidsovereenkomst : verdeling volgens leeftijdscategorie - 2016</t>
  </si>
  <si>
    <t>Arbeidsplaatsongevallen volgens aard van de arbeidsovereenkomst : verdeling volgens geslacht -  2016</t>
  </si>
  <si>
    <t>4.1. Beroepscategorie</t>
  </si>
  <si>
    <t>Contractuele arbeiders</t>
  </si>
  <si>
    <t>Contractuele bedienden</t>
  </si>
  <si>
    <t>NMBS</t>
  </si>
  <si>
    <t>Statutairen</t>
  </si>
  <si>
    <t>Anderen</t>
  </si>
  <si>
    <t>Verschil in % tussen 2015 en 2016</t>
  </si>
  <si>
    <t>4.1.2. Arbeidsplaatsongevallen volgens beroepscategorie : verdeling volgens geslacht - 2016</t>
  </si>
  <si>
    <t>Geslacht van het slachtoffer</t>
  </si>
  <si>
    <t>Vrouwen</t>
  </si>
  <si>
    <t>Mannen</t>
  </si>
  <si>
    <t>Totaal</t>
  </si>
  <si>
    <t>Leeftijd van het slachtoffer</t>
  </si>
  <si>
    <t>15-19 jaar</t>
  </si>
  <si>
    <t>20-29 jaar</t>
  </si>
  <si>
    <t>30-39 jaar</t>
  </si>
  <si>
    <t>40-49 jaar</t>
  </si>
  <si>
    <t>50-59 jaar</t>
  </si>
  <si>
    <t>60 jaar en ouder</t>
  </si>
  <si>
    <t>Statutaire ambtenaren</t>
  </si>
  <si>
    <t>4.1.3. Arbeidsplaatsongevallen volgens de beroepscategorie  : verdeling volgens leeftijdscategorie - 2016</t>
  </si>
  <si>
    <t>Duurtijd van de TO</t>
  </si>
  <si>
    <t>4.1.4. Arbeidsplaatsongevallen volgens de beroepscategorie : verdeling volgens de voorziene duur van de tijdelijke ongeschiktheid - 2016</t>
  </si>
  <si>
    <t>TO 1-3 dagen</t>
  </si>
  <si>
    <t>TO 4-7 dagen</t>
  </si>
  <si>
    <t>TO 8-15 dagen</t>
  </si>
  <si>
    <t>TO 16-30 dagen</t>
  </si>
  <si>
    <t>TO 1-3 maanden</t>
  </si>
  <si>
    <t>TO &gt;3-6 maanden</t>
  </si>
  <si>
    <t>TO &gt; 6 maanden</t>
  </si>
  <si>
    <t>TO 0 dagen</t>
  </si>
  <si>
    <t>Opmerking</t>
  </si>
  <si>
    <t>TO : tijdelijke ongeschiktheid</t>
  </si>
  <si>
    <t>4.1.5. Arbeidsplaatsongevallen volgens de beroepscategorie  : verdeling volgens de voorziene duur van de tijdelijke ongeschiktheid en het geslacht - 2016</t>
  </si>
  <si>
    <t>Duur van de TO</t>
  </si>
  <si>
    <t>Arbeidsplaatsongevallen volgens de beroepscategorie  : verdeling volgensde generatie en het geslacht - 2016</t>
  </si>
  <si>
    <t>4.1.6. Arbeidsplaatsongevallen volgens de beroepscategorie  : verdeling volgensde generatie en het geslacht - 2016</t>
  </si>
  <si>
    <t>Generatie</t>
  </si>
  <si>
    <t>15 - 24 jaar</t>
  </si>
  <si>
    <t>25 - 49 jaar</t>
  </si>
  <si>
    <t>50 jaar en meer</t>
  </si>
  <si>
    <t>4.2. Beroep (Internationale standaard beroepen classificatie ISCO-08)</t>
  </si>
  <si>
    <t>ISCO code</t>
  </si>
  <si>
    <t>Beroep van het slachtoffer</t>
  </si>
  <si>
    <t>Jaar</t>
  </si>
  <si>
    <t>Officieren</t>
  </si>
  <si>
    <t>Onderofficieren</t>
  </si>
  <si>
    <t>Andere rangen</t>
  </si>
  <si>
    <t>Leden van wetgevende en uitvoerende macht , hogere kaderleden van het openbaar bestuur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</si>
  <si>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</si>
  <si>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</si>
  <si>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</si>
  <si>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</si>
  <si>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</si>
  <si>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</si>
  <si>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</si>
  <si>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</si>
  <si>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</si>
  <si>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Managers op het gebied van andere diensten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</si>
  <si>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</si>
  <si>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</si>
  <si>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</si>
  <si>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</si>
  <si>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</si>
  <si>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</si>
  <si>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</si>
  <si>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</si>
  <si>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</si>
  <si>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</si>
  <si>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</si>
  <si>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</si>
  <si>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</si>
  <si>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</si>
  <si>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</si>
  <si>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</si>
  <si>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</si>
  <si>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</si>
  <si>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</si>
  <si>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?analisten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</si>
  <si>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</si>
  <si>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</si>
  <si>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</si>
  <si>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</si>
  <si>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</si>
  <si>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</si>
  <si>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</si>
  <si>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</si>
  <si>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</si>
  <si>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</si>
  <si>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</si>
  <si>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</si>
  <si>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</si>
  <si>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</si>
  <si>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</si>
  <si>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</si>
  <si>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</si>
  <si>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</si>
  <si>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</si>
  <si>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</si>
  <si>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</si>
  <si>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</si>
  <si>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</si>
  <si>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</si>
  <si>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</si>
  <si>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</si>
  <si>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</si>
  <si>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</si>
  <si>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</si>
  <si>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</si>
  <si>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</si>
  <si>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</si>
  <si>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</si>
  <si>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</si>
  <si>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</si>
  <si>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</si>
  <si>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</si>
  <si>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Kappers, schoonheidsspecialisten en dergelijke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</si>
  <si>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</si>
  <si>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</si>
  <si>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</si>
  <si>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</si>
  <si>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Kassiers en ticketverkopers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</si>
  <si>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</si>
  <si>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</si>
  <si>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</si>
  <si>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</si>
  <si>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</si>
  <si>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</si>
  <si>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</si>
  <si>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</si>
  <si>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</si>
  <si>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Landbouwers, om te voorzien in eigen levensonderhoud</t>
  </si>
  <si>
    <t>Veetelers, om te voorzien in eigen levensonderhoud</t>
  </si>
  <si>
    <t>Producenten met een gemengd bedrijf, om te voorzien in eigen levensonderhoud</t>
  </si>
  <si>
    <t>Vissers, jagers, vallenzetters en verzamelaars, om te voorzien in eigen levensonderhoud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</si>
  <si>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</si>
  <si>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</si>
  <si>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</si>
  <si>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</si>
  <si>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</si>
  <si>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</si>
  <si>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</si>
  <si>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</si>
  <si>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</si>
  <si>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</si>
  <si>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</si>
  <si>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</si>
  <si>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</si>
  <si>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</si>
  <si>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mijninstallaties en installaties voor de verwerking van delfstoffen</t>
  </si>
  <si>
    <t>Bedieners van metaalbewerkings- en metaalverwerkingsinstallaties en van installaties voor de oppervlaktebehan</t>
  </si>
  <si>
    <t>Bedieners van machines en installaties voor de vervaardiging van chemische en fotografische producten</t>
  </si>
  <si>
    <t>Bedieners van machines voor de vervaardiging van producten van rubber, kunststof of papier</t>
  </si>
  <si>
    <t>Bedieners van machines voor de vervaardiging van producten van textiel, bont en leer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</si>
  <si>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</si>
  <si>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</si>
  <si>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</si>
  <si>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</si>
  <si>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</si>
  <si>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</si>
  <si>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</si>
  <si>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</si>
  <si>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</si>
  <si>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</si>
  <si>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</si>
  <si>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</si>
  <si>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</si>
  <si>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</si>
  <si>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</si>
  <si>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</si>
  <si>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</si>
  <si>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Straathandelaars (met uitzondering van voedingsmiddelen)</t>
  </si>
  <si>
    <t>Vuilnisophalers en -verwerkers</t>
  </si>
  <si>
    <t>Andere elementaire beroepen</t>
  </si>
  <si>
    <t>Onbekend</t>
  </si>
  <si>
    <t>4.2.2. Arbeidsplaatsongevallen volgens het beroep : verdeling volgens geslacht - 2016</t>
  </si>
  <si>
    <t>4.2.3. Arbeidsplaatsongevallen volgens het beroep : verdeling volgens de duur van de tijdelijke ongeschiktheid - 2016</t>
  </si>
  <si>
    <t>TO 0 jour</t>
  </si>
  <si>
    <t>TO &gt; 6 mois</t>
  </si>
  <si>
    <t>TO 1 tot 3 mois</t>
  </si>
  <si>
    <t>TO &gt;3 tot 6 mois</t>
  </si>
  <si>
    <t>TO 1 tot 3 dagen</t>
  </si>
  <si>
    <t>TO 4 tot 7 dagen</t>
  </si>
  <si>
    <t>TO 8 tot 15 dagen</t>
  </si>
  <si>
    <t>TO 16 tot 30 dagen</t>
  </si>
  <si>
    <t>Duur van de tijdelijke ongeschiktheid</t>
  </si>
  <si>
    <t>Arbeidsplaatsongevallen volgens het beroep : verdeling volgens de voorzien duur van de tijdelijke ongeschiktheid - 2016</t>
  </si>
  <si>
    <t>Arbeidsplaatsongevallen volgens beroepservaring in de onderneming  : verdeling volgens de voorziene duur van de tijdelijke ongeschiktheid - 2016</t>
  </si>
  <si>
    <t>Arbeidsplaatsongevallen volgens duur van de arbeidsovereenkomst : verdeling volgens de voorziene duur van de tijdelijke ongeschiktheid - 2016</t>
  </si>
  <si>
    <t>Arbeidsplaatsongevallen volgens soort werkplek :  verdeling volgens de voorziene duur van de tijdelijke ongeschiktheid - 2016</t>
  </si>
  <si>
    <t>Arbeidsplaatsongevallen volgens aard van de arbeidsovereenkomst : verdeling volgens de voorziene duur van de tijdelijke ongeschiktheid - 2016</t>
  </si>
  <si>
    <t>4.3. Anciënniteit in de onderneming</t>
  </si>
  <si>
    <t>Anciënniteit</t>
  </si>
  <si>
    <t>Minder dan 1 jaar</t>
  </si>
  <si>
    <t>van 1 tot &lt; 5 jaar</t>
  </si>
  <si>
    <t>21 jaar en meer</t>
  </si>
  <si>
    <t>van 5 tot &lt; 11 jaar</t>
  </si>
  <si>
    <t>van 11 tot &lt; 21 jaar</t>
  </si>
  <si>
    <t>4.3.2. Arbeidsplaatsongevallen volgens de anciënniteit in de onderneming : verdeling volgens geslacht - 2016</t>
  </si>
  <si>
    <t>4.4.  Beroepservaring in de onderneming</t>
  </si>
  <si>
    <t>Beroepservaring</t>
  </si>
  <si>
    <t>Minder dan 1 week</t>
  </si>
  <si>
    <t>van 1 week tot 1 maand</t>
  </si>
  <si>
    <t>van 1 maand tot 1 jaar</t>
  </si>
  <si>
    <t>&gt; 1 jaar</t>
  </si>
  <si>
    <t>4.4.2. Arbeidsplaatsongevallen volgens beroepservaring in de onderneming : verdeling volgens geslacht - 2016</t>
  </si>
  <si>
    <t>4.4.3. Arbeidsplaatsongevallen volgens beroepservaring in de onderneming  : verdeling volgens de leeftijd van het slachtoffer - 2016</t>
  </si>
  <si>
    <t>60 jaar en +</t>
  </si>
  <si>
    <t>4.4.4. Arbeidsplaatsongevallen volgens beroepservaring in de onderneming  : verdeling volgens de voorziene duur van de tijdelijke ongeschiktheid - 2016</t>
  </si>
  <si>
    <t>4.5.1. Arbeidsplaatsongevallen volgens duur van de arbeidsovereenkomst : verdeling volgens gevolgen - 2016</t>
  </si>
  <si>
    <t>4.5. Duur van de arbeidsovereenkomst (bepaald/onbepaald)</t>
  </si>
  <si>
    <t>Gevolgen van het ongeval</t>
  </si>
  <si>
    <t>Dodelijk</t>
  </si>
  <si>
    <t>Niet dodelijk</t>
  </si>
  <si>
    <t>Duur van de arbeidsovereenkomst</t>
  </si>
  <si>
    <t>Contract van bepaalde duur</t>
  </si>
  <si>
    <t>Contract van onbepaalde duur</t>
  </si>
  <si>
    <t>4.5.2. Arbeidsplaatsongevallen volgens  duur van de arbeidsovereenkomst : verdeling volgens geslacht  - 2016</t>
  </si>
  <si>
    <t>4.5.3 .Arbeidsplaatsongevallen volgens duur van de arbeidsovereenkomst : verdeling volgens leeftijd - 2016</t>
  </si>
  <si>
    <t>60 jaar en meer</t>
  </si>
  <si>
    <t>4.5.4. Arbeidsplaatsongevallen volgens duur van de arbeidsovereenkomst : verdeling volgens de voorziene duur van de tijdelijke ongeschiktheid - 2016</t>
  </si>
  <si>
    <t>4.6.1. Arbeidsplaatsongevallen volgens soort werkplek : verdeling volgens gevolgen - 2016</t>
  </si>
  <si>
    <t>Soort werkplek</t>
  </si>
  <si>
    <t>4.6. Soort werkplek</t>
  </si>
  <si>
    <t>Andere werkpost</t>
  </si>
  <si>
    <t>Werkpost</t>
  </si>
  <si>
    <t>Gebruikelijke werkplek of lokale eenheid</t>
  </si>
  <si>
    <t>Occasionele of mobiele werkplek of onderweg voor rekening van de werkgever</t>
  </si>
  <si>
    <t>Totaal vrouwen</t>
  </si>
  <si>
    <t>Totaal mannen</t>
  </si>
  <si>
    <t>4.6.2. Arbeidsplaatsongevallen volgens soort werkplek : verdeling volgens gevolgen en geslacht - 2016</t>
  </si>
  <si>
    <t>4.6.3.Arbeidsplaatsongevallen volgens soort werkplek : verdeling volgens leeftijd - 2016</t>
  </si>
  <si>
    <t>4.6.4. Arbeidsplaatsongevallen volgens soort werkplek :  verdeling volgens de voorziene duur van de tijdelijke ongeschiktheid - 2016</t>
  </si>
  <si>
    <t>4.7. Aard van de arbeidsovereenkomst (voltijds/deeltijds)</t>
  </si>
  <si>
    <t>4.7.1. Arbeidsplaatsongevallen volgens aard van de arbeidsovereenkomst : verdeling volgens gevolgen - 2016</t>
  </si>
  <si>
    <t>Aard van de arbeidsovereenkomst</t>
  </si>
  <si>
    <t>voltijds</t>
  </si>
  <si>
    <t>deeltijds</t>
  </si>
  <si>
    <t>4.7.2. Arbeidsplaatsongevallen volgens aard van de arbeidsovereenkomst : verdeling volgens geslacht -  2016</t>
  </si>
  <si>
    <t>4.7.3. Arbeidsplaatsongevallen volgens aard van de arbeidsovereenkomst : verdeling volgens leeftijdscategorie - 2016</t>
  </si>
  <si>
    <t>4.7.4. Arbeidsplaatsongevallen volgens aard van de arbeidsovereenkomst : verdeling volgens de voorziene duur van de tijdelijke ongeschiktheid - 2016</t>
  </si>
  <si>
    <t>4.1.1. Arbeidsplaatsongevallen volgens beroepscategorie : evolutie 2015 - 2016</t>
  </si>
  <si>
    <t>Arbeidsplaatsongevallen volgens de beroepscategorie : evolutie 2015 - 2016</t>
  </si>
  <si>
    <t>4.2.1. Arbeidsplaatsongevallen volgens het beroep :  evolutie 2015 - 2016</t>
  </si>
  <si>
    <t>Arbeidsplaatsongevallen volgens het beroep :  evolutie 2015 - 2016</t>
  </si>
  <si>
    <t>4.3.1. Arbeidsplaatsongevallen volgens de anciënniteit in de onderneming : evolutie 2015 - 2016</t>
  </si>
  <si>
    <t>Arbeidsplaatsongevallen volgens de anciënniteit in de onderneming : evolutie 2015 - 2016</t>
  </si>
  <si>
    <t>4.4.1. Arbeidsplaatsongevallen volgens beroepservaring in de onderneming : evolutie 2015 - 2016</t>
  </si>
  <si>
    <t>Arbeidsplaatsongevallen volgens beroepservaring in de onderneming : evolutie 2015 - 2016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</si>
</sst>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[$%-80C]"/>
    <numFmt numFmtId="166" formatCode="&quot;€&quot;\ 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8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i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9" fontId="8" fillId="0" borderId="29" xfId="0" applyNumberFormat="1" applyFont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12" fillId="0" borderId="45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shrinkToFit="1"/>
    </xf>
    <xf numFmtId="9" fontId="12" fillId="0" borderId="37" xfId="0" applyNumberFormat="1" applyFont="1" applyBorder="1" applyAlignment="1">
      <alignment horizontal="center" vertical="center" shrinkToFit="1"/>
    </xf>
    <xf numFmtId="9" fontId="12" fillId="0" borderId="3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shrinkToFit="1"/>
    </xf>
    <xf numFmtId="9" fontId="12" fillId="0" borderId="0" xfId="0" applyNumberFormat="1" applyFont="1" applyBorder="1" applyAlignment="1">
      <alignment horizontal="center" vertical="center" shrinkToFit="1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9" fontId="4" fillId="0" borderId="45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3" fontId="10" fillId="0" borderId="22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44" fillId="0" borderId="0" xfId="44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/>
    </xf>
    <xf numFmtId="164" fontId="6" fillId="0" borderId="35" xfId="0" applyNumberFormat="1" applyFont="1" applyBorder="1" applyAlignment="1">
      <alignment horizontal="center" vertical="center"/>
    </xf>
    <xf numFmtId="0" fontId="57" fillId="0" borderId="0" xfId="0" applyFont="1" applyAlignment="1">
      <alignment vertical="top"/>
    </xf>
    <xf numFmtId="0" fontId="38" fillId="0" borderId="0" xfId="0" applyFont="1" applyAlignment="1">
      <alignment vertical="top"/>
    </xf>
    <xf numFmtId="49" fontId="6" fillId="0" borderId="22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64" fontId="7" fillId="0" borderId="4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4" fillId="0" borderId="65" xfId="0" applyFont="1" applyBorder="1" applyAlignment="1">
      <alignment horizontal="center" vertical="center" wrapText="1"/>
    </xf>
    <xf numFmtId="1" fontId="8" fillId="0" borderId="66" xfId="0" applyNumberFormat="1" applyFont="1" applyBorder="1" applyAlignment="1">
      <alignment horizontal="center" vertical="center"/>
    </xf>
    <xf numFmtId="1" fontId="8" fillId="0" borderId="67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vertical="center" wrapText="1"/>
    </xf>
    <xf numFmtId="9" fontId="4" fillId="0" borderId="37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164" fontId="12" fillId="0" borderId="58" xfId="0" applyNumberFormat="1" applyFont="1" applyBorder="1" applyAlignment="1">
      <alignment horizontal="center" vertical="center"/>
    </xf>
    <xf numFmtId="164" fontId="11" fillId="0" borderId="54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9" fontId="11" fillId="0" borderId="62" xfId="0" applyNumberFormat="1" applyFon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 vertical="center"/>
    </xf>
    <xf numFmtId="9" fontId="11" fillId="0" borderId="57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vertical="top"/>
    </xf>
    <xf numFmtId="165" fontId="18" fillId="0" borderId="0" xfId="0" applyNumberFormat="1" applyFont="1" applyAlignment="1">
      <alignment vertical="top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5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4" fillId="0" borderId="6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arrapport%202016%20hoofdstuk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13">
          <cell r="A913" t="str">
            <v>1-CSS</v>
          </cell>
          <cell r="B913">
            <v>3737</v>
          </cell>
          <cell r="C913">
            <v>16.692723455576896</v>
          </cell>
          <cell r="D913">
            <v>12973</v>
          </cell>
          <cell r="E913">
            <v>16.054898272362756</v>
          </cell>
          <cell r="F913">
            <v>2264</v>
          </cell>
          <cell r="G913">
            <v>13.564196273440778</v>
          </cell>
          <cell r="H913">
            <v>18974</v>
          </cell>
          <cell r="I913">
            <v>15.827230109607783</v>
          </cell>
        </row>
        <row r="914">
          <cell r="A914" t="str">
            <v>2-IT</v>
          </cell>
          <cell r="B914">
            <v>2811</v>
          </cell>
          <cell r="C914">
            <v>12.556394335998572</v>
          </cell>
          <cell r="D914">
            <v>11605</v>
          </cell>
          <cell r="E914">
            <v>14.361912776595215</v>
          </cell>
          <cell r="F914">
            <v>2034</v>
          </cell>
          <cell r="G914">
            <v>12.186208136121262</v>
          </cell>
          <cell r="H914">
            <v>16450</v>
          </cell>
          <cell r="I914">
            <v>13.72182646268831</v>
          </cell>
        </row>
        <row r="915">
          <cell r="A915" t="str">
            <v>3-IP</v>
          </cell>
          <cell r="B915">
            <v>347</v>
          </cell>
          <cell r="C915">
            <v>1.5500067003171483</v>
          </cell>
          <cell r="D915">
            <v>2194</v>
          </cell>
          <cell r="E915">
            <v>2.7152121182119697</v>
          </cell>
          <cell r="F915">
            <v>391</v>
          </cell>
          <cell r="G915">
            <v>2.342579833443173</v>
          </cell>
          <cell r="H915">
            <v>2932</v>
          </cell>
          <cell r="I915">
            <v>2.445738309337515</v>
          </cell>
        </row>
        <row r="916">
          <cell r="A916" t="str">
            <v>4-Mortel</v>
          </cell>
          <cell r="B916">
            <v>2</v>
          </cell>
          <cell r="C916">
            <v>0.008933756197793363</v>
          </cell>
          <cell r="D916">
            <v>5</v>
          </cell>
          <cell r="E916">
            <v>0.006187812484530469</v>
          </cell>
          <cell r="F916">
            <v>0</v>
          </cell>
          <cell r="G916">
            <v>0</v>
          </cell>
          <cell r="H916">
            <v>7</v>
          </cell>
          <cell r="I916">
            <v>0.005839075090505665</v>
          </cell>
        </row>
        <row r="917">
          <cell r="A917" t="str">
            <v>Total</v>
          </cell>
          <cell r="B917">
            <v>6897</v>
          </cell>
          <cell r="C917">
            <v>30.808058248090404</v>
          </cell>
          <cell r="D917">
            <v>26777</v>
          </cell>
          <cell r="E917">
            <v>33.13821097965447</v>
          </cell>
          <cell r="F917">
            <v>4689</v>
          </cell>
          <cell r="G917">
            <v>28.092984243005215</v>
          </cell>
          <cell r="H917">
            <v>38363</v>
          </cell>
          <cell r="I917">
            <v>32.00063395672411</v>
          </cell>
        </row>
        <row r="983">
          <cell r="A983" t="str">
            <v>1-CSS</v>
          </cell>
          <cell r="B983">
            <v>12727</v>
          </cell>
          <cell r="C983">
            <v>15.36520584329349</v>
          </cell>
          <cell r="D983">
            <v>1297</v>
          </cell>
          <cell r="E983">
            <v>9.867620206938527</v>
          </cell>
          <cell r="F983">
            <v>808</v>
          </cell>
          <cell r="G983">
            <v>11.98457431029368</v>
          </cell>
          <cell r="H983">
            <v>4142</v>
          </cell>
          <cell r="I983">
            <v>24.12909239193755</v>
          </cell>
          <cell r="J983">
            <v>18974</v>
          </cell>
          <cell r="K983">
            <v>15.827230109607783</v>
          </cell>
        </row>
        <row r="984">
          <cell r="A984" t="str">
            <v>2-IT</v>
          </cell>
          <cell r="B984">
            <v>12587</v>
          </cell>
          <cell r="C984">
            <v>15.196184957141131</v>
          </cell>
          <cell r="D984">
            <v>1565</v>
          </cell>
          <cell r="E984">
            <v>11.90657334144857</v>
          </cell>
          <cell r="F984">
            <v>971</v>
          </cell>
          <cell r="G984">
            <v>14.402254523880153</v>
          </cell>
          <cell r="H984">
            <v>1327</v>
          </cell>
          <cell r="I984">
            <v>7.730397296982407</v>
          </cell>
          <cell r="J984">
            <v>16450</v>
          </cell>
          <cell r="K984">
            <v>13.72182646268831</v>
          </cell>
        </row>
        <row r="985">
          <cell r="A985" t="str">
            <v>3-IP</v>
          </cell>
          <cell r="B985">
            <v>2166</v>
          </cell>
          <cell r="C985">
            <v>2.614994567185802</v>
          </cell>
          <cell r="D985">
            <v>272</v>
          </cell>
          <cell r="E985">
            <v>2.069385270846013</v>
          </cell>
          <cell r="F985">
            <v>187</v>
          </cell>
          <cell r="G985">
            <v>2.773657668347671</v>
          </cell>
          <cell r="H985">
            <v>307</v>
          </cell>
          <cell r="I985">
            <v>1.788418967726902</v>
          </cell>
          <cell r="J985">
            <v>2932</v>
          </cell>
          <cell r="K985">
            <v>2.445738309337515</v>
          </cell>
        </row>
        <row r="986">
          <cell r="A986" t="str">
            <v>4-Mortel</v>
          </cell>
          <cell r="B986">
            <v>6</v>
          </cell>
          <cell r="C986">
            <v>0.007243752263672581</v>
          </cell>
          <cell r="D986">
            <v>0</v>
          </cell>
          <cell r="E986">
            <v>0</v>
          </cell>
          <cell r="F986">
            <v>1</v>
          </cell>
          <cell r="G986">
            <v>0.01483239394838327</v>
          </cell>
          <cell r="H986">
            <v>0</v>
          </cell>
          <cell r="I986">
            <v>0</v>
          </cell>
          <cell r="J986">
            <v>7</v>
          </cell>
          <cell r="K986">
            <v>0.005839075090505665</v>
          </cell>
        </row>
        <row r="987">
          <cell r="A987" t="str">
            <v>Total</v>
          </cell>
          <cell r="B987">
            <v>27486</v>
          </cell>
          <cell r="C987">
            <v>33.1836291198841</v>
          </cell>
          <cell r="D987">
            <v>3134</v>
          </cell>
          <cell r="E987">
            <v>23.84357881923311</v>
          </cell>
          <cell r="F987">
            <v>1967</v>
          </cell>
          <cell r="G987">
            <v>29.175318896469893</v>
          </cell>
          <cell r="H987">
            <v>5776</v>
          </cell>
          <cell r="I987">
            <v>33.647908656646855</v>
          </cell>
          <cell r="J987">
            <v>38363</v>
          </cell>
          <cell r="K987">
            <v>32.00063395672411</v>
          </cell>
          <cell r="L987" t="str">
            <v>1- Femme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258" t="s">
        <v>179</v>
      </c>
      <c r="B1" s="258"/>
    </row>
    <row r="2" spans="1:2" ht="14.25">
      <c r="A2" s="1" t="s">
        <v>0</v>
      </c>
      <c r="B2" s="2" t="s">
        <v>180</v>
      </c>
    </row>
    <row r="3" spans="1:2" ht="14.25">
      <c r="A3" s="3" t="s">
        <v>2</v>
      </c>
      <c r="B3" s="201" t="s">
        <v>445</v>
      </c>
    </row>
    <row r="4" spans="1:2" ht="14.25">
      <c r="A4" s="255" t="s">
        <v>168</v>
      </c>
      <c r="B4" s="201" t="s">
        <v>182</v>
      </c>
    </row>
    <row r="5" spans="1:2" ht="14.25">
      <c r="A5" s="255" t="s">
        <v>169</v>
      </c>
      <c r="B5" s="201" t="s">
        <v>183</v>
      </c>
    </row>
    <row r="6" spans="1:2" ht="14.25">
      <c r="A6" s="255" t="s">
        <v>170</v>
      </c>
      <c r="B6" s="201" t="s">
        <v>184</v>
      </c>
    </row>
    <row r="7" spans="1:2" ht="14.25">
      <c r="A7" s="255" t="s">
        <v>171</v>
      </c>
      <c r="B7" s="201" t="s">
        <v>185</v>
      </c>
    </row>
    <row r="8" spans="1:2" ht="14.25">
      <c r="A8" s="255" t="s">
        <v>172</v>
      </c>
      <c r="B8" s="201" t="s">
        <v>238</v>
      </c>
    </row>
    <row r="9" spans="1:2" ht="14.25">
      <c r="A9" s="1" t="s">
        <v>3</v>
      </c>
      <c r="B9" s="2" t="s">
        <v>181</v>
      </c>
    </row>
    <row r="10" spans="1:2" ht="14.25">
      <c r="A10" s="3" t="s">
        <v>4</v>
      </c>
      <c r="B10" s="201" t="s">
        <v>447</v>
      </c>
    </row>
    <row r="11" spans="1:2" ht="14.25">
      <c r="A11" s="255" t="s">
        <v>173</v>
      </c>
      <c r="B11" s="201" t="s">
        <v>186</v>
      </c>
    </row>
    <row r="12" spans="1:2" ht="14.25">
      <c r="A12" s="255" t="s">
        <v>174</v>
      </c>
      <c r="B12" s="201" t="s">
        <v>389</v>
      </c>
    </row>
    <row r="13" spans="1:2" ht="14.25">
      <c r="A13" s="1" t="s">
        <v>5</v>
      </c>
      <c r="B13" s="2" t="s">
        <v>187</v>
      </c>
    </row>
    <row r="14" spans="1:2" ht="14.25">
      <c r="A14" s="3" t="s">
        <v>6</v>
      </c>
      <c r="B14" s="201" t="s">
        <v>449</v>
      </c>
    </row>
    <row r="15" spans="1:2" ht="14.25">
      <c r="A15" s="255" t="s">
        <v>175</v>
      </c>
      <c r="B15" s="201" t="s">
        <v>188</v>
      </c>
    </row>
    <row r="16" spans="1:2" ht="14.25">
      <c r="A16" s="1" t="s">
        <v>7</v>
      </c>
      <c r="B16" s="4" t="s">
        <v>189</v>
      </c>
    </row>
    <row r="17" spans="1:2" ht="14.25">
      <c r="A17" s="5" t="s">
        <v>8</v>
      </c>
      <c r="B17" s="201" t="s">
        <v>451</v>
      </c>
    </row>
    <row r="18" spans="1:2" ht="14.25">
      <c r="A18" s="255" t="s">
        <v>176</v>
      </c>
      <c r="B18" s="201" t="s">
        <v>190</v>
      </c>
    </row>
    <row r="19" spans="1:2" ht="14.25">
      <c r="A19" s="255" t="s">
        <v>177</v>
      </c>
      <c r="B19" s="201" t="s">
        <v>191</v>
      </c>
    </row>
    <row r="20" spans="1:2" ht="14.25">
      <c r="A20" s="255" t="s">
        <v>178</v>
      </c>
      <c r="B20" s="201" t="s">
        <v>390</v>
      </c>
    </row>
    <row r="21" spans="1:2" ht="14.25">
      <c r="A21" s="1" t="s">
        <v>9</v>
      </c>
      <c r="B21" s="2" t="s">
        <v>192</v>
      </c>
    </row>
    <row r="22" spans="1:2" ht="14.25">
      <c r="A22" s="5" t="s">
        <v>10</v>
      </c>
      <c r="B22" s="201" t="s">
        <v>194</v>
      </c>
    </row>
    <row r="23" spans="1:2" ht="14.25">
      <c r="A23" s="5" t="s">
        <v>11</v>
      </c>
      <c r="B23" s="201" t="s">
        <v>196</v>
      </c>
    </row>
    <row r="24" spans="1:2" ht="14.25">
      <c r="A24" s="5" t="s">
        <v>12</v>
      </c>
      <c r="B24" s="201" t="s">
        <v>195</v>
      </c>
    </row>
    <row r="25" spans="1:2" ht="14.25">
      <c r="A25" s="5" t="s">
        <v>13</v>
      </c>
      <c r="B25" s="201" t="s">
        <v>391</v>
      </c>
    </row>
    <row r="26" spans="1:2" ht="14.25">
      <c r="A26" s="1" t="s">
        <v>14</v>
      </c>
      <c r="B26" s="2" t="s">
        <v>425</v>
      </c>
    </row>
    <row r="27" spans="1:2" ht="14.25">
      <c r="A27" s="5" t="s">
        <v>15</v>
      </c>
      <c r="B27" s="201" t="s">
        <v>193</v>
      </c>
    </row>
    <row r="28" spans="1:2" ht="14.25">
      <c r="A28" s="5" t="s">
        <v>16</v>
      </c>
      <c r="B28" s="201" t="s">
        <v>197</v>
      </c>
    </row>
    <row r="29" spans="1:2" ht="14.25">
      <c r="A29" s="5" t="s">
        <v>17</v>
      </c>
      <c r="B29" s="201" t="s">
        <v>198</v>
      </c>
    </row>
    <row r="30" spans="1:2" ht="14.25">
      <c r="A30" s="5" t="s">
        <v>18</v>
      </c>
      <c r="B30" s="201" t="s">
        <v>392</v>
      </c>
    </row>
    <row r="31" spans="1:2" ht="14.25">
      <c r="A31" s="1" t="s">
        <v>19</v>
      </c>
      <c r="B31" s="256" t="s">
        <v>199</v>
      </c>
    </row>
    <row r="32" spans="1:2" ht="14.25">
      <c r="A32" s="5" t="s">
        <v>20</v>
      </c>
      <c r="B32" s="201" t="s">
        <v>200</v>
      </c>
    </row>
    <row r="33" spans="1:2" ht="14.25">
      <c r="A33" s="5" t="s">
        <v>21</v>
      </c>
      <c r="B33" s="201" t="s">
        <v>202</v>
      </c>
    </row>
    <row r="34" spans="1:2" ht="14.25">
      <c r="A34" s="5" t="s">
        <v>22</v>
      </c>
      <c r="B34" s="201" t="s">
        <v>201</v>
      </c>
    </row>
    <row r="35" spans="1:2" ht="14.25">
      <c r="A35" s="5" t="s">
        <v>23</v>
      </c>
      <c r="B35" s="201" t="s">
        <v>393</v>
      </c>
    </row>
    <row r="36" spans="1:2" ht="15" thickBot="1">
      <c r="A36" s="6"/>
      <c r="B36" s="6"/>
    </row>
  </sheetData>
  <sheetProtection/>
  <mergeCells count="1">
    <mergeCell ref="A1:B1"/>
  </mergeCells>
  <hyperlinks>
    <hyperlink ref="B3" location="'4.1.1'!A1" display="Accidents sur le lieu de travail selon la catégorie professionnelle : évolution 2011 - 2015"/>
    <hyperlink ref="B4" location="'4.1.2'!A1" display="Accidents sur le lieu de travail selon la catégorie professionnelle : distribution selon le genre - 2016"/>
    <hyperlink ref="B5" location="'4.1.3'!A1" display="Accidents sur le lieu de travail selon la catégorie professionnelle : distribution selon la catégorie d'âge - 2016"/>
    <hyperlink ref="B6" location="'4.1.4'!A1" display="Accidents sur le lieu de travail selon la catégorie professionnelle : distribution selon la durée de l’incapacité temporaire - 2016"/>
    <hyperlink ref="B7" location="'4.1.5'!A1" display="Accidents sur le lieu de travail selon la catégorie professionnelle : distribution selon la durée de l’incapacité temporaire et le genre - 2016"/>
    <hyperlink ref="B10" location="'4.2.1'!A1" display="Accidents sur le lieu de travail selon la profession :  évolution 2014 - 2016"/>
    <hyperlink ref="B11" location="'4.2.3'!A1" display="Accidents sur le lieu de travail selon la profession : distribution selon le genre - 2016"/>
    <hyperlink ref="B12" location="'4.2.3'!A1" display="Accidents sur le lieu de travail selon la profession : distribution selon la durée de l’incapacité temporaire - 2016"/>
    <hyperlink ref="B14" location="'4.3.1'!A1" display="Accidents sur le lieu de travail selon l'expérience professionnelle au sein de l'entreprise: évolution 2012 - 2016"/>
    <hyperlink ref="B15" location="'4.3.2'!A1" display="Accidents sur le lieu de travail selon l'expérience professionnelle au sein de l'entreprise : distribution selon le genre - 2016"/>
    <hyperlink ref="B18" location="'4.4.2'!A1" display="Accidents sur le lieu de travail selon l'ancienneté dans l'entreprise : distribution selon le genre - 2016"/>
    <hyperlink ref="B19" location="'4.4.3'!A1" display="Accidents sur le lieu de travail selon l'ancienneté dans l'entreprise : distribution selon l'âge de la victime - 2016"/>
    <hyperlink ref="B20" location="'4.4.4'!A1" display="Accidents sur le lieu de travail selon l'ancienneté dans l'entreprise : distribution selon la durée d'incapacité temporaire - 2016"/>
    <hyperlink ref="B8" location="'4.1.6'!A1" display="Accidents sur le lieu de travail selon la catégorie professionnelle : distribution selon la génération et le genre - 2016"/>
    <hyperlink ref="B17" location="'4.4.1'!A1" display="Accidents sur le lieu de travail selon l'ancienneté dans l'entreprise : évolution 2011 - 2015"/>
    <hyperlink ref="B23" location="'4.5.2'!A1" display="Arbeidsplaatsongevallen volgens  duur van de arbeidsovereenkomst : verdeling volgens gevolgen en geslacht  - 2015"/>
    <hyperlink ref="B24" location="'4.5.3'!A1" display="Arbeidsplaatsongevallen volgens duur van de arbeidsovereenkomst : verdeling volgens leeftijd - 2015"/>
    <hyperlink ref="B22" location="'4.5.1'!A1" display="Arbeidsplaatsongevallen volgens duur van de arbeidsovereenkomst : verdeling volgens gevolgen - 2015"/>
    <hyperlink ref="B25" location="'4.5.4'!A1" display="Arbeidsplaatsongevallen volgens duur van de arbeidsovereenkomst : verdeling volgens duur van de tijdelijke ongeschiktheid - 2015"/>
    <hyperlink ref="B28" location="'4.6.2'!A1" display="Arbeidsplaatsongevallen volgens soort werkplek : verdeling volgens gevolgen en geslacht - 2015"/>
    <hyperlink ref="B29" location="'4.6.3'!A1" display="Arbeidsplaatsongevallen volgens soort werkplek : verdeling volgens leeftijd - 2015"/>
    <hyperlink ref="B30" location="'4.6.4'!A1" display="Arbeidsplaatsongevallen volgens soort werkplek :  verdeling volgens duur van de tijdelijke ongeschiktheid - 2015"/>
    <hyperlink ref="B32" location="'4.7.1'!A1" display="Arbeidsplaatsongevallen volgens aard van de arbeidsovereenkomst : verdeling volgens gevolgen - 2015"/>
    <hyperlink ref="B33" location="'4.7.2'!A1" display="Arbeidsplaatsongevallen volgens aard van de arbeidsovereenkomst : verdeling volgens gevolgen en geslacht -  2015"/>
    <hyperlink ref="B34" location="'4.7.3'!A1" display="Arbeidsplaatsongevallen volgens aard van de arbeidsovereenkomst : verdeling volgens leeftijdscategorie - 2015"/>
    <hyperlink ref="B35" location="'4.7.4'!A1" display="Arbeidsplaatsongevallen volgens aard van de arbeidsovereenkomst : verdeling volgens duur van de tijdelijke ongeschiktheid - 2015"/>
    <hyperlink ref="B27" location="'4.6.1'!A1" display="Arbeidsplaatsongevallen volgens soort werkplek : verdeling volgens gevolgen - 201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4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193" customWidth="1"/>
    <col min="2" max="2" width="80.28125" style="193" customWidth="1"/>
    <col min="3" max="20" width="14.28125" style="193" customWidth="1"/>
    <col min="21" max="16384" width="9.140625" style="193" customWidth="1"/>
  </cols>
  <sheetData>
    <row r="1" spans="1:20" ht="24.75" customHeight="1" thickBot="1" thickTop="1">
      <c r="A1" s="262" t="s">
        <v>379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</row>
    <row r="2" spans="1:20" ht="24.75" customHeight="1" thickBot="1" thickTop="1">
      <c r="A2" s="320" t="s">
        <v>245</v>
      </c>
      <c r="B2" s="323" t="s">
        <v>246</v>
      </c>
      <c r="C2" s="293" t="s">
        <v>388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78" t="s">
        <v>167</v>
      </c>
      <c r="T2" s="332"/>
    </row>
    <row r="3" spans="1:20" ht="24.75" customHeight="1">
      <c r="A3" s="321"/>
      <c r="B3" s="324"/>
      <c r="C3" s="267" t="s">
        <v>380</v>
      </c>
      <c r="D3" s="328"/>
      <c r="E3" s="267" t="s">
        <v>384</v>
      </c>
      <c r="F3" s="328"/>
      <c r="G3" s="267" t="s">
        <v>385</v>
      </c>
      <c r="H3" s="328"/>
      <c r="I3" s="267" t="s">
        <v>386</v>
      </c>
      <c r="J3" s="328"/>
      <c r="K3" s="267" t="s">
        <v>387</v>
      </c>
      <c r="L3" s="329"/>
      <c r="M3" s="267" t="s">
        <v>382</v>
      </c>
      <c r="N3" s="328"/>
      <c r="O3" s="330" t="s">
        <v>383</v>
      </c>
      <c r="P3" s="329"/>
      <c r="Q3" s="267" t="s">
        <v>381</v>
      </c>
      <c r="R3" s="328"/>
      <c r="S3" s="305"/>
      <c r="T3" s="306"/>
    </row>
    <row r="4" spans="1:20" ht="24.75" customHeight="1" thickBot="1">
      <c r="A4" s="322"/>
      <c r="B4" s="325"/>
      <c r="C4" s="41" t="s">
        <v>24</v>
      </c>
      <c r="D4" s="166" t="s">
        <v>25</v>
      </c>
      <c r="E4" s="39" t="s">
        <v>24</v>
      </c>
      <c r="F4" s="166" t="s">
        <v>25</v>
      </c>
      <c r="G4" s="41" t="s">
        <v>24</v>
      </c>
      <c r="H4" s="162" t="s">
        <v>25</v>
      </c>
      <c r="I4" s="39" t="s">
        <v>24</v>
      </c>
      <c r="J4" s="55" t="s">
        <v>25</v>
      </c>
      <c r="K4" s="41" t="s">
        <v>24</v>
      </c>
      <c r="L4" s="162" t="s">
        <v>25</v>
      </c>
      <c r="M4" s="39" t="s">
        <v>24</v>
      </c>
      <c r="N4" s="166" t="s">
        <v>25</v>
      </c>
      <c r="O4" s="41" t="s">
        <v>24</v>
      </c>
      <c r="P4" s="162" t="s">
        <v>25</v>
      </c>
      <c r="Q4" s="39" t="s">
        <v>24</v>
      </c>
      <c r="R4" s="166" t="s">
        <v>25</v>
      </c>
      <c r="S4" s="42" t="s">
        <v>24</v>
      </c>
      <c r="T4" s="167" t="s">
        <v>25</v>
      </c>
    </row>
    <row r="5" spans="1:20" ht="14.25">
      <c r="A5" s="125" t="s">
        <v>34</v>
      </c>
      <c r="B5" s="126" t="s">
        <v>248</v>
      </c>
      <c r="C5" s="59">
        <v>10</v>
      </c>
      <c r="D5" s="163">
        <v>0.0005238619100005239</v>
      </c>
      <c r="E5" s="59">
        <v>2</v>
      </c>
      <c r="F5" s="163">
        <v>0.0005624296962879641</v>
      </c>
      <c r="G5" s="59">
        <v>6</v>
      </c>
      <c r="H5" s="163">
        <v>0.001533350370559673</v>
      </c>
      <c r="I5" s="59">
        <v>2</v>
      </c>
      <c r="J5" s="163">
        <v>0.0004601932811780948</v>
      </c>
      <c r="K5" s="59">
        <v>0</v>
      </c>
      <c r="L5" s="163">
        <v>0</v>
      </c>
      <c r="M5" s="59">
        <v>1</v>
      </c>
      <c r="N5" s="163">
        <v>0.00038387715930902113</v>
      </c>
      <c r="O5" s="59">
        <v>0</v>
      </c>
      <c r="P5" s="163">
        <v>0</v>
      </c>
      <c r="Q5" s="59">
        <v>0</v>
      </c>
      <c r="R5" s="163">
        <v>0</v>
      </c>
      <c r="S5" s="107">
        <v>21</v>
      </c>
      <c r="T5" s="163">
        <v>0.0005589714924538849</v>
      </c>
    </row>
    <row r="6" spans="1:20" ht="14.25">
      <c r="A6" s="127" t="s">
        <v>35</v>
      </c>
      <c r="B6" s="128" t="s">
        <v>249</v>
      </c>
      <c r="C6" s="49">
        <v>20</v>
      </c>
      <c r="D6" s="74">
        <v>0.0010477238200010477</v>
      </c>
      <c r="E6" s="49">
        <v>5</v>
      </c>
      <c r="F6" s="74">
        <v>0.0014060742407199101</v>
      </c>
      <c r="G6" s="49">
        <v>7</v>
      </c>
      <c r="H6" s="74">
        <v>0.0017889087656529517</v>
      </c>
      <c r="I6" s="49">
        <v>6</v>
      </c>
      <c r="J6" s="74">
        <v>0.0013805798435342846</v>
      </c>
      <c r="K6" s="49">
        <v>3</v>
      </c>
      <c r="L6" s="74">
        <v>0.0013163668275559457</v>
      </c>
      <c r="M6" s="49">
        <v>2</v>
      </c>
      <c r="N6" s="74">
        <v>0.0007677543186180423</v>
      </c>
      <c r="O6" s="49">
        <v>2</v>
      </c>
      <c r="P6" s="74">
        <v>0.0018957345971563982</v>
      </c>
      <c r="Q6" s="49">
        <v>0</v>
      </c>
      <c r="R6" s="74">
        <v>0</v>
      </c>
      <c r="S6" s="73">
        <v>45</v>
      </c>
      <c r="T6" s="74">
        <v>0.001197796055258325</v>
      </c>
    </row>
    <row r="7" spans="1:20" ht="14.25">
      <c r="A7" s="127" t="s">
        <v>36</v>
      </c>
      <c r="B7" s="128" t="s">
        <v>250</v>
      </c>
      <c r="C7" s="49">
        <v>43</v>
      </c>
      <c r="D7" s="74">
        <v>0.0022526062130022524</v>
      </c>
      <c r="E7" s="49">
        <v>17</v>
      </c>
      <c r="F7" s="74">
        <v>0.004780652418447694</v>
      </c>
      <c r="G7" s="49">
        <v>10</v>
      </c>
      <c r="H7" s="74">
        <v>0.0025555839509327884</v>
      </c>
      <c r="I7" s="49">
        <v>10</v>
      </c>
      <c r="J7" s="74">
        <v>0.002300966405890474</v>
      </c>
      <c r="K7" s="49">
        <v>8</v>
      </c>
      <c r="L7" s="74">
        <v>0.0035103115401491887</v>
      </c>
      <c r="M7" s="49">
        <v>10</v>
      </c>
      <c r="N7" s="74">
        <v>0.003838771593090211</v>
      </c>
      <c r="O7" s="49">
        <v>3</v>
      </c>
      <c r="P7" s="74">
        <v>0.002843601895734597</v>
      </c>
      <c r="Q7" s="49">
        <v>0</v>
      </c>
      <c r="R7" s="74">
        <v>0</v>
      </c>
      <c r="S7" s="73">
        <v>101</v>
      </c>
      <c r="T7" s="74">
        <v>0.0026883867018020176</v>
      </c>
    </row>
    <row r="8" spans="1:20" ht="27">
      <c r="A8" s="127" t="s">
        <v>39</v>
      </c>
      <c r="B8" s="128" t="s">
        <v>251</v>
      </c>
      <c r="C8" s="49">
        <v>35</v>
      </c>
      <c r="D8" s="74">
        <v>0.0018335166850018336</v>
      </c>
      <c r="E8" s="49">
        <v>6</v>
      </c>
      <c r="F8" s="74">
        <v>0.001687289088863892</v>
      </c>
      <c r="G8" s="49">
        <v>5</v>
      </c>
      <c r="H8" s="74">
        <v>0.0012777919754663942</v>
      </c>
      <c r="I8" s="49">
        <v>10</v>
      </c>
      <c r="J8" s="74">
        <v>0.002300966405890474</v>
      </c>
      <c r="K8" s="49">
        <v>3</v>
      </c>
      <c r="L8" s="74">
        <v>0.0013163668275559457</v>
      </c>
      <c r="M8" s="49">
        <v>7</v>
      </c>
      <c r="N8" s="74">
        <v>0.002687140115163148</v>
      </c>
      <c r="O8" s="49">
        <v>2</v>
      </c>
      <c r="P8" s="74">
        <v>0.0018957345971563982</v>
      </c>
      <c r="Q8" s="49">
        <v>0</v>
      </c>
      <c r="R8" s="74">
        <v>0</v>
      </c>
      <c r="S8" s="73">
        <v>68</v>
      </c>
      <c r="T8" s="74">
        <v>0.0018100029279459128</v>
      </c>
    </row>
    <row r="9" spans="1:20" ht="14.25">
      <c r="A9" s="127" t="s">
        <v>106</v>
      </c>
      <c r="B9" s="128" t="s">
        <v>252</v>
      </c>
      <c r="C9" s="49">
        <v>4</v>
      </c>
      <c r="D9" s="74">
        <v>0.00020954476400020954</v>
      </c>
      <c r="E9" s="49">
        <v>0</v>
      </c>
      <c r="F9" s="74">
        <v>0</v>
      </c>
      <c r="G9" s="49">
        <v>0</v>
      </c>
      <c r="H9" s="74">
        <v>0</v>
      </c>
      <c r="I9" s="49">
        <v>0</v>
      </c>
      <c r="J9" s="74">
        <v>0</v>
      </c>
      <c r="K9" s="49">
        <v>1</v>
      </c>
      <c r="L9" s="74">
        <v>0.0004387889425186486</v>
      </c>
      <c r="M9" s="49">
        <v>1</v>
      </c>
      <c r="N9" s="74">
        <v>0.00038387715930902113</v>
      </c>
      <c r="O9" s="49">
        <v>1</v>
      </c>
      <c r="P9" s="74">
        <v>0.0009478672985781991</v>
      </c>
      <c r="Q9" s="49">
        <v>0</v>
      </c>
      <c r="R9" s="74">
        <v>0</v>
      </c>
      <c r="S9" s="73">
        <v>7</v>
      </c>
      <c r="T9" s="74">
        <v>0.0001863238308179616</v>
      </c>
    </row>
    <row r="10" spans="1:20" ht="27">
      <c r="A10" s="127" t="s">
        <v>107</v>
      </c>
      <c r="B10" s="128" t="s">
        <v>253</v>
      </c>
      <c r="C10" s="49">
        <v>39</v>
      </c>
      <c r="D10" s="74">
        <v>0.002043061449002043</v>
      </c>
      <c r="E10" s="49">
        <v>6</v>
      </c>
      <c r="F10" s="74">
        <v>0.001687289088863892</v>
      </c>
      <c r="G10" s="49">
        <v>4</v>
      </c>
      <c r="H10" s="74">
        <v>0.0010222335803731152</v>
      </c>
      <c r="I10" s="49">
        <v>5</v>
      </c>
      <c r="J10" s="74">
        <v>0.001150483202945237</v>
      </c>
      <c r="K10" s="49">
        <v>2</v>
      </c>
      <c r="L10" s="74">
        <v>0.0008775778850372972</v>
      </c>
      <c r="M10" s="49">
        <v>5</v>
      </c>
      <c r="N10" s="74">
        <v>0.0019193857965451055</v>
      </c>
      <c r="O10" s="49">
        <v>1</v>
      </c>
      <c r="P10" s="74">
        <v>0.0009478672985781991</v>
      </c>
      <c r="Q10" s="49">
        <v>1</v>
      </c>
      <c r="R10" s="74">
        <v>0.0013774104683195593</v>
      </c>
      <c r="S10" s="73">
        <v>63</v>
      </c>
      <c r="T10" s="74">
        <v>0.0016769144773616546</v>
      </c>
    </row>
    <row r="11" spans="1:20" ht="27">
      <c r="A11" s="127" t="s">
        <v>108</v>
      </c>
      <c r="B11" s="128" t="s">
        <v>254</v>
      </c>
      <c r="C11" s="49">
        <v>9</v>
      </c>
      <c r="D11" s="74">
        <v>0.0004714757190004715</v>
      </c>
      <c r="E11" s="49">
        <v>1</v>
      </c>
      <c r="F11" s="74">
        <v>0.00028121484814398203</v>
      </c>
      <c r="G11" s="49">
        <v>0</v>
      </c>
      <c r="H11" s="74">
        <v>0</v>
      </c>
      <c r="I11" s="49">
        <v>0</v>
      </c>
      <c r="J11" s="74">
        <v>0</v>
      </c>
      <c r="K11" s="49">
        <v>0</v>
      </c>
      <c r="L11" s="74">
        <v>0</v>
      </c>
      <c r="M11" s="49">
        <v>0</v>
      </c>
      <c r="N11" s="74">
        <v>0</v>
      </c>
      <c r="O11" s="49">
        <v>0</v>
      </c>
      <c r="P11" s="74">
        <v>0</v>
      </c>
      <c r="Q11" s="49">
        <v>0</v>
      </c>
      <c r="R11" s="74">
        <v>0</v>
      </c>
      <c r="S11" s="73">
        <v>10</v>
      </c>
      <c r="T11" s="74">
        <v>0.0002661769011685166</v>
      </c>
    </row>
    <row r="12" spans="1:20" ht="14.25">
      <c r="A12" s="127" t="s">
        <v>109</v>
      </c>
      <c r="B12" s="128" t="s">
        <v>255</v>
      </c>
      <c r="C12" s="49">
        <v>3</v>
      </c>
      <c r="D12" s="74">
        <v>0.00015715857300015716</v>
      </c>
      <c r="E12" s="49">
        <v>1</v>
      </c>
      <c r="F12" s="74">
        <v>0.00028121484814398203</v>
      </c>
      <c r="G12" s="49">
        <v>0</v>
      </c>
      <c r="H12" s="74">
        <v>0</v>
      </c>
      <c r="I12" s="49">
        <v>0</v>
      </c>
      <c r="J12" s="74">
        <v>0</v>
      </c>
      <c r="K12" s="49">
        <v>0</v>
      </c>
      <c r="L12" s="74">
        <v>0</v>
      </c>
      <c r="M12" s="49">
        <v>0</v>
      </c>
      <c r="N12" s="74">
        <v>0</v>
      </c>
      <c r="O12" s="49">
        <v>0</v>
      </c>
      <c r="P12" s="74">
        <v>0</v>
      </c>
      <c r="Q12" s="49">
        <v>0</v>
      </c>
      <c r="R12" s="74">
        <v>0</v>
      </c>
      <c r="S12" s="73">
        <v>4</v>
      </c>
      <c r="T12" s="74">
        <v>0.00010647076046740666</v>
      </c>
    </row>
    <row r="13" spans="1:20" ht="27">
      <c r="A13" s="127" t="s">
        <v>110</v>
      </c>
      <c r="B13" s="128" t="s">
        <v>256</v>
      </c>
      <c r="C13" s="49">
        <v>14</v>
      </c>
      <c r="D13" s="74">
        <v>0.0007334066740007333</v>
      </c>
      <c r="E13" s="49">
        <v>2</v>
      </c>
      <c r="F13" s="74">
        <v>0.0005624296962879641</v>
      </c>
      <c r="G13" s="49">
        <v>1</v>
      </c>
      <c r="H13" s="74">
        <v>0.0002555583950932788</v>
      </c>
      <c r="I13" s="49">
        <v>6</v>
      </c>
      <c r="J13" s="74">
        <v>0.0013805798435342846</v>
      </c>
      <c r="K13" s="49">
        <v>0</v>
      </c>
      <c r="L13" s="74">
        <v>0</v>
      </c>
      <c r="M13" s="49">
        <v>0</v>
      </c>
      <c r="N13" s="74">
        <v>0</v>
      </c>
      <c r="O13" s="49">
        <v>1</v>
      </c>
      <c r="P13" s="74">
        <v>0.0009478672985781991</v>
      </c>
      <c r="Q13" s="49">
        <v>1</v>
      </c>
      <c r="R13" s="74">
        <v>0.0013774104683195593</v>
      </c>
      <c r="S13" s="73">
        <v>25</v>
      </c>
      <c r="T13" s="74">
        <v>0.0006654422529212916</v>
      </c>
    </row>
    <row r="14" spans="1:20" ht="14.25">
      <c r="A14" s="127" t="s">
        <v>111</v>
      </c>
      <c r="B14" s="128" t="s">
        <v>257</v>
      </c>
      <c r="C14" s="49">
        <v>4</v>
      </c>
      <c r="D14" s="74">
        <v>0.00020954476400020954</v>
      </c>
      <c r="E14" s="49">
        <v>0</v>
      </c>
      <c r="F14" s="74">
        <v>0</v>
      </c>
      <c r="G14" s="49">
        <v>0</v>
      </c>
      <c r="H14" s="74">
        <v>0</v>
      </c>
      <c r="I14" s="49">
        <v>0</v>
      </c>
      <c r="J14" s="74">
        <v>0</v>
      </c>
      <c r="K14" s="49">
        <v>1</v>
      </c>
      <c r="L14" s="74">
        <v>0.0004387889425186486</v>
      </c>
      <c r="M14" s="49">
        <v>0</v>
      </c>
      <c r="N14" s="74">
        <v>0</v>
      </c>
      <c r="O14" s="49">
        <v>0</v>
      </c>
      <c r="P14" s="74">
        <v>0</v>
      </c>
      <c r="Q14" s="49">
        <v>0</v>
      </c>
      <c r="R14" s="74">
        <v>0</v>
      </c>
      <c r="S14" s="73">
        <v>5</v>
      </c>
      <c r="T14" s="74">
        <v>0.0001330884505842583</v>
      </c>
    </row>
    <row r="15" spans="1:20" ht="14.25">
      <c r="A15" s="127" t="s">
        <v>112</v>
      </c>
      <c r="B15" s="128" t="s">
        <v>258</v>
      </c>
      <c r="C15" s="49">
        <v>285</v>
      </c>
      <c r="D15" s="74">
        <v>0.014930064435014928</v>
      </c>
      <c r="E15" s="49">
        <v>28</v>
      </c>
      <c r="F15" s="74">
        <v>0.007874015748031496</v>
      </c>
      <c r="G15" s="49">
        <v>22</v>
      </c>
      <c r="H15" s="74">
        <v>0.005622284692052134</v>
      </c>
      <c r="I15" s="49">
        <v>24</v>
      </c>
      <c r="J15" s="74">
        <v>0.005522319374137138</v>
      </c>
      <c r="K15" s="49">
        <v>13</v>
      </c>
      <c r="L15" s="74">
        <v>0.005704256252742432</v>
      </c>
      <c r="M15" s="49">
        <v>23</v>
      </c>
      <c r="N15" s="74">
        <v>0.008829174664107486</v>
      </c>
      <c r="O15" s="49">
        <v>11</v>
      </c>
      <c r="P15" s="74">
        <v>0.010426540284360191</v>
      </c>
      <c r="Q15" s="49">
        <v>7</v>
      </c>
      <c r="R15" s="74">
        <v>0.009641873278236915</v>
      </c>
      <c r="S15" s="73">
        <v>413</v>
      </c>
      <c r="T15" s="74">
        <v>0.010993106018259735</v>
      </c>
    </row>
    <row r="16" spans="1:20" ht="14.25">
      <c r="A16" s="127" t="s">
        <v>113</v>
      </c>
      <c r="B16" s="128" t="s">
        <v>259</v>
      </c>
      <c r="C16" s="49">
        <v>3</v>
      </c>
      <c r="D16" s="74">
        <v>0.00015715857300015716</v>
      </c>
      <c r="E16" s="49">
        <v>1</v>
      </c>
      <c r="F16" s="74">
        <v>0.00028121484814398203</v>
      </c>
      <c r="G16" s="49">
        <v>1</v>
      </c>
      <c r="H16" s="74">
        <v>0.0002555583950932788</v>
      </c>
      <c r="I16" s="49">
        <v>0</v>
      </c>
      <c r="J16" s="74">
        <v>0</v>
      </c>
      <c r="K16" s="49">
        <v>0</v>
      </c>
      <c r="L16" s="74">
        <v>0</v>
      </c>
      <c r="M16" s="49">
        <v>0</v>
      </c>
      <c r="N16" s="74">
        <v>0</v>
      </c>
      <c r="O16" s="49">
        <v>0</v>
      </c>
      <c r="P16" s="74">
        <v>0</v>
      </c>
      <c r="Q16" s="49">
        <v>0</v>
      </c>
      <c r="R16" s="74">
        <v>0</v>
      </c>
      <c r="S16" s="73">
        <v>5</v>
      </c>
      <c r="T16" s="74">
        <v>0.0001330884505842583</v>
      </c>
    </row>
    <row r="17" spans="1:20" ht="14.25">
      <c r="A17" s="127" t="s">
        <v>114</v>
      </c>
      <c r="B17" s="128" t="s">
        <v>260</v>
      </c>
      <c r="C17" s="49">
        <v>0</v>
      </c>
      <c r="D17" s="74">
        <v>0</v>
      </c>
      <c r="E17" s="49">
        <v>0</v>
      </c>
      <c r="F17" s="74">
        <v>0</v>
      </c>
      <c r="G17" s="49">
        <v>0</v>
      </c>
      <c r="H17" s="74">
        <v>0</v>
      </c>
      <c r="I17" s="49">
        <v>0</v>
      </c>
      <c r="J17" s="74">
        <v>0</v>
      </c>
      <c r="K17" s="49">
        <v>0</v>
      </c>
      <c r="L17" s="74">
        <v>0</v>
      </c>
      <c r="M17" s="49">
        <v>0</v>
      </c>
      <c r="N17" s="74">
        <v>0</v>
      </c>
      <c r="O17" s="49">
        <v>0</v>
      </c>
      <c r="P17" s="74">
        <v>0</v>
      </c>
      <c r="Q17" s="49">
        <v>0</v>
      </c>
      <c r="R17" s="74">
        <v>0</v>
      </c>
      <c r="S17" s="73">
        <v>0</v>
      </c>
      <c r="T17" s="74">
        <v>0</v>
      </c>
    </row>
    <row r="18" spans="1:20" ht="14.25">
      <c r="A18" s="127" t="s">
        <v>115</v>
      </c>
      <c r="B18" s="128" t="s">
        <v>261</v>
      </c>
      <c r="C18" s="49">
        <v>26</v>
      </c>
      <c r="D18" s="74">
        <v>0.0013620409660013621</v>
      </c>
      <c r="E18" s="49">
        <v>4</v>
      </c>
      <c r="F18" s="74">
        <v>0.0011248593925759281</v>
      </c>
      <c r="G18" s="49">
        <v>4</v>
      </c>
      <c r="H18" s="74">
        <v>0.0010222335803731152</v>
      </c>
      <c r="I18" s="49">
        <v>5</v>
      </c>
      <c r="J18" s="74">
        <v>0.001150483202945237</v>
      </c>
      <c r="K18" s="49">
        <v>1</v>
      </c>
      <c r="L18" s="74">
        <v>0.0004387889425186486</v>
      </c>
      <c r="M18" s="49">
        <v>2</v>
      </c>
      <c r="N18" s="74">
        <v>0.0007677543186180423</v>
      </c>
      <c r="O18" s="49">
        <v>0</v>
      </c>
      <c r="P18" s="74">
        <v>0</v>
      </c>
      <c r="Q18" s="49">
        <v>0</v>
      </c>
      <c r="R18" s="74">
        <v>0</v>
      </c>
      <c r="S18" s="73">
        <v>42</v>
      </c>
      <c r="T18" s="74">
        <v>0.0011179429849077697</v>
      </c>
    </row>
    <row r="19" spans="1:20" ht="14.25">
      <c r="A19" s="127" t="s">
        <v>116</v>
      </c>
      <c r="B19" s="128" t="s">
        <v>262</v>
      </c>
      <c r="C19" s="49">
        <v>13</v>
      </c>
      <c r="D19" s="74">
        <v>0.0006810204830006811</v>
      </c>
      <c r="E19" s="49">
        <v>1</v>
      </c>
      <c r="F19" s="74">
        <v>0.00028121484814398203</v>
      </c>
      <c r="G19" s="49">
        <v>1</v>
      </c>
      <c r="H19" s="74">
        <v>0.0002555583950932788</v>
      </c>
      <c r="I19" s="49">
        <v>2</v>
      </c>
      <c r="J19" s="74">
        <v>0.0004601932811780948</v>
      </c>
      <c r="K19" s="49">
        <v>0</v>
      </c>
      <c r="L19" s="74">
        <v>0</v>
      </c>
      <c r="M19" s="49">
        <v>1</v>
      </c>
      <c r="N19" s="74">
        <v>0.00038387715930902113</v>
      </c>
      <c r="O19" s="49">
        <v>0</v>
      </c>
      <c r="P19" s="74">
        <v>0</v>
      </c>
      <c r="Q19" s="49">
        <v>0</v>
      </c>
      <c r="R19" s="74">
        <v>0</v>
      </c>
      <c r="S19" s="73">
        <v>18</v>
      </c>
      <c r="T19" s="74">
        <v>0.00047911842210332983</v>
      </c>
    </row>
    <row r="20" spans="1:20" ht="14.25">
      <c r="A20" s="127" t="s">
        <v>117</v>
      </c>
      <c r="B20" s="128" t="s">
        <v>263</v>
      </c>
      <c r="C20" s="49">
        <v>0</v>
      </c>
      <c r="D20" s="74">
        <v>0</v>
      </c>
      <c r="E20" s="49">
        <v>0</v>
      </c>
      <c r="F20" s="74">
        <v>0</v>
      </c>
      <c r="G20" s="49">
        <v>1</v>
      </c>
      <c r="H20" s="74">
        <v>0.0002555583950932788</v>
      </c>
      <c r="I20" s="49">
        <v>0</v>
      </c>
      <c r="J20" s="74">
        <v>0</v>
      </c>
      <c r="K20" s="49">
        <v>0</v>
      </c>
      <c r="L20" s="74">
        <v>0</v>
      </c>
      <c r="M20" s="49">
        <v>1</v>
      </c>
      <c r="N20" s="74">
        <v>0.00038387715930902113</v>
      </c>
      <c r="O20" s="49">
        <v>0</v>
      </c>
      <c r="P20" s="74">
        <v>0</v>
      </c>
      <c r="Q20" s="49">
        <v>0</v>
      </c>
      <c r="R20" s="74">
        <v>0</v>
      </c>
      <c r="S20" s="73">
        <v>2</v>
      </c>
      <c r="T20" s="74">
        <v>5.323538023370333E-05</v>
      </c>
    </row>
    <row r="21" spans="1:20" ht="14.25">
      <c r="A21" s="127" t="s">
        <v>118</v>
      </c>
      <c r="B21" s="128" t="s">
        <v>264</v>
      </c>
      <c r="C21" s="49">
        <v>21</v>
      </c>
      <c r="D21" s="74">
        <v>0.0011001100110011</v>
      </c>
      <c r="E21" s="49">
        <v>3</v>
      </c>
      <c r="F21" s="74">
        <v>0.000843644544431946</v>
      </c>
      <c r="G21" s="49">
        <v>3</v>
      </c>
      <c r="H21" s="74">
        <v>0.0007666751852798365</v>
      </c>
      <c r="I21" s="49">
        <v>2</v>
      </c>
      <c r="J21" s="74">
        <v>0.0004601932811780948</v>
      </c>
      <c r="K21" s="49">
        <v>5</v>
      </c>
      <c r="L21" s="74">
        <v>0.002193944712593243</v>
      </c>
      <c r="M21" s="49">
        <v>0</v>
      </c>
      <c r="N21" s="74">
        <v>0</v>
      </c>
      <c r="O21" s="49">
        <v>0</v>
      </c>
      <c r="P21" s="74">
        <v>0</v>
      </c>
      <c r="Q21" s="49">
        <v>0</v>
      </c>
      <c r="R21" s="74">
        <v>0</v>
      </c>
      <c r="S21" s="73">
        <v>34</v>
      </c>
      <c r="T21" s="74">
        <v>0.0009050014639729564</v>
      </c>
    </row>
    <row r="22" spans="1:20" ht="14.25">
      <c r="A22" s="127" t="s">
        <v>119</v>
      </c>
      <c r="B22" s="128" t="s">
        <v>265</v>
      </c>
      <c r="C22" s="49">
        <v>27</v>
      </c>
      <c r="D22" s="74">
        <v>0.0014144271570014145</v>
      </c>
      <c r="E22" s="49">
        <v>2</v>
      </c>
      <c r="F22" s="74">
        <v>0.0005624296962879641</v>
      </c>
      <c r="G22" s="49">
        <v>4</v>
      </c>
      <c r="H22" s="74">
        <v>0.0010222335803731152</v>
      </c>
      <c r="I22" s="49">
        <v>3</v>
      </c>
      <c r="J22" s="74">
        <v>0.0006902899217671423</v>
      </c>
      <c r="K22" s="49">
        <v>0</v>
      </c>
      <c r="L22" s="74">
        <v>0</v>
      </c>
      <c r="M22" s="49">
        <v>2</v>
      </c>
      <c r="N22" s="74">
        <v>0.0007677543186180423</v>
      </c>
      <c r="O22" s="49">
        <v>0</v>
      </c>
      <c r="P22" s="74">
        <v>0</v>
      </c>
      <c r="Q22" s="49">
        <v>0</v>
      </c>
      <c r="R22" s="74">
        <v>0</v>
      </c>
      <c r="S22" s="73">
        <v>38</v>
      </c>
      <c r="T22" s="74">
        <v>0.001011472224440363</v>
      </c>
    </row>
    <row r="23" spans="1:20" ht="14.25">
      <c r="A23" s="127" t="s">
        <v>120</v>
      </c>
      <c r="B23" s="128" t="s">
        <v>266</v>
      </c>
      <c r="C23" s="49">
        <v>3</v>
      </c>
      <c r="D23" s="74">
        <v>0.00015715857300015716</v>
      </c>
      <c r="E23" s="49">
        <v>0</v>
      </c>
      <c r="F23" s="74">
        <v>0</v>
      </c>
      <c r="G23" s="49">
        <v>2</v>
      </c>
      <c r="H23" s="74">
        <v>0.0005111167901865576</v>
      </c>
      <c r="I23" s="49">
        <v>0</v>
      </c>
      <c r="J23" s="74">
        <v>0</v>
      </c>
      <c r="K23" s="49">
        <v>1</v>
      </c>
      <c r="L23" s="74">
        <v>0.0004387889425186486</v>
      </c>
      <c r="M23" s="49">
        <v>0</v>
      </c>
      <c r="N23" s="74">
        <v>0</v>
      </c>
      <c r="O23" s="49">
        <v>0</v>
      </c>
      <c r="P23" s="74">
        <v>0</v>
      </c>
      <c r="Q23" s="49">
        <v>0</v>
      </c>
      <c r="R23" s="74">
        <v>0</v>
      </c>
      <c r="S23" s="73">
        <v>6</v>
      </c>
      <c r="T23" s="74">
        <v>0.00015970614070110993</v>
      </c>
    </row>
    <row r="24" spans="1:20" ht="14.25">
      <c r="A24" s="127" t="s">
        <v>121</v>
      </c>
      <c r="B24" s="128" t="s">
        <v>267</v>
      </c>
      <c r="C24" s="49">
        <v>16</v>
      </c>
      <c r="D24" s="74">
        <v>0.0008381790560008382</v>
      </c>
      <c r="E24" s="49">
        <v>1</v>
      </c>
      <c r="F24" s="74">
        <v>0.00028121484814398203</v>
      </c>
      <c r="G24" s="49">
        <v>3</v>
      </c>
      <c r="H24" s="74">
        <v>0.0007666751852798365</v>
      </c>
      <c r="I24" s="49">
        <v>5</v>
      </c>
      <c r="J24" s="74">
        <v>0.001150483202945237</v>
      </c>
      <c r="K24" s="49">
        <v>0</v>
      </c>
      <c r="L24" s="74">
        <v>0</v>
      </c>
      <c r="M24" s="49">
        <v>0</v>
      </c>
      <c r="N24" s="74">
        <v>0</v>
      </c>
      <c r="O24" s="49">
        <v>0</v>
      </c>
      <c r="P24" s="74">
        <v>0</v>
      </c>
      <c r="Q24" s="49">
        <v>0</v>
      </c>
      <c r="R24" s="74">
        <v>0</v>
      </c>
      <c r="S24" s="73">
        <v>25</v>
      </c>
      <c r="T24" s="74">
        <v>0.0006654422529212916</v>
      </c>
    </row>
    <row r="25" spans="1:20" ht="14.25">
      <c r="A25" s="127" t="s">
        <v>122</v>
      </c>
      <c r="B25" s="128" t="s">
        <v>268</v>
      </c>
      <c r="C25" s="49">
        <v>130</v>
      </c>
      <c r="D25" s="74">
        <v>0.00681020483000681</v>
      </c>
      <c r="E25" s="49">
        <v>2</v>
      </c>
      <c r="F25" s="74">
        <v>0.0005624296962879641</v>
      </c>
      <c r="G25" s="49">
        <v>0</v>
      </c>
      <c r="H25" s="74">
        <v>0</v>
      </c>
      <c r="I25" s="49">
        <v>3</v>
      </c>
      <c r="J25" s="74">
        <v>0.0006902899217671423</v>
      </c>
      <c r="K25" s="49">
        <v>1</v>
      </c>
      <c r="L25" s="74">
        <v>0.0004387889425186486</v>
      </c>
      <c r="M25" s="49">
        <v>0</v>
      </c>
      <c r="N25" s="74">
        <v>0</v>
      </c>
      <c r="O25" s="49">
        <v>0</v>
      </c>
      <c r="P25" s="74">
        <v>0</v>
      </c>
      <c r="Q25" s="49">
        <v>0</v>
      </c>
      <c r="R25" s="74">
        <v>0</v>
      </c>
      <c r="S25" s="73">
        <v>136</v>
      </c>
      <c r="T25" s="74">
        <v>0.0036200058558918257</v>
      </c>
    </row>
    <row r="26" spans="1:20" ht="14.25">
      <c r="A26" s="127" t="s">
        <v>123</v>
      </c>
      <c r="B26" s="128" t="s">
        <v>269</v>
      </c>
      <c r="C26" s="49">
        <v>221</v>
      </c>
      <c r="D26" s="74">
        <v>0.011577348211011577</v>
      </c>
      <c r="E26" s="49">
        <v>42</v>
      </c>
      <c r="F26" s="74">
        <v>0.011811023622047244</v>
      </c>
      <c r="G26" s="49">
        <v>26</v>
      </c>
      <c r="H26" s="74">
        <v>0.006644518272425249</v>
      </c>
      <c r="I26" s="49">
        <v>29</v>
      </c>
      <c r="J26" s="74">
        <v>0.006672802577082373</v>
      </c>
      <c r="K26" s="49">
        <v>16</v>
      </c>
      <c r="L26" s="74">
        <v>0.0070206230802983775</v>
      </c>
      <c r="M26" s="49">
        <v>29</v>
      </c>
      <c r="N26" s="74">
        <v>0.011132437619961612</v>
      </c>
      <c r="O26" s="49">
        <v>8</v>
      </c>
      <c r="P26" s="74">
        <v>0.007582938388625593</v>
      </c>
      <c r="Q26" s="49">
        <v>8</v>
      </c>
      <c r="R26" s="74">
        <v>0.011019283746556474</v>
      </c>
      <c r="S26" s="73">
        <v>379</v>
      </c>
      <c r="T26" s="74">
        <v>0.010088104554286778</v>
      </c>
    </row>
    <row r="27" spans="1:20" ht="27">
      <c r="A27" s="127" t="s">
        <v>124</v>
      </c>
      <c r="B27" s="128" t="s">
        <v>270</v>
      </c>
      <c r="C27" s="49">
        <v>3</v>
      </c>
      <c r="D27" s="74">
        <v>0.00015715857300015716</v>
      </c>
      <c r="E27" s="49">
        <v>0</v>
      </c>
      <c r="F27" s="74">
        <v>0</v>
      </c>
      <c r="G27" s="49">
        <v>0</v>
      </c>
      <c r="H27" s="74">
        <v>0</v>
      </c>
      <c r="I27" s="49">
        <v>0</v>
      </c>
      <c r="J27" s="74">
        <v>0</v>
      </c>
      <c r="K27" s="49">
        <v>0</v>
      </c>
      <c r="L27" s="74">
        <v>0</v>
      </c>
      <c r="M27" s="49">
        <v>0</v>
      </c>
      <c r="N27" s="74">
        <v>0</v>
      </c>
      <c r="O27" s="49">
        <v>1</v>
      </c>
      <c r="P27" s="74">
        <v>0.0009478672985781991</v>
      </c>
      <c r="Q27" s="49">
        <v>0</v>
      </c>
      <c r="R27" s="74">
        <v>0</v>
      </c>
      <c r="S27" s="73">
        <v>4</v>
      </c>
      <c r="T27" s="74">
        <v>0.00010647076046740666</v>
      </c>
    </row>
    <row r="28" spans="1:20" ht="14.25">
      <c r="A28" s="127" t="s">
        <v>125</v>
      </c>
      <c r="B28" s="128" t="s">
        <v>271</v>
      </c>
      <c r="C28" s="49">
        <v>4</v>
      </c>
      <c r="D28" s="74">
        <v>0.00020954476400020954</v>
      </c>
      <c r="E28" s="49">
        <v>1</v>
      </c>
      <c r="F28" s="74">
        <v>0.00028121484814398203</v>
      </c>
      <c r="G28" s="49">
        <v>0</v>
      </c>
      <c r="H28" s="74">
        <v>0</v>
      </c>
      <c r="I28" s="49">
        <v>0</v>
      </c>
      <c r="J28" s="74">
        <v>0</v>
      </c>
      <c r="K28" s="49">
        <v>0</v>
      </c>
      <c r="L28" s="74">
        <v>0</v>
      </c>
      <c r="M28" s="49">
        <v>2</v>
      </c>
      <c r="N28" s="74">
        <v>0.0007677543186180423</v>
      </c>
      <c r="O28" s="49">
        <v>0</v>
      </c>
      <c r="P28" s="74">
        <v>0</v>
      </c>
      <c r="Q28" s="49">
        <v>0</v>
      </c>
      <c r="R28" s="74">
        <v>0</v>
      </c>
      <c r="S28" s="73">
        <v>7</v>
      </c>
      <c r="T28" s="74">
        <v>0.0001863238308179616</v>
      </c>
    </row>
    <row r="29" spans="1:20" ht="14.25">
      <c r="A29" s="127" t="s">
        <v>126</v>
      </c>
      <c r="B29" s="128" t="s">
        <v>272</v>
      </c>
      <c r="C29" s="49">
        <v>154</v>
      </c>
      <c r="D29" s="74">
        <v>0.008067473414008068</v>
      </c>
      <c r="E29" s="49">
        <v>19</v>
      </c>
      <c r="F29" s="74">
        <v>0.005343082114735659</v>
      </c>
      <c r="G29" s="49">
        <v>11</v>
      </c>
      <c r="H29" s="74">
        <v>0.002811142346026067</v>
      </c>
      <c r="I29" s="49">
        <v>26</v>
      </c>
      <c r="J29" s="74">
        <v>0.0059825126553152315</v>
      </c>
      <c r="K29" s="49">
        <v>7</v>
      </c>
      <c r="L29" s="74">
        <v>0.00307152259763054</v>
      </c>
      <c r="M29" s="49">
        <v>18</v>
      </c>
      <c r="N29" s="74">
        <v>0.00690978886756238</v>
      </c>
      <c r="O29" s="49">
        <v>4</v>
      </c>
      <c r="P29" s="74">
        <v>0.0037914691943127963</v>
      </c>
      <c r="Q29" s="49">
        <v>7</v>
      </c>
      <c r="R29" s="74">
        <v>0.009641873278236915</v>
      </c>
      <c r="S29" s="73">
        <v>246</v>
      </c>
      <c r="T29" s="74">
        <v>0.006547951768745509</v>
      </c>
    </row>
    <row r="30" spans="1:20" ht="14.25">
      <c r="A30" s="127" t="s">
        <v>163</v>
      </c>
      <c r="B30" s="128" t="s">
        <v>273</v>
      </c>
      <c r="C30" s="49">
        <v>126</v>
      </c>
      <c r="D30" s="74">
        <v>0.0066006600660066</v>
      </c>
      <c r="E30" s="49">
        <v>4</v>
      </c>
      <c r="F30" s="74">
        <v>0.0011248593925759281</v>
      </c>
      <c r="G30" s="49">
        <v>5</v>
      </c>
      <c r="H30" s="74">
        <v>0.0012777919754663942</v>
      </c>
      <c r="I30" s="49">
        <v>7</v>
      </c>
      <c r="J30" s="74">
        <v>0.0016106764841233318</v>
      </c>
      <c r="K30" s="49">
        <v>2</v>
      </c>
      <c r="L30" s="74">
        <v>0.0008775778850372972</v>
      </c>
      <c r="M30" s="49">
        <v>4</v>
      </c>
      <c r="N30" s="74">
        <v>0.0015355086372360845</v>
      </c>
      <c r="O30" s="49">
        <v>3</v>
      </c>
      <c r="P30" s="74">
        <v>0.002843601895734597</v>
      </c>
      <c r="Q30" s="49">
        <v>3</v>
      </c>
      <c r="R30" s="74">
        <v>0.004132231404958678</v>
      </c>
      <c r="S30" s="73">
        <v>154</v>
      </c>
      <c r="T30" s="74">
        <v>0.0040991242779951555</v>
      </c>
    </row>
    <row r="31" spans="1:20" ht="14.25">
      <c r="A31" s="127" t="s">
        <v>162</v>
      </c>
      <c r="B31" s="128" t="s">
        <v>274</v>
      </c>
      <c r="C31" s="49">
        <v>469</v>
      </c>
      <c r="D31" s="74">
        <v>0.02456912357902457</v>
      </c>
      <c r="E31" s="49">
        <v>26</v>
      </c>
      <c r="F31" s="74">
        <v>0.007311586051743532</v>
      </c>
      <c r="G31" s="49">
        <v>39</v>
      </c>
      <c r="H31" s="74">
        <v>0.009966777408637875</v>
      </c>
      <c r="I31" s="49">
        <v>52</v>
      </c>
      <c r="J31" s="74">
        <v>0.011965025310630463</v>
      </c>
      <c r="K31" s="49">
        <v>19</v>
      </c>
      <c r="L31" s="74">
        <v>0.00833698990785432</v>
      </c>
      <c r="M31" s="49">
        <v>52</v>
      </c>
      <c r="N31" s="74">
        <v>0.019961612284069098</v>
      </c>
      <c r="O31" s="49">
        <v>32</v>
      </c>
      <c r="P31" s="74">
        <v>0.03033175355450237</v>
      </c>
      <c r="Q31" s="49">
        <v>33</v>
      </c>
      <c r="R31" s="74">
        <v>0.045454545454545456</v>
      </c>
      <c r="S31" s="73">
        <v>722</v>
      </c>
      <c r="T31" s="74">
        <v>0.0192179722643669</v>
      </c>
    </row>
    <row r="32" spans="1:20" ht="14.25">
      <c r="A32" s="127" t="s">
        <v>161</v>
      </c>
      <c r="B32" s="128" t="s">
        <v>275</v>
      </c>
      <c r="C32" s="49">
        <v>2134</v>
      </c>
      <c r="D32" s="74">
        <v>0.11179213159411178</v>
      </c>
      <c r="E32" s="49">
        <v>97</v>
      </c>
      <c r="F32" s="74">
        <v>0.027277840269966252</v>
      </c>
      <c r="G32" s="49">
        <v>81</v>
      </c>
      <c r="H32" s="74">
        <v>0.020700230002555588</v>
      </c>
      <c r="I32" s="49">
        <v>103</v>
      </c>
      <c r="J32" s="74">
        <v>0.023699953980671883</v>
      </c>
      <c r="K32" s="49">
        <v>58</v>
      </c>
      <c r="L32" s="74">
        <v>0.025449758666081616</v>
      </c>
      <c r="M32" s="49">
        <v>165</v>
      </c>
      <c r="N32" s="74">
        <v>0.06333973128598848</v>
      </c>
      <c r="O32" s="49">
        <v>88</v>
      </c>
      <c r="P32" s="74">
        <v>0.08341232227488153</v>
      </c>
      <c r="Q32" s="49">
        <v>56</v>
      </c>
      <c r="R32" s="74">
        <v>0.07713498622589532</v>
      </c>
      <c r="S32" s="73">
        <v>2782</v>
      </c>
      <c r="T32" s="74">
        <v>0.07405041390508131</v>
      </c>
    </row>
    <row r="33" spans="1:20" ht="14.25">
      <c r="A33" s="127" t="s">
        <v>160</v>
      </c>
      <c r="B33" s="128" t="s">
        <v>276</v>
      </c>
      <c r="C33" s="49">
        <v>2123</v>
      </c>
      <c r="D33" s="74">
        <v>0.11121588349311122</v>
      </c>
      <c r="E33" s="49">
        <v>95</v>
      </c>
      <c r="F33" s="74">
        <v>0.02671541057367829</v>
      </c>
      <c r="G33" s="49">
        <v>90</v>
      </c>
      <c r="H33" s="74">
        <v>0.02300025555839509</v>
      </c>
      <c r="I33" s="49">
        <v>112</v>
      </c>
      <c r="J33" s="74">
        <v>0.02577082374597331</v>
      </c>
      <c r="K33" s="49">
        <v>51</v>
      </c>
      <c r="L33" s="74">
        <v>0.02237823606845107</v>
      </c>
      <c r="M33" s="49">
        <v>166</v>
      </c>
      <c r="N33" s="74">
        <v>0.06372360844529751</v>
      </c>
      <c r="O33" s="49">
        <v>95</v>
      </c>
      <c r="P33" s="74">
        <v>0.09004739336492891</v>
      </c>
      <c r="Q33" s="49">
        <v>68</v>
      </c>
      <c r="R33" s="74">
        <v>0.09366391184573003</v>
      </c>
      <c r="S33" s="73">
        <v>2800</v>
      </c>
      <c r="T33" s="74">
        <v>0.07452953232718466</v>
      </c>
    </row>
    <row r="34" spans="1:20" ht="14.25">
      <c r="A34" s="127" t="s">
        <v>159</v>
      </c>
      <c r="B34" s="128" t="s">
        <v>277</v>
      </c>
      <c r="C34" s="49">
        <v>605</v>
      </c>
      <c r="D34" s="74">
        <v>0.031693645555031694</v>
      </c>
      <c r="E34" s="49">
        <v>50</v>
      </c>
      <c r="F34" s="74">
        <v>0.0140607424071991</v>
      </c>
      <c r="G34" s="49">
        <v>63</v>
      </c>
      <c r="H34" s="74">
        <v>0.016100178890876567</v>
      </c>
      <c r="I34" s="49">
        <v>64</v>
      </c>
      <c r="J34" s="74">
        <v>0.014726184997699034</v>
      </c>
      <c r="K34" s="49">
        <v>40</v>
      </c>
      <c r="L34" s="74">
        <v>0.017551557700745943</v>
      </c>
      <c r="M34" s="49">
        <v>65</v>
      </c>
      <c r="N34" s="74">
        <v>0.02495201535508637</v>
      </c>
      <c r="O34" s="49">
        <v>52</v>
      </c>
      <c r="P34" s="74">
        <v>0.04928909952606635</v>
      </c>
      <c r="Q34" s="49">
        <v>35</v>
      </c>
      <c r="R34" s="74">
        <v>0.048209366391184574</v>
      </c>
      <c r="S34" s="73">
        <v>974</v>
      </c>
      <c r="T34" s="74">
        <v>0.025925630173813517</v>
      </c>
    </row>
    <row r="35" spans="1:20" ht="14.25">
      <c r="A35" s="127" t="s">
        <v>158</v>
      </c>
      <c r="B35" s="128" t="s">
        <v>278</v>
      </c>
      <c r="C35" s="49">
        <v>12</v>
      </c>
      <c r="D35" s="74">
        <v>0.0006286342920006286</v>
      </c>
      <c r="E35" s="49">
        <v>0</v>
      </c>
      <c r="F35" s="74">
        <v>0</v>
      </c>
      <c r="G35" s="49">
        <v>0</v>
      </c>
      <c r="H35" s="74">
        <v>0</v>
      </c>
      <c r="I35" s="49">
        <v>0</v>
      </c>
      <c r="J35" s="74">
        <v>0</v>
      </c>
      <c r="K35" s="49">
        <v>0</v>
      </c>
      <c r="L35" s="74">
        <v>0</v>
      </c>
      <c r="M35" s="49">
        <v>0</v>
      </c>
      <c r="N35" s="74">
        <v>0</v>
      </c>
      <c r="O35" s="49">
        <v>0</v>
      </c>
      <c r="P35" s="74">
        <v>0</v>
      </c>
      <c r="Q35" s="49">
        <v>0</v>
      </c>
      <c r="R35" s="74">
        <v>0</v>
      </c>
      <c r="S35" s="73">
        <v>12</v>
      </c>
      <c r="T35" s="74">
        <v>0.00031941228140221987</v>
      </c>
    </row>
    <row r="36" spans="1:20" ht="14.25">
      <c r="A36" s="127" t="s">
        <v>157</v>
      </c>
      <c r="B36" s="128" t="s">
        <v>279</v>
      </c>
      <c r="C36" s="49">
        <v>18</v>
      </c>
      <c r="D36" s="74">
        <v>0.000942951438000943</v>
      </c>
      <c r="E36" s="49">
        <v>2</v>
      </c>
      <c r="F36" s="74">
        <v>0.0005624296962879641</v>
      </c>
      <c r="G36" s="49">
        <v>1</v>
      </c>
      <c r="H36" s="74">
        <v>0.0002555583950932788</v>
      </c>
      <c r="I36" s="49">
        <v>5</v>
      </c>
      <c r="J36" s="74">
        <v>0.001150483202945237</v>
      </c>
      <c r="K36" s="49">
        <v>0</v>
      </c>
      <c r="L36" s="74">
        <v>0</v>
      </c>
      <c r="M36" s="49">
        <v>3</v>
      </c>
      <c r="N36" s="74">
        <v>0.0011516314779270633</v>
      </c>
      <c r="O36" s="49">
        <v>2</v>
      </c>
      <c r="P36" s="74">
        <v>0.0018957345971563982</v>
      </c>
      <c r="Q36" s="49">
        <v>0</v>
      </c>
      <c r="R36" s="74">
        <v>0</v>
      </c>
      <c r="S36" s="73">
        <v>31</v>
      </c>
      <c r="T36" s="74">
        <v>0.0008251483936224014</v>
      </c>
    </row>
    <row r="37" spans="1:20" ht="27">
      <c r="A37" s="127" t="s">
        <v>156</v>
      </c>
      <c r="B37" s="128" t="s">
        <v>280</v>
      </c>
      <c r="C37" s="49">
        <v>2</v>
      </c>
      <c r="D37" s="74">
        <v>0.00010477238200010477</v>
      </c>
      <c r="E37" s="49">
        <v>2</v>
      </c>
      <c r="F37" s="74">
        <v>0.0005624296962879641</v>
      </c>
      <c r="G37" s="49">
        <v>0</v>
      </c>
      <c r="H37" s="74">
        <v>0</v>
      </c>
      <c r="I37" s="49">
        <v>0</v>
      </c>
      <c r="J37" s="74">
        <v>0</v>
      </c>
      <c r="K37" s="49">
        <v>0</v>
      </c>
      <c r="L37" s="74">
        <v>0</v>
      </c>
      <c r="M37" s="49">
        <v>0</v>
      </c>
      <c r="N37" s="74">
        <v>0</v>
      </c>
      <c r="O37" s="49">
        <v>0</v>
      </c>
      <c r="P37" s="74">
        <v>0</v>
      </c>
      <c r="Q37" s="49">
        <v>0</v>
      </c>
      <c r="R37" s="74">
        <v>0</v>
      </c>
      <c r="S37" s="73">
        <v>4</v>
      </c>
      <c r="T37" s="74">
        <v>0.00010647076046740666</v>
      </c>
    </row>
    <row r="38" spans="1:20" ht="14.25">
      <c r="A38" s="127" t="s">
        <v>155</v>
      </c>
      <c r="B38" s="128" t="s">
        <v>281</v>
      </c>
      <c r="C38" s="49">
        <v>4</v>
      </c>
      <c r="D38" s="74">
        <v>0.00020954476400020954</v>
      </c>
      <c r="E38" s="49">
        <v>0</v>
      </c>
      <c r="F38" s="74">
        <v>0</v>
      </c>
      <c r="G38" s="49">
        <v>2</v>
      </c>
      <c r="H38" s="74">
        <v>0.0005111167901865576</v>
      </c>
      <c r="I38" s="49">
        <v>0</v>
      </c>
      <c r="J38" s="74">
        <v>0</v>
      </c>
      <c r="K38" s="49">
        <v>0</v>
      </c>
      <c r="L38" s="74">
        <v>0</v>
      </c>
      <c r="M38" s="49">
        <v>1</v>
      </c>
      <c r="N38" s="74">
        <v>0.00038387715930902113</v>
      </c>
      <c r="O38" s="49">
        <v>0</v>
      </c>
      <c r="P38" s="74">
        <v>0</v>
      </c>
      <c r="Q38" s="49">
        <v>0</v>
      </c>
      <c r="R38" s="74">
        <v>0</v>
      </c>
      <c r="S38" s="73">
        <v>7</v>
      </c>
      <c r="T38" s="74">
        <v>0.0001863238308179616</v>
      </c>
    </row>
    <row r="39" spans="1:20" ht="14.25">
      <c r="A39" s="127" t="s">
        <v>154</v>
      </c>
      <c r="B39" s="128" t="s">
        <v>282</v>
      </c>
      <c r="C39" s="49">
        <v>15</v>
      </c>
      <c r="D39" s="74">
        <v>0.0007857928650007858</v>
      </c>
      <c r="E39" s="49">
        <v>2</v>
      </c>
      <c r="F39" s="74">
        <v>0.0005624296962879641</v>
      </c>
      <c r="G39" s="49">
        <v>3</v>
      </c>
      <c r="H39" s="74">
        <v>0.0007666751852798365</v>
      </c>
      <c r="I39" s="49">
        <v>1</v>
      </c>
      <c r="J39" s="74">
        <v>0.0002300966405890474</v>
      </c>
      <c r="K39" s="49">
        <v>1</v>
      </c>
      <c r="L39" s="74">
        <v>0.0004387889425186486</v>
      </c>
      <c r="M39" s="49">
        <v>0</v>
      </c>
      <c r="N39" s="74">
        <v>0</v>
      </c>
      <c r="O39" s="49">
        <v>1</v>
      </c>
      <c r="P39" s="74">
        <v>0.0009478672985781991</v>
      </c>
      <c r="Q39" s="49">
        <v>0</v>
      </c>
      <c r="R39" s="74">
        <v>0</v>
      </c>
      <c r="S39" s="73">
        <v>23</v>
      </c>
      <c r="T39" s="74">
        <v>0.0006122068726875882</v>
      </c>
    </row>
    <row r="40" spans="1:20" ht="14.25">
      <c r="A40" s="127" t="s">
        <v>153</v>
      </c>
      <c r="B40" s="128" t="s">
        <v>283</v>
      </c>
      <c r="C40" s="49">
        <v>8</v>
      </c>
      <c r="D40" s="74">
        <v>0.0004190895280004191</v>
      </c>
      <c r="E40" s="49">
        <v>4</v>
      </c>
      <c r="F40" s="74">
        <v>0.0011248593925759281</v>
      </c>
      <c r="G40" s="49">
        <v>1</v>
      </c>
      <c r="H40" s="74">
        <v>0.0002555583950932788</v>
      </c>
      <c r="I40" s="49">
        <v>1</v>
      </c>
      <c r="J40" s="74">
        <v>0.0002300966405890474</v>
      </c>
      <c r="K40" s="49">
        <v>0</v>
      </c>
      <c r="L40" s="74">
        <v>0</v>
      </c>
      <c r="M40" s="49">
        <v>4</v>
      </c>
      <c r="N40" s="74">
        <v>0.0015355086372360845</v>
      </c>
      <c r="O40" s="49">
        <v>0</v>
      </c>
      <c r="P40" s="74">
        <v>0</v>
      </c>
      <c r="Q40" s="49">
        <v>0</v>
      </c>
      <c r="R40" s="74">
        <v>0</v>
      </c>
      <c r="S40" s="73">
        <v>18</v>
      </c>
      <c r="T40" s="74">
        <v>0.00047911842210332983</v>
      </c>
    </row>
    <row r="41" spans="1:20" ht="14.25">
      <c r="A41" s="127" t="s">
        <v>152</v>
      </c>
      <c r="B41" s="128" t="s">
        <v>284</v>
      </c>
      <c r="C41" s="49">
        <v>11</v>
      </c>
      <c r="D41" s="74">
        <v>0.0005762481010005763</v>
      </c>
      <c r="E41" s="49">
        <v>6</v>
      </c>
      <c r="F41" s="74">
        <v>0.001687289088863892</v>
      </c>
      <c r="G41" s="49">
        <v>4</v>
      </c>
      <c r="H41" s="74">
        <v>0.0010222335803731152</v>
      </c>
      <c r="I41" s="49">
        <v>1</v>
      </c>
      <c r="J41" s="74">
        <v>0.0002300966405890474</v>
      </c>
      <c r="K41" s="49">
        <v>3</v>
      </c>
      <c r="L41" s="74">
        <v>0.0013163668275559457</v>
      </c>
      <c r="M41" s="49">
        <v>0</v>
      </c>
      <c r="N41" s="74">
        <v>0</v>
      </c>
      <c r="O41" s="49">
        <v>2</v>
      </c>
      <c r="P41" s="74">
        <v>0.0018957345971563982</v>
      </c>
      <c r="Q41" s="49">
        <v>1</v>
      </c>
      <c r="R41" s="74">
        <v>0.0013774104683195593</v>
      </c>
      <c r="S41" s="73">
        <v>28</v>
      </c>
      <c r="T41" s="74">
        <v>0.0007452953232718465</v>
      </c>
    </row>
    <row r="42" spans="1:20" ht="14.25">
      <c r="A42" s="127" t="s">
        <v>151</v>
      </c>
      <c r="B42" s="128" t="s">
        <v>285</v>
      </c>
      <c r="C42" s="49">
        <v>97</v>
      </c>
      <c r="D42" s="74">
        <v>0.005081460527005081</v>
      </c>
      <c r="E42" s="49">
        <v>20</v>
      </c>
      <c r="F42" s="74">
        <v>0.005624296962879641</v>
      </c>
      <c r="G42" s="49">
        <v>11</v>
      </c>
      <c r="H42" s="74">
        <v>0.002811142346026067</v>
      </c>
      <c r="I42" s="49">
        <v>8</v>
      </c>
      <c r="J42" s="74">
        <v>0.0018407731247123793</v>
      </c>
      <c r="K42" s="49">
        <v>3</v>
      </c>
      <c r="L42" s="74">
        <v>0.0013163668275559457</v>
      </c>
      <c r="M42" s="49">
        <v>6</v>
      </c>
      <c r="N42" s="74">
        <v>0.0023032629558541267</v>
      </c>
      <c r="O42" s="49">
        <v>3</v>
      </c>
      <c r="P42" s="74">
        <v>0.002843601895734597</v>
      </c>
      <c r="Q42" s="49">
        <v>2</v>
      </c>
      <c r="R42" s="74">
        <v>0.0027548209366391185</v>
      </c>
      <c r="S42" s="73">
        <v>150</v>
      </c>
      <c r="T42" s="74">
        <v>0.003992653517527749</v>
      </c>
    </row>
    <row r="43" spans="1:20" ht="14.25">
      <c r="A43" s="127" t="s">
        <v>150</v>
      </c>
      <c r="B43" s="128" t="s">
        <v>286</v>
      </c>
      <c r="C43" s="49">
        <v>6</v>
      </c>
      <c r="D43" s="74">
        <v>0.0003143171460003143</v>
      </c>
      <c r="E43" s="49">
        <v>0</v>
      </c>
      <c r="F43" s="74">
        <v>0</v>
      </c>
      <c r="G43" s="49">
        <v>0</v>
      </c>
      <c r="H43" s="74">
        <v>0</v>
      </c>
      <c r="I43" s="49">
        <v>1</v>
      </c>
      <c r="J43" s="74">
        <v>0.0002300966405890474</v>
      </c>
      <c r="K43" s="49">
        <v>1</v>
      </c>
      <c r="L43" s="74">
        <v>0.0004387889425186486</v>
      </c>
      <c r="M43" s="49">
        <v>0</v>
      </c>
      <c r="N43" s="74">
        <v>0</v>
      </c>
      <c r="O43" s="49">
        <v>0</v>
      </c>
      <c r="P43" s="74">
        <v>0</v>
      </c>
      <c r="Q43" s="49">
        <v>0</v>
      </c>
      <c r="R43" s="74">
        <v>0</v>
      </c>
      <c r="S43" s="73">
        <v>8</v>
      </c>
      <c r="T43" s="74">
        <v>0.00021294152093481332</v>
      </c>
    </row>
    <row r="44" spans="1:20" ht="14.25">
      <c r="A44" s="127" t="s">
        <v>149</v>
      </c>
      <c r="B44" s="128" t="s">
        <v>287</v>
      </c>
      <c r="C44" s="49">
        <v>6</v>
      </c>
      <c r="D44" s="74">
        <v>0.0003143171460003143</v>
      </c>
      <c r="E44" s="49">
        <v>1</v>
      </c>
      <c r="F44" s="74">
        <v>0.00028121484814398203</v>
      </c>
      <c r="G44" s="49">
        <v>1</v>
      </c>
      <c r="H44" s="74">
        <v>0.0002555583950932788</v>
      </c>
      <c r="I44" s="49">
        <v>1</v>
      </c>
      <c r="J44" s="74">
        <v>0.0002300966405890474</v>
      </c>
      <c r="K44" s="49">
        <v>3</v>
      </c>
      <c r="L44" s="74">
        <v>0.0013163668275559457</v>
      </c>
      <c r="M44" s="49">
        <v>0</v>
      </c>
      <c r="N44" s="74">
        <v>0</v>
      </c>
      <c r="O44" s="49">
        <v>0</v>
      </c>
      <c r="P44" s="74">
        <v>0</v>
      </c>
      <c r="Q44" s="49">
        <v>0</v>
      </c>
      <c r="R44" s="74">
        <v>0</v>
      </c>
      <c r="S44" s="73">
        <v>12</v>
      </c>
      <c r="T44" s="74">
        <v>0.00031941228140221987</v>
      </c>
    </row>
    <row r="45" spans="1:20" ht="14.25">
      <c r="A45" s="127" t="s">
        <v>148</v>
      </c>
      <c r="B45" s="128" t="s">
        <v>288</v>
      </c>
      <c r="C45" s="49">
        <v>396</v>
      </c>
      <c r="D45" s="74">
        <v>0.020744931636020744</v>
      </c>
      <c r="E45" s="49">
        <v>51</v>
      </c>
      <c r="F45" s="74">
        <v>0.014341957255343082</v>
      </c>
      <c r="G45" s="49">
        <v>39</v>
      </c>
      <c r="H45" s="74">
        <v>0.009966777408637875</v>
      </c>
      <c r="I45" s="49">
        <v>71</v>
      </c>
      <c r="J45" s="74">
        <v>0.016336861481822364</v>
      </c>
      <c r="K45" s="49">
        <v>33</v>
      </c>
      <c r="L45" s="74">
        <v>0.014480035103115402</v>
      </c>
      <c r="M45" s="49">
        <v>28</v>
      </c>
      <c r="N45" s="74">
        <v>0.010748560460652591</v>
      </c>
      <c r="O45" s="49">
        <v>12</v>
      </c>
      <c r="P45" s="74">
        <v>0.011374407582938388</v>
      </c>
      <c r="Q45" s="49">
        <v>10</v>
      </c>
      <c r="R45" s="74">
        <v>0.013774104683195594</v>
      </c>
      <c r="S45" s="73">
        <v>640</v>
      </c>
      <c r="T45" s="74">
        <v>0.017035321674785064</v>
      </c>
    </row>
    <row r="46" spans="1:20" ht="27">
      <c r="A46" s="127" t="s">
        <v>147</v>
      </c>
      <c r="B46" s="128" t="s">
        <v>289</v>
      </c>
      <c r="C46" s="49">
        <v>24</v>
      </c>
      <c r="D46" s="74">
        <v>0.0012572685840012573</v>
      </c>
      <c r="E46" s="49">
        <v>3</v>
      </c>
      <c r="F46" s="74">
        <v>0.000843644544431946</v>
      </c>
      <c r="G46" s="49">
        <v>5</v>
      </c>
      <c r="H46" s="74">
        <v>0.0012777919754663942</v>
      </c>
      <c r="I46" s="49">
        <v>9</v>
      </c>
      <c r="J46" s="74">
        <v>0.0020708697653014268</v>
      </c>
      <c r="K46" s="49">
        <v>6</v>
      </c>
      <c r="L46" s="74">
        <v>0.0026327336551118913</v>
      </c>
      <c r="M46" s="49">
        <v>3</v>
      </c>
      <c r="N46" s="74">
        <v>0.0011516314779270633</v>
      </c>
      <c r="O46" s="49">
        <v>2</v>
      </c>
      <c r="P46" s="74">
        <v>0.0018957345971563982</v>
      </c>
      <c r="Q46" s="49">
        <v>1</v>
      </c>
      <c r="R46" s="74">
        <v>0.0013774104683195593</v>
      </c>
      <c r="S46" s="73">
        <v>53</v>
      </c>
      <c r="T46" s="74">
        <v>0.001410737576193138</v>
      </c>
    </row>
    <row r="47" spans="1:20" ht="14.25">
      <c r="A47" s="127" t="s">
        <v>146</v>
      </c>
      <c r="B47" s="128" t="s">
        <v>290</v>
      </c>
      <c r="C47" s="49">
        <v>20</v>
      </c>
      <c r="D47" s="74">
        <v>0.0010477238200010477</v>
      </c>
      <c r="E47" s="49">
        <v>3</v>
      </c>
      <c r="F47" s="74">
        <v>0.000843644544431946</v>
      </c>
      <c r="G47" s="49">
        <v>8</v>
      </c>
      <c r="H47" s="74">
        <v>0.0020444671607462305</v>
      </c>
      <c r="I47" s="49">
        <v>11</v>
      </c>
      <c r="J47" s="74">
        <v>0.0025310630464795212</v>
      </c>
      <c r="K47" s="49">
        <v>5</v>
      </c>
      <c r="L47" s="74">
        <v>0.002193944712593243</v>
      </c>
      <c r="M47" s="49">
        <v>4</v>
      </c>
      <c r="N47" s="74">
        <v>0.0015355086372360845</v>
      </c>
      <c r="O47" s="49">
        <v>1</v>
      </c>
      <c r="P47" s="74">
        <v>0.0009478672985781991</v>
      </c>
      <c r="Q47" s="49">
        <v>2</v>
      </c>
      <c r="R47" s="74">
        <v>0.0027548209366391185</v>
      </c>
      <c r="S47" s="73">
        <v>54</v>
      </c>
      <c r="T47" s="74">
        <v>0.0014373552663099899</v>
      </c>
    </row>
    <row r="48" spans="1:20" ht="14.25">
      <c r="A48" s="127" t="s">
        <v>145</v>
      </c>
      <c r="B48" s="128" t="s">
        <v>291</v>
      </c>
      <c r="C48" s="49">
        <v>23</v>
      </c>
      <c r="D48" s="74">
        <v>0.001204882393001205</v>
      </c>
      <c r="E48" s="49">
        <v>5</v>
      </c>
      <c r="F48" s="74">
        <v>0.0014060742407199101</v>
      </c>
      <c r="G48" s="49">
        <v>4</v>
      </c>
      <c r="H48" s="74">
        <v>0.0010222335803731152</v>
      </c>
      <c r="I48" s="49">
        <v>9</v>
      </c>
      <c r="J48" s="74">
        <v>0.0020708697653014268</v>
      </c>
      <c r="K48" s="49">
        <v>6</v>
      </c>
      <c r="L48" s="74">
        <v>0.0026327336551118913</v>
      </c>
      <c r="M48" s="49">
        <v>5</v>
      </c>
      <c r="N48" s="74">
        <v>0.0019193857965451055</v>
      </c>
      <c r="O48" s="49">
        <v>0</v>
      </c>
      <c r="P48" s="74">
        <v>0</v>
      </c>
      <c r="Q48" s="49">
        <v>1</v>
      </c>
      <c r="R48" s="74">
        <v>0.0013774104683195593</v>
      </c>
      <c r="S48" s="73">
        <v>53</v>
      </c>
      <c r="T48" s="74">
        <v>0.001410737576193138</v>
      </c>
    </row>
    <row r="49" spans="1:20" ht="27">
      <c r="A49" s="127" t="s">
        <v>144</v>
      </c>
      <c r="B49" s="128" t="s">
        <v>292</v>
      </c>
      <c r="C49" s="49">
        <v>60</v>
      </c>
      <c r="D49" s="74">
        <v>0.0031431714600031434</v>
      </c>
      <c r="E49" s="49">
        <v>4</v>
      </c>
      <c r="F49" s="74">
        <v>0.0011248593925759281</v>
      </c>
      <c r="G49" s="49">
        <v>6</v>
      </c>
      <c r="H49" s="74">
        <v>0.001533350370559673</v>
      </c>
      <c r="I49" s="49">
        <v>4</v>
      </c>
      <c r="J49" s="74">
        <v>0.0009203865623561896</v>
      </c>
      <c r="K49" s="49">
        <v>3</v>
      </c>
      <c r="L49" s="74">
        <v>0.0013163668275559457</v>
      </c>
      <c r="M49" s="49">
        <v>3</v>
      </c>
      <c r="N49" s="74">
        <v>0.0011516314779270633</v>
      </c>
      <c r="O49" s="49">
        <v>2</v>
      </c>
      <c r="P49" s="74">
        <v>0.0018957345971563982</v>
      </c>
      <c r="Q49" s="49">
        <v>3</v>
      </c>
      <c r="R49" s="74">
        <v>0.004132231404958678</v>
      </c>
      <c r="S49" s="73">
        <v>85</v>
      </c>
      <c r="T49" s="74">
        <v>0.002262503659932391</v>
      </c>
    </row>
    <row r="50" spans="1:20" ht="14.25">
      <c r="A50" s="127" t="s">
        <v>143</v>
      </c>
      <c r="B50" s="128" t="s">
        <v>293</v>
      </c>
      <c r="C50" s="49">
        <v>86</v>
      </c>
      <c r="D50" s="74">
        <v>0.004505212426004505</v>
      </c>
      <c r="E50" s="49">
        <v>10</v>
      </c>
      <c r="F50" s="74">
        <v>0.0028121484814398203</v>
      </c>
      <c r="G50" s="49">
        <v>10</v>
      </c>
      <c r="H50" s="74">
        <v>0.0025555839509327884</v>
      </c>
      <c r="I50" s="49">
        <v>6</v>
      </c>
      <c r="J50" s="74">
        <v>0.0013805798435342846</v>
      </c>
      <c r="K50" s="49">
        <v>3</v>
      </c>
      <c r="L50" s="74">
        <v>0.0013163668275559457</v>
      </c>
      <c r="M50" s="49">
        <v>0</v>
      </c>
      <c r="N50" s="74">
        <v>0</v>
      </c>
      <c r="O50" s="49">
        <v>2</v>
      </c>
      <c r="P50" s="74">
        <v>0.0018957345971563982</v>
      </c>
      <c r="Q50" s="49">
        <v>2</v>
      </c>
      <c r="R50" s="74">
        <v>0.0027548209366391185</v>
      </c>
      <c r="S50" s="73">
        <v>119</v>
      </c>
      <c r="T50" s="74">
        <v>0.0031675051239053475</v>
      </c>
    </row>
    <row r="51" spans="1:20" ht="14.25">
      <c r="A51" s="127" t="s">
        <v>142</v>
      </c>
      <c r="B51" s="128" t="s">
        <v>294</v>
      </c>
      <c r="C51" s="49">
        <v>1417</v>
      </c>
      <c r="D51" s="74">
        <v>0.07423123264707425</v>
      </c>
      <c r="E51" s="49">
        <v>128</v>
      </c>
      <c r="F51" s="74">
        <v>0.0359955005624297</v>
      </c>
      <c r="G51" s="49">
        <v>155</v>
      </c>
      <c r="H51" s="74">
        <v>0.03961155123945822</v>
      </c>
      <c r="I51" s="49">
        <v>153</v>
      </c>
      <c r="J51" s="74">
        <v>0.03520478601012425</v>
      </c>
      <c r="K51" s="49">
        <v>59</v>
      </c>
      <c r="L51" s="74">
        <v>0.025888547608600262</v>
      </c>
      <c r="M51" s="49">
        <v>89</v>
      </c>
      <c r="N51" s="74">
        <v>0.03416506717850288</v>
      </c>
      <c r="O51" s="49">
        <v>18</v>
      </c>
      <c r="P51" s="74">
        <v>0.017061611374407582</v>
      </c>
      <c r="Q51" s="49">
        <v>15</v>
      </c>
      <c r="R51" s="74">
        <v>0.02066115702479339</v>
      </c>
      <c r="S51" s="73">
        <v>2034</v>
      </c>
      <c r="T51" s="74">
        <v>0.05414038169767627</v>
      </c>
    </row>
    <row r="52" spans="1:20" ht="14.25">
      <c r="A52" s="127" t="s">
        <v>141</v>
      </c>
      <c r="B52" s="128" t="s">
        <v>295</v>
      </c>
      <c r="C52" s="49">
        <v>4</v>
      </c>
      <c r="D52" s="74">
        <v>0.00020954476400020954</v>
      </c>
      <c r="E52" s="49">
        <v>0</v>
      </c>
      <c r="F52" s="74">
        <v>0</v>
      </c>
      <c r="G52" s="49">
        <v>1</v>
      </c>
      <c r="H52" s="74">
        <v>0.0002555583950932788</v>
      </c>
      <c r="I52" s="49">
        <v>0</v>
      </c>
      <c r="J52" s="74">
        <v>0</v>
      </c>
      <c r="K52" s="49">
        <v>0</v>
      </c>
      <c r="L52" s="74">
        <v>0</v>
      </c>
      <c r="M52" s="49">
        <v>0</v>
      </c>
      <c r="N52" s="74">
        <v>0</v>
      </c>
      <c r="O52" s="49">
        <v>0</v>
      </c>
      <c r="P52" s="74">
        <v>0</v>
      </c>
      <c r="Q52" s="49">
        <v>0</v>
      </c>
      <c r="R52" s="74">
        <v>0</v>
      </c>
      <c r="S52" s="73">
        <v>5</v>
      </c>
      <c r="T52" s="74">
        <v>0.0001330884505842583</v>
      </c>
    </row>
    <row r="53" spans="1:20" ht="14.25">
      <c r="A53" s="127" t="s">
        <v>140</v>
      </c>
      <c r="B53" s="128" t="s">
        <v>296</v>
      </c>
      <c r="C53" s="49">
        <v>0</v>
      </c>
      <c r="D53" s="74">
        <v>0</v>
      </c>
      <c r="E53" s="49">
        <v>0</v>
      </c>
      <c r="F53" s="74">
        <v>0</v>
      </c>
      <c r="G53" s="49">
        <v>0</v>
      </c>
      <c r="H53" s="74">
        <v>0</v>
      </c>
      <c r="I53" s="49">
        <v>0</v>
      </c>
      <c r="J53" s="74">
        <v>0</v>
      </c>
      <c r="K53" s="49">
        <v>0</v>
      </c>
      <c r="L53" s="74">
        <v>0</v>
      </c>
      <c r="M53" s="49">
        <v>0</v>
      </c>
      <c r="N53" s="74">
        <v>0</v>
      </c>
      <c r="O53" s="49">
        <v>0</v>
      </c>
      <c r="P53" s="74">
        <v>0</v>
      </c>
      <c r="Q53" s="49">
        <v>0</v>
      </c>
      <c r="R53" s="74">
        <v>0</v>
      </c>
      <c r="S53" s="73">
        <v>0</v>
      </c>
      <c r="T53" s="74">
        <v>0</v>
      </c>
    </row>
    <row r="54" spans="1:20" ht="14.25">
      <c r="A54" s="127" t="s">
        <v>139</v>
      </c>
      <c r="B54" s="128" t="s">
        <v>297</v>
      </c>
      <c r="C54" s="49">
        <v>206</v>
      </c>
      <c r="D54" s="74">
        <v>0.01079155534601079</v>
      </c>
      <c r="E54" s="49">
        <v>49</v>
      </c>
      <c r="F54" s="74">
        <v>0.013779527559055118</v>
      </c>
      <c r="G54" s="49">
        <v>53</v>
      </c>
      <c r="H54" s="74">
        <v>0.013544594939943777</v>
      </c>
      <c r="I54" s="49">
        <v>58</v>
      </c>
      <c r="J54" s="74">
        <v>0.013345605154164745</v>
      </c>
      <c r="K54" s="49">
        <v>27</v>
      </c>
      <c r="L54" s="74">
        <v>0.01184730144800351</v>
      </c>
      <c r="M54" s="49">
        <v>23</v>
      </c>
      <c r="N54" s="74">
        <v>0.008829174664107486</v>
      </c>
      <c r="O54" s="49">
        <v>6</v>
      </c>
      <c r="P54" s="74">
        <v>0.005687203791469194</v>
      </c>
      <c r="Q54" s="49">
        <v>4</v>
      </c>
      <c r="R54" s="74">
        <v>0.005509641873278237</v>
      </c>
      <c r="S54" s="73">
        <v>426</v>
      </c>
      <c r="T54" s="74">
        <v>0.011339135989778808</v>
      </c>
    </row>
    <row r="55" spans="1:20" ht="14.25">
      <c r="A55" s="127" t="s">
        <v>164</v>
      </c>
      <c r="B55" s="128" t="s">
        <v>298</v>
      </c>
      <c r="C55" s="49">
        <v>1</v>
      </c>
      <c r="D55" s="74">
        <v>5.2386191000052386E-05</v>
      </c>
      <c r="E55" s="49">
        <v>0</v>
      </c>
      <c r="F55" s="74">
        <v>0</v>
      </c>
      <c r="G55" s="49">
        <v>0</v>
      </c>
      <c r="H55" s="74">
        <v>0</v>
      </c>
      <c r="I55" s="49">
        <v>0</v>
      </c>
      <c r="J55" s="74">
        <v>0</v>
      </c>
      <c r="K55" s="49">
        <v>0</v>
      </c>
      <c r="L55" s="74">
        <v>0</v>
      </c>
      <c r="M55" s="49">
        <v>0</v>
      </c>
      <c r="N55" s="74">
        <v>0</v>
      </c>
      <c r="O55" s="49">
        <v>1</v>
      </c>
      <c r="P55" s="74">
        <v>0.0009478672985781991</v>
      </c>
      <c r="Q55" s="49">
        <v>0</v>
      </c>
      <c r="R55" s="74">
        <v>0</v>
      </c>
      <c r="S55" s="73">
        <v>2</v>
      </c>
      <c r="T55" s="74">
        <v>5.323538023370333E-05</v>
      </c>
    </row>
    <row r="56" spans="1:20" ht="14.25">
      <c r="A56" s="127" t="s">
        <v>138</v>
      </c>
      <c r="B56" s="128" t="s">
        <v>299</v>
      </c>
      <c r="C56" s="49">
        <v>8</v>
      </c>
      <c r="D56" s="74">
        <v>0.0004190895280004191</v>
      </c>
      <c r="E56" s="49">
        <v>3</v>
      </c>
      <c r="F56" s="74">
        <v>0.000843644544431946</v>
      </c>
      <c r="G56" s="49">
        <v>0</v>
      </c>
      <c r="H56" s="74">
        <v>0</v>
      </c>
      <c r="I56" s="49">
        <v>0</v>
      </c>
      <c r="J56" s="74">
        <v>0</v>
      </c>
      <c r="K56" s="49">
        <v>2</v>
      </c>
      <c r="L56" s="74">
        <v>0.0008775778850372972</v>
      </c>
      <c r="M56" s="49">
        <v>0</v>
      </c>
      <c r="N56" s="74">
        <v>0</v>
      </c>
      <c r="O56" s="49">
        <v>0</v>
      </c>
      <c r="P56" s="74">
        <v>0</v>
      </c>
      <c r="Q56" s="49">
        <v>0</v>
      </c>
      <c r="R56" s="74">
        <v>0</v>
      </c>
      <c r="S56" s="73">
        <v>13</v>
      </c>
      <c r="T56" s="74">
        <v>0.00034602997151907155</v>
      </c>
    </row>
    <row r="57" spans="1:20" ht="14.25">
      <c r="A57" s="127" t="s">
        <v>137</v>
      </c>
      <c r="B57" s="128" t="s">
        <v>300</v>
      </c>
      <c r="C57" s="49">
        <v>3</v>
      </c>
      <c r="D57" s="74">
        <v>0.00015715857300015716</v>
      </c>
      <c r="E57" s="49">
        <v>6</v>
      </c>
      <c r="F57" s="74">
        <v>0.001687289088863892</v>
      </c>
      <c r="G57" s="49">
        <v>0</v>
      </c>
      <c r="H57" s="74">
        <v>0</v>
      </c>
      <c r="I57" s="49">
        <v>0</v>
      </c>
      <c r="J57" s="74">
        <v>0</v>
      </c>
      <c r="K57" s="49">
        <v>1</v>
      </c>
      <c r="L57" s="74">
        <v>0.0004387889425186486</v>
      </c>
      <c r="M57" s="49">
        <v>0</v>
      </c>
      <c r="N57" s="74">
        <v>0</v>
      </c>
      <c r="O57" s="49">
        <v>0</v>
      </c>
      <c r="P57" s="74">
        <v>0</v>
      </c>
      <c r="Q57" s="49">
        <v>0</v>
      </c>
      <c r="R57" s="74">
        <v>0</v>
      </c>
      <c r="S57" s="73">
        <v>10</v>
      </c>
      <c r="T57" s="74">
        <v>0.0002661769011685166</v>
      </c>
    </row>
    <row r="58" spans="1:20" ht="14.25">
      <c r="A58" s="127" t="s">
        <v>136</v>
      </c>
      <c r="B58" s="128" t="s">
        <v>301</v>
      </c>
      <c r="C58" s="49">
        <v>34</v>
      </c>
      <c r="D58" s="74">
        <v>0.0017811304940017814</v>
      </c>
      <c r="E58" s="49">
        <v>13</v>
      </c>
      <c r="F58" s="74">
        <v>0.003655793025871766</v>
      </c>
      <c r="G58" s="49">
        <v>7</v>
      </c>
      <c r="H58" s="74">
        <v>0.0017889087656529517</v>
      </c>
      <c r="I58" s="49">
        <v>0</v>
      </c>
      <c r="J58" s="74">
        <v>0</v>
      </c>
      <c r="K58" s="49">
        <v>3</v>
      </c>
      <c r="L58" s="74">
        <v>0.0013163668275559457</v>
      </c>
      <c r="M58" s="49">
        <v>4</v>
      </c>
      <c r="N58" s="74">
        <v>0.0015355086372360845</v>
      </c>
      <c r="O58" s="49">
        <v>0</v>
      </c>
      <c r="P58" s="74">
        <v>0</v>
      </c>
      <c r="Q58" s="49">
        <v>2</v>
      </c>
      <c r="R58" s="74">
        <v>0.0027548209366391185</v>
      </c>
      <c r="S58" s="73">
        <v>63</v>
      </c>
      <c r="T58" s="74">
        <v>0.0016769144773616546</v>
      </c>
    </row>
    <row r="59" spans="1:20" ht="27">
      <c r="A59" s="127" t="s">
        <v>135</v>
      </c>
      <c r="B59" s="128" t="s">
        <v>302</v>
      </c>
      <c r="C59" s="49">
        <v>1261</v>
      </c>
      <c r="D59" s="74">
        <v>0.06605898685106606</v>
      </c>
      <c r="E59" s="49">
        <v>386</v>
      </c>
      <c r="F59" s="74">
        <v>0.10854893138357705</v>
      </c>
      <c r="G59" s="49">
        <v>459</v>
      </c>
      <c r="H59" s="74">
        <v>0.11730130334781498</v>
      </c>
      <c r="I59" s="49">
        <v>413</v>
      </c>
      <c r="J59" s="74">
        <v>0.09502991256327657</v>
      </c>
      <c r="K59" s="49">
        <v>263</v>
      </c>
      <c r="L59" s="74">
        <v>0.11540149188240456</v>
      </c>
      <c r="M59" s="49">
        <v>288</v>
      </c>
      <c r="N59" s="74">
        <v>0.11055662188099807</v>
      </c>
      <c r="O59" s="49">
        <v>109</v>
      </c>
      <c r="P59" s="74">
        <v>0.10331753554502371</v>
      </c>
      <c r="Q59" s="49">
        <v>36</v>
      </c>
      <c r="R59" s="74">
        <v>0.049586776859504134</v>
      </c>
      <c r="S59" s="73">
        <v>3215</v>
      </c>
      <c r="T59" s="74">
        <v>0.08557587372567807</v>
      </c>
    </row>
    <row r="60" spans="1:20" ht="14.25">
      <c r="A60" s="127" t="s">
        <v>134</v>
      </c>
      <c r="B60" s="128" t="s">
        <v>303</v>
      </c>
      <c r="C60" s="49">
        <v>71</v>
      </c>
      <c r="D60" s="74">
        <v>0.00371941956100372</v>
      </c>
      <c r="E60" s="49">
        <v>19</v>
      </c>
      <c r="F60" s="74">
        <v>0.005343082114735659</v>
      </c>
      <c r="G60" s="49">
        <v>15</v>
      </c>
      <c r="H60" s="74">
        <v>0.003833375926399182</v>
      </c>
      <c r="I60" s="49">
        <v>26</v>
      </c>
      <c r="J60" s="74">
        <v>0.0059825126553152315</v>
      </c>
      <c r="K60" s="49">
        <v>11</v>
      </c>
      <c r="L60" s="74">
        <v>0.004826678367705134</v>
      </c>
      <c r="M60" s="49">
        <v>16</v>
      </c>
      <c r="N60" s="74">
        <v>0.006142034548944338</v>
      </c>
      <c r="O60" s="49">
        <v>9</v>
      </c>
      <c r="P60" s="74">
        <v>0.008530805687203791</v>
      </c>
      <c r="Q60" s="49">
        <v>3</v>
      </c>
      <c r="R60" s="74">
        <v>0.004132231404958678</v>
      </c>
      <c r="S60" s="73">
        <v>170</v>
      </c>
      <c r="T60" s="74">
        <v>0.004525007319864782</v>
      </c>
    </row>
    <row r="61" spans="1:20" ht="14.25">
      <c r="A61" s="127" t="s">
        <v>133</v>
      </c>
      <c r="B61" s="128" t="s">
        <v>304</v>
      </c>
      <c r="C61" s="49">
        <v>71</v>
      </c>
      <c r="D61" s="74">
        <v>0.00371941956100372</v>
      </c>
      <c r="E61" s="49">
        <v>6</v>
      </c>
      <c r="F61" s="74">
        <v>0.001687289088863892</v>
      </c>
      <c r="G61" s="49">
        <v>13</v>
      </c>
      <c r="H61" s="74">
        <v>0.0033222591362126247</v>
      </c>
      <c r="I61" s="49">
        <v>16</v>
      </c>
      <c r="J61" s="74">
        <v>0.0036815462494247586</v>
      </c>
      <c r="K61" s="49">
        <v>8</v>
      </c>
      <c r="L61" s="74">
        <v>0.0035103115401491887</v>
      </c>
      <c r="M61" s="49">
        <v>10</v>
      </c>
      <c r="N61" s="74">
        <v>0.003838771593090211</v>
      </c>
      <c r="O61" s="49">
        <v>4</v>
      </c>
      <c r="P61" s="74">
        <v>0.0037914691943127963</v>
      </c>
      <c r="Q61" s="49">
        <v>5</v>
      </c>
      <c r="R61" s="74">
        <v>0.006887052341597797</v>
      </c>
      <c r="S61" s="73">
        <v>133</v>
      </c>
      <c r="T61" s="74">
        <v>0.0035401527855412705</v>
      </c>
    </row>
    <row r="62" spans="1:20" ht="14.25">
      <c r="A62" s="127" t="s">
        <v>132</v>
      </c>
      <c r="B62" s="128" t="s">
        <v>305</v>
      </c>
      <c r="C62" s="49">
        <v>54</v>
      </c>
      <c r="D62" s="74">
        <v>0.002828854314002829</v>
      </c>
      <c r="E62" s="49">
        <v>7</v>
      </c>
      <c r="F62" s="74">
        <v>0.001968503937007874</v>
      </c>
      <c r="G62" s="49">
        <v>14</v>
      </c>
      <c r="H62" s="74">
        <v>0.0035778175313059034</v>
      </c>
      <c r="I62" s="49">
        <v>7</v>
      </c>
      <c r="J62" s="74">
        <v>0.0016106764841233318</v>
      </c>
      <c r="K62" s="49">
        <v>9</v>
      </c>
      <c r="L62" s="74">
        <v>0.003949100482667836</v>
      </c>
      <c r="M62" s="49">
        <v>7</v>
      </c>
      <c r="N62" s="74">
        <v>0.002687140115163148</v>
      </c>
      <c r="O62" s="49">
        <v>0</v>
      </c>
      <c r="P62" s="74">
        <v>0</v>
      </c>
      <c r="Q62" s="49">
        <v>0</v>
      </c>
      <c r="R62" s="74">
        <v>0</v>
      </c>
      <c r="S62" s="73">
        <v>98</v>
      </c>
      <c r="T62" s="74">
        <v>0.002608533631451463</v>
      </c>
    </row>
    <row r="63" spans="1:20" ht="27">
      <c r="A63" s="127" t="s">
        <v>131</v>
      </c>
      <c r="B63" s="128" t="s">
        <v>306</v>
      </c>
      <c r="C63" s="49">
        <v>7</v>
      </c>
      <c r="D63" s="74">
        <v>0.00036670333700036665</v>
      </c>
      <c r="E63" s="49">
        <v>3</v>
      </c>
      <c r="F63" s="74">
        <v>0.000843644544431946</v>
      </c>
      <c r="G63" s="49">
        <v>1</v>
      </c>
      <c r="H63" s="74">
        <v>0.0002555583950932788</v>
      </c>
      <c r="I63" s="49">
        <v>5</v>
      </c>
      <c r="J63" s="74">
        <v>0.001150483202945237</v>
      </c>
      <c r="K63" s="49">
        <v>1</v>
      </c>
      <c r="L63" s="74">
        <v>0.0004387889425186486</v>
      </c>
      <c r="M63" s="49">
        <v>2</v>
      </c>
      <c r="N63" s="74">
        <v>0.0007677543186180423</v>
      </c>
      <c r="O63" s="49">
        <v>1</v>
      </c>
      <c r="P63" s="74">
        <v>0.0009478672985781991</v>
      </c>
      <c r="Q63" s="49">
        <v>0</v>
      </c>
      <c r="R63" s="74">
        <v>0</v>
      </c>
      <c r="S63" s="73">
        <v>20</v>
      </c>
      <c r="T63" s="74">
        <v>0.0005323538023370332</v>
      </c>
    </row>
    <row r="64" spans="1:20" ht="14.25">
      <c r="A64" s="127" t="s">
        <v>130</v>
      </c>
      <c r="B64" s="128" t="s">
        <v>307</v>
      </c>
      <c r="C64" s="49">
        <v>8</v>
      </c>
      <c r="D64" s="74">
        <v>0.0004190895280004191</v>
      </c>
      <c r="E64" s="49">
        <v>0</v>
      </c>
      <c r="F64" s="74">
        <v>0</v>
      </c>
      <c r="G64" s="49">
        <v>2</v>
      </c>
      <c r="H64" s="74">
        <v>0.0005111167901865576</v>
      </c>
      <c r="I64" s="49">
        <v>1</v>
      </c>
      <c r="J64" s="74">
        <v>0.0002300966405890474</v>
      </c>
      <c r="K64" s="49">
        <v>2</v>
      </c>
      <c r="L64" s="74">
        <v>0.0008775778850372972</v>
      </c>
      <c r="M64" s="49">
        <v>0</v>
      </c>
      <c r="N64" s="74">
        <v>0</v>
      </c>
      <c r="O64" s="49">
        <v>0</v>
      </c>
      <c r="P64" s="74">
        <v>0</v>
      </c>
      <c r="Q64" s="49">
        <v>0</v>
      </c>
      <c r="R64" s="74">
        <v>0</v>
      </c>
      <c r="S64" s="73">
        <v>13</v>
      </c>
      <c r="T64" s="74">
        <v>0.00034602997151907155</v>
      </c>
    </row>
    <row r="65" spans="1:20" ht="14.25">
      <c r="A65" s="127" t="s">
        <v>129</v>
      </c>
      <c r="B65" s="128" t="s">
        <v>308</v>
      </c>
      <c r="C65" s="49">
        <v>621</v>
      </c>
      <c r="D65" s="74">
        <v>0.03253182461103253</v>
      </c>
      <c r="E65" s="49">
        <v>127</v>
      </c>
      <c r="F65" s="74">
        <v>0.03571428571428571</v>
      </c>
      <c r="G65" s="49">
        <v>118</v>
      </c>
      <c r="H65" s="74">
        <v>0.030155890621006896</v>
      </c>
      <c r="I65" s="49">
        <v>128</v>
      </c>
      <c r="J65" s="74">
        <v>0.02945236999539807</v>
      </c>
      <c r="K65" s="49">
        <v>70</v>
      </c>
      <c r="L65" s="74">
        <v>0.030715225976305396</v>
      </c>
      <c r="M65" s="49">
        <v>85</v>
      </c>
      <c r="N65" s="74">
        <v>0.03262955854126679</v>
      </c>
      <c r="O65" s="49">
        <v>19</v>
      </c>
      <c r="P65" s="74">
        <v>0.01800947867298578</v>
      </c>
      <c r="Q65" s="49">
        <v>21</v>
      </c>
      <c r="R65" s="74">
        <v>0.028925619834710745</v>
      </c>
      <c r="S65" s="73">
        <v>1189</v>
      </c>
      <c r="T65" s="74">
        <v>0.03164843354893662</v>
      </c>
    </row>
    <row r="66" spans="1:20" ht="14.25">
      <c r="A66" s="127" t="s">
        <v>128</v>
      </c>
      <c r="B66" s="128" t="s">
        <v>309</v>
      </c>
      <c r="C66" s="49">
        <v>44</v>
      </c>
      <c r="D66" s="74">
        <v>0.002304992404002305</v>
      </c>
      <c r="E66" s="49">
        <v>6</v>
      </c>
      <c r="F66" s="74">
        <v>0.001687289088863892</v>
      </c>
      <c r="G66" s="49">
        <v>10</v>
      </c>
      <c r="H66" s="74">
        <v>0.0025555839509327884</v>
      </c>
      <c r="I66" s="49">
        <v>8</v>
      </c>
      <c r="J66" s="74">
        <v>0.0018407731247123793</v>
      </c>
      <c r="K66" s="49">
        <v>1</v>
      </c>
      <c r="L66" s="74">
        <v>0.0004387889425186486</v>
      </c>
      <c r="M66" s="49">
        <v>9</v>
      </c>
      <c r="N66" s="74">
        <v>0.00345489443378119</v>
      </c>
      <c r="O66" s="49">
        <v>2</v>
      </c>
      <c r="P66" s="74">
        <v>0.0018957345971563982</v>
      </c>
      <c r="Q66" s="49">
        <v>2</v>
      </c>
      <c r="R66" s="74">
        <v>0.0027548209366391185</v>
      </c>
      <c r="S66" s="73">
        <v>82</v>
      </c>
      <c r="T66" s="74">
        <v>0.002182650589581836</v>
      </c>
    </row>
    <row r="67" spans="1:20" ht="14.25">
      <c r="A67" s="127" t="s">
        <v>105</v>
      </c>
      <c r="B67" s="128" t="s">
        <v>310</v>
      </c>
      <c r="C67" s="49">
        <v>3</v>
      </c>
      <c r="D67" s="74">
        <v>0.00015715857300015716</v>
      </c>
      <c r="E67" s="49">
        <v>2</v>
      </c>
      <c r="F67" s="74">
        <v>0.0005624296962879641</v>
      </c>
      <c r="G67" s="49">
        <v>0</v>
      </c>
      <c r="H67" s="74">
        <v>0</v>
      </c>
      <c r="I67" s="49">
        <v>0</v>
      </c>
      <c r="J67" s="74">
        <v>0</v>
      </c>
      <c r="K67" s="49">
        <v>0</v>
      </c>
      <c r="L67" s="74">
        <v>0</v>
      </c>
      <c r="M67" s="49">
        <v>0</v>
      </c>
      <c r="N67" s="74">
        <v>0</v>
      </c>
      <c r="O67" s="49">
        <v>0</v>
      </c>
      <c r="P67" s="74">
        <v>0</v>
      </c>
      <c r="Q67" s="49">
        <v>0</v>
      </c>
      <c r="R67" s="74">
        <v>0</v>
      </c>
      <c r="S67" s="73">
        <v>5</v>
      </c>
      <c r="T67" s="74">
        <v>0.0001330884505842583</v>
      </c>
    </row>
    <row r="68" spans="1:20" ht="14.25">
      <c r="A68" s="127" t="s">
        <v>104</v>
      </c>
      <c r="B68" s="128" t="s">
        <v>311</v>
      </c>
      <c r="C68" s="49">
        <v>35</v>
      </c>
      <c r="D68" s="74">
        <v>0.0018335166850018336</v>
      </c>
      <c r="E68" s="49">
        <v>5</v>
      </c>
      <c r="F68" s="74">
        <v>0.0014060742407199101</v>
      </c>
      <c r="G68" s="49">
        <v>8</v>
      </c>
      <c r="H68" s="74">
        <v>0.0020444671607462305</v>
      </c>
      <c r="I68" s="49">
        <v>7</v>
      </c>
      <c r="J68" s="74">
        <v>0.0016106764841233318</v>
      </c>
      <c r="K68" s="49">
        <v>11</v>
      </c>
      <c r="L68" s="74">
        <v>0.004826678367705134</v>
      </c>
      <c r="M68" s="49">
        <v>9</v>
      </c>
      <c r="N68" s="74">
        <v>0.00345489443378119</v>
      </c>
      <c r="O68" s="49">
        <v>1</v>
      </c>
      <c r="P68" s="74">
        <v>0.0009478672985781991</v>
      </c>
      <c r="Q68" s="49">
        <v>1</v>
      </c>
      <c r="R68" s="74">
        <v>0.0013774104683195593</v>
      </c>
      <c r="S68" s="73">
        <v>77</v>
      </c>
      <c r="T68" s="74">
        <v>0.0020495621389975778</v>
      </c>
    </row>
    <row r="69" spans="1:20" ht="14.25">
      <c r="A69" s="127" t="s">
        <v>103</v>
      </c>
      <c r="B69" s="128" t="s">
        <v>312</v>
      </c>
      <c r="C69" s="49">
        <v>37</v>
      </c>
      <c r="D69" s="74">
        <v>0.0019382890670019382</v>
      </c>
      <c r="E69" s="49">
        <v>5</v>
      </c>
      <c r="F69" s="74">
        <v>0.0014060742407199101</v>
      </c>
      <c r="G69" s="49">
        <v>6</v>
      </c>
      <c r="H69" s="74">
        <v>0.001533350370559673</v>
      </c>
      <c r="I69" s="49">
        <v>5</v>
      </c>
      <c r="J69" s="74">
        <v>0.001150483202945237</v>
      </c>
      <c r="K69" s="49">
        <v>2</v>
      </c>
      <c r="L69" s="74">
        <v>0.0008775778850372972</v>
      </c>
      <c r="M69" s="49">
        <v>6</v>
      </c>
      <c r="N69" s="74">
        <v>0.0023032629558541267</v>
      </c>
      <c r="O69" s="49">
        <v>2</v>
      </c>
      <c r="P69" s="74">
        <v>0.0018957345971563982</v>
      </c>
      <c r="Q69" s="49">
        <v>0</v>
      </c>
      <c r="R69" s="74">
        <v>0</v>
      </c>
      <c r="S69" s="73">
        <v>63</v>
      </c>
      <c r="T69" s="74">
        <v>0.0016769144773616546</v>
      </c>
    </row>
    <row r="70" spans="1:20" ht="27">
      <c r="A70" s="127" t="s">
        <v>102</v>
      </c>
      <c r="B70" s="128" t="s">
        <v>313</v>
      </c>
      <c r="C70" s="49">
        <v>25</v>
      </c>
      <c r="D70" s="74">
        <v>0.0013096547750013096</v>
      </c>
      <c r="E70" s="49">
        <v>6</v>
      </c>
      <c r="F70" s="74">
        <v>0.001687289088863892</v>
      </c>
      <c r="G70" s="49">
        <v>4</v>
      </c>
      <c r="H70" s="74">
        <v>0.0010222335803731152</v>
      </c>
      <c r="I70" s="49">
        <v>3</v>
      </c>
      <c r="J70" s="74">
        <v>0.0006902899217671423</v>
      </c>
      <c r="K70" s="49">
        <v>0</v>
      </c>
      <c r="L70" s="74">
        <v>0</v>
      </c>
      <c r="M70" s="49">
        <v>2</v>
      </c>
      <c r="N70" s="74">
        <v>0.0007677543186180423</v>
      </c>
      <c r="O70" s="49">
        <v>1</v>
      </c>
      <c r="P70" s="74">
        <v>0.0009478672985781991</v>
      </c>
      <c r="Q70" s="49">
        <v>0</v>
      </c>
      <c r="R70" s="74">
        <v>0</v>
      </c>
      <c r="S70" s="73">
        <v>41</v>
      </c>
      <c r="T70" s="74">
        <v>0.001091325294790918</v>
      </c>
    </row>
    <row r="71" spans="1:20" ht="14.25">
      <c r="A71" s="127" t="s">
        <v>101</v>
      </c>
      <c r="B71" s="128" t="s">
        <v>314</v>
      </c>
      <c r="C71" s="49">
        <v>87</v>
      </c>
      <c r="D71" s="74">
        <v>0.004557598617004557</v>
      </c>
      <c r="E71" s="49">
        <v>21</v>
      </c>
      <c r="F71" s="74">
        <v>0.005905511811023622</v>
      </c>
      <c r="G71" s="49">
        <v>19</v>
      </c>
      <c r="H71" s="74">
        <v>0.004855609506772297</v>
      </c>
      <c r="I71" s="49">
        <v>26</v>
      </c>
      <c r="J71" s="74">
        <v>0.0059825126553152315</v>
      </c>
      <c r="K71" s="49">
        <v>15</v>
      </c>
      <c r="L71" s="74">
        <v>0.006581834137779726</v>
      </c>
      <c r="M71" s="49">
        <v>8</v>
      </c>
      <c r="N71" s="74">
        <v>0.003071017274472169</v>
      </c>
      <c r="O71" s="49">
        <v>2</v>
      </c>
      <c r="P71" s="74">
        <v>0.0018957345971563982</v>
      </c>
      <c r="Q71" s="49">
        <v>2</v>
      </c>
      <c r="R71" s="74">
        <v>0.0027548209366391185</v>
      </c>
      <c r="S71" s="73">
        <v>180</v>
      </c>
      <c r="T71" s="74">
        <v>0.0047911842210333</v>
      </c>
    </row>
    <row r="72" spans="1:20" ht="14.25">
      <c r="A72" s="127" t="s">
        <v>100</v>
      </c>
      <c r="B72" s="128" t="s">
        <v>315</v>
      </c>
      <c r="C72" s="49">
        <v>469</v>
      </c>
      <c r="D72" s="74">
        <v>0.02456912357902457</v>
      </c>
      <c r="E72" s="49">
        <v>99</v>
      </c>
      <c r="F72" s="74">
        <v>0.02784026996625422</v>
      </c>
      <c r="G72" s="49">
        <v>93</v>
      </c>
      <c r="H72" s="74">
        <v>0.02376693074367493</v>
      </c>
      <c r="I72" s="49">
        <v>113</v>
      </c>
      <c r="J72" s="74">
        <v>0.026000920386562362</v>
      </c>
      <c r="K72" s="49">
        <v>83</v>
      </c>
      <c r="L72" s="74">
        <v>0.03641948222904782</v>
      </c>
      <c r="M72" s="49">
        <v>109</v>
      </c>
      <c r="N72" s="74">
        <v>0.0418426103646833</v>
      </c>
      <c r="O72" s="49">
        <v>37</v>
      </c>
      <c r="P72" s="74">
        <v>0.035071090047393366</v>
      </c>
      <c r="Q72" s="49">
        <v>27</v>
      </c>
      <c r="R72" s="74">
        <v>0.03719008264462809</v>
      </c>
      <c r="S72" s="73">
        <v>1030</v>
      </c>
      <c r="T72" s="74">
        <v>0.027416220820357207</v>
      </c>
    </row>
    <row r="73" spans="1:20" ht="14.25">
      <c r="A73" s="127" t="s">
        <v>99</v>
      </c>
      <c r="B73" s="128" t="s">
        <v>316</v>
      </c>
      <c r="C73" s="49">
        <v>577</v>
      </c>
      <c r="D73" s="74">
        <v>0.03022683220703022</v>
      </c>
      <c r="E73" s="49">
        <v>10</v>
      </c>
      <c r="F73" s="74">
        <v>0.0028121484814398203</v>
      </c>
      <c r="G73" s="49">
        <v>11</v>
      </c>
      <c r="H73" s="74">
        <v>0.002811142346026067</v>
      </c>
      <c r="I73" s="49">
        <v>11</v>
      </c>
      <c r="J73" s="74">
        <v>0.0025310630464795212</v>
      </c>
      <c r="K73" s="49">
        <v>7</v>
      </c>
      <c r="L73" s="74">
        <v>0.00307152259763054</v>
      </c>
      <c r="M73" s="49">
        <v>6</v>
      </c>
      <c r="N73" s="74">
        <v>0.0023032629558541267</v>
      </c>
      <c r="O73" s="49">
        <v>4</v>
      </c>
      <c r="P73" s="74">
        <v>0.0037914691943127963</v>
      </c>
      <c r="Q73" s="49">
        <v>1</v>
      </c>
      <c r="R73" s="74">
        <v>0.0013774104683195593</v>
      </c>
      <c r="S73" s="73">
        <v>627</v>
      </c>
      <c r="T73" s="74">
        <v>0.016689291703265986</v>
      </c>
    </row>
    <row r="74" spans="1:20" ht="14.25">
      <c r="A74" s="127" t="s">
        <v>98</v>
      </c>
      <c r="B74" s="128" t="s">
        <v>317</v>
      </c>
      <c r="C74" s="49">
        <v>56</v>
      </c>
      <c r="D74" s="74">
        <v>0.002933626696002933</v>
      </c>
      <c r="E74" s="49">
        <v>25</v>
      </c>
      <c r="F74" s="74">
        <v>0.00703037120359955</v>
      </c>
      <c r="G74" s="49">
        <v>28</v>
      </c>
      <c r="H74" s="74">
        <v>0.007155635062611807</v>
      </c>
      <c r="I74" s="49">
        <v>27</v>
      </c>
      <c r="J74" s="74">
        <v>0.0062126092959042785</v>
      </c>
      <c r="K74" s="49">
        <v>19</v>
      </c>
      <c r="L74" s="74">
        <v>0.00833698990785432</v>
      </c>
      <c r="M74" s="49">
        <v>14</v>
      </c>
      <c r="N74" s="74">
        <v>0.005374280230326296</v>
      </c>
      <c r="O74" s="49">
        <v>3</v>
      </c>
      <c r="P74" s="74">
        <v>0.002843601895734597</v>
      </c>
      <c r="Q74" s="49">
        <v>2</v>
      </c>
      <c r="R74" s="74">
        <v>0.0027548209366391185</v>
      </c>
      <c r="S74" s="73">
        <v>174</v>
      </c>
      <c r="T74" s="74">
        <v>0.0046314780803321885</v>
      </c>
    </row>
    <row r="75" spans="1:20" ht="14.25">
      <c r="A75" s="127" t="s">
        <v>97</v>
      </c>
      <c r="B75" s="128" t="s">
        <v>318</v>
      </c>
      <c r="C75" s="49">
        <v>4</v>
      </c>
      <c r="D75" s="74">
        <v>0.00020954476400020954</v>
      </c>
      <c r="E75" s="49">
        <v>2</v>
      </c>
      <c r="F75" s="74">
        <v>0.0005624296962879641</v>
      </c>
      <c r="G75" s="49">
        <v>2</v>
      </c>
      <c r="H75" s="74">
        <v>0.0005111167901865576</v>
      </c>
      <c r="I75" s="49">
        <v>5</v>
      </c>
      <c r="J75" s="74">
        <v>0.001150483202945237</v>
      </c>
      <c r="K75" s="49">
        <v>5</v>
      </c>
      <c r="L75" s="74">
        <v>0.002193944712593243</v>
      </c>
      <c r="M75" s="49">
        <v>0</v>
      </c>
      <c r="N75" s="74">
        <v>0</v>
      </c>
      <c r="O75" s="49">
        <v>0</v>
      </c>
      <c r="P75" s="74">
        <v>0</v>
      </c>
      <c r="Q75" s="49">
        <v>0</v>
      </c>
      <c r="R75" s="74">
        <v>0</v>
      </c>
      <c r="S75" s="73">
        <v>18</v>
      </c>
      <c r="T75" s="74">
        <v>0.00047911842210332983</v>
      </c>
    </row>
    <row r="76" spans="1:20" ht="14.25">
      <c r="A76" s="127" t="s">
        <v>96</v>
      </c>
      <c r="B76" s="128" t="s">
        <v>319</v>
      </c>
      <c r="C76" s="49">
        <v>0</v>
      </c>
      <c r="D76" s="74">
        <v>0</v>
      </c>
      <c r="E76" s="49">
        <v>0</v>
      </c>
      <c r="F76" s="74">
        <v>0</v>
      </c>
      <c r="G76" s="49">
        <v>0</v>
      </c>
      <c r="H76" s="74">
        <v>0</v>
      </c>
      <c r="I76" s="49">
        <v>1</v>
      </c>
      <c r="J76" s="74">
        <v>0.0002300966405890474</v>
      </c>
      <c r="K76" s="49">
        <v>0</v>
      </c>
      <c r="L76" s="74">
        <v>0</v>
      </c>
      <c r="M76" s="49">
        <v>1</v>
      </c>
      <c r="N76" s="74">
        <v>0.00038387715930902113</v>
      </c>
      <c r="O76" s="49">
        <v>0</v>
      </c>
      <c r="P76" s="74">
        <v>0</v>
      </c>
      <c r="Q76" s="49">
        <v>0</v>
      </c>
      <c r="R76" s="74">
        <v>0</v>
      </c>
      <c r="S76" s="73">
        <v>2</v>
      </c>
      <c r="T76" s="74">
        <v>5.323538023370333E-05</v>
      </c>
    </row>
    <row r="77" spans="1:20" ht="14.25">
      <c r="A77" s="127" t="s">
        <v>95</v>
      </c>
      <c r="B77" s="128" t="s">
        <v>320</v>
      </c>
      <c r="C77" s="49">
        <v>41</v>
      </c>
      <c r="D77" s="74">
        <v>0.0021478338310021478</v>
      </c>
      <c r="E77" s="49">
        <v>16</v>
      </c>
      <c r="F77" s="74">
        <v>0.0044994375703037125</v>
      </c>
      <c r="G77" s="49">
        <v>15</v>
      </c>
      <c r="H77" s="74">
        <v>0.003833375926399182</v>
      </c>
      <c r="I77" s="49">
        <v>18</v>
      </c>
      <c r="J77" s="74">
        <v>0.0041417395306028535</v>
      </c>
      <c r="K77" s="49">
        <v>10</v>
      </c>
      <c r="L77" s="74">
        <v>0.004387889425186486</v>
      </c>
      <c r="M77" s="49">
        <v>11</v>
      </c>
      <c r="N77" s="74">
        <v>0.004222648752399232</v>
      </c>
      <c r="O77" s="49">
        <v>3</v>
      </c>
      <c r="P77" s="74">
        <v>0.002843601895734597</v>
      </c>
      <c r="Q77" s="49">
        <v>3</v>
      </c>
      <c r="R77" s="74">
        <v>0.004132231404958678</v>
      </c>
      <c r="S77" s="73">
        <v>117</v>
      </c>
      <c r="T77" s="74">
        <v>0.0031142697436716436</v>
      </c>
    </row>
    <row r="78" spans="1:20" ht="14.25">
      <c r="A78" s="127" t="s">
        <v>94</v>
      </c>
      <c r="B78" s="128" t="s">
        <v>321</v>
      </c>
      <c r="C78" s="49">
        <v>316</v>
      </c>
      <c r="D78" s="74">
        <v>0.016554036356016554</v>
      </c>
      <c r="E78" s="49">
        <v>67</v>
      </c>
      <c r="F78" s="74">
        <v>0.018841394825646795</v>
      </c>
      <c r="G78" s="49">
        <v>76</v>
      </c>
      <c r="H78" s="74">
        <v>0.01942243802708919</v>
      </c>
      <c r="I78" s="49">
        <v>81</v>
      </c>
      <c r="J78" s="74">
        <v>0.01863782788771284</v>
      </c>
      <c r="K78" s="49">
        <v>38</v>
      </c>
      <c r="L78" s="74">
        <v>0.01667397981570864</v>
      </c>
      <c r="M78" s="49">
        <v>56</v>
      </c>
      <c r="N78" s="74">
        <v>0.021497120921305183</v>
      </c>
      <c r="O78" s="49">
        <v>16</v>
      </c>
      <c r="P78" s="74">
        <v>0.015165876777251185</v>
      </c>
      <c r="Q78" s="49">
        <v>16</v>
      </c>
      <c r="R78" s="74">
        <v>0.02203856749311295</v>
      </c>
      <c r="S78" s="73">
        <v>666</v>
      </c>
      <c r="T78" s="74">
        <v>0.017727381617823206</v>
      </c>
    </row>
    <row r="79" spans="1:20" ht="14.25">
      <c r="A79" s="127" t="s">
        <v>92</v>
      </c>
      <c r="B79" s="128" t="s">
        <v>322</v>
      </c>
      <c r="C79" s="49">
        <v>27</v>
      </c>
      <c r="D79" s="74">
        <v>0.0014144271570014145</v>
      </c>
      <c r="E79" s="49">
        <v>3</v>
      </c>
      <c r="F79" s="74">
        <v>0.000843644544431946</v>
      </c>
      <c r="G79" s="49">
        <v>3</v>
      </c>
      <c r="H79" s="74">
        <v>0.0007666751852798365</v>
      </c>
      <c r="I79" s="49">
        <v>2</v>
      </c>
      <c r="J79" s="74">
        <v>0.0004601932811780948</v>
      </c>
      <c r="K79" s="49">
        <v>1</v>
      </c>
      <c r="L79" s="74">
        <v>0.0004387889425186486</v>
      </c>
      <c r="M79" s="49">
        <v>0</v>
      </c>
      <c r="N79" s="74">
        <v>0</v>
      </c>
      <c r="O79" s="49">
        <v>0</v>
      </c>
      <c r="P79" s="74">
        <v>0</v>
      </c>
      <c r="Q79" s="49">
        <v>0</v>
      </c>
      <c r="R79" s="74">
        <v>0</v>
      </c>
      <c r="S79" s="73">
        <v>36</v>
      </c>
      <c r="T79" s="74">
        <v>0.0009582368442066597</v>
      </c>
    </row>
    <row r="80" spans="1:20" ht="14.25">
      <c r="A80" s="127" t="s">
        <v>91</v>
      </c>
      <c r="B80" s="128" t="s">
        <v>323</v>
      </c>
      <c r="C80" s="49">
        <v>11</v>
      </c>
      <c r="D80" s="74">
        <v>0.0005762481010005763</v>
      </c>
      <c r="E80" s="49">
        <v>1</v>
      </c>
      <c r="F80" s="74">
        <v>0.00028121484814398203</v>
      </c>
      <c r="G80" s="49">
        <v>2</v>
      </c>
      <c r="H80" s="74">
        <v>0.0005111167901865576</v>
      </c>
      <c r="I80" s="49">
        <v>7</v>
      </c>
      <c r="J80" s="74">
        <v>0.0016106764841233318</v>
      </c>
      <c r="K80" s="49">
        <v>0</v>
      </c>
      <c r="L80" s="74">
        <v>0</v>
      </c>
      <c r="M80" s="49">
        <v>1</v>
      </c>
      <c r="N80" s="74">
        <v>0.00038387715930902113</v>
      </c>
      <c r="O80" s="49">
        <v>0</v>
      </c>
      <c r="P80" s="74">
        <v>0</v>
      </c>
      <c r="Q80" s="49">
        <v>0</v>
      </c>
      <c r="R80" s="74">
        <v>0</v>
      </c>
      <c r="S80" s="73">
        <v>22</v>
      </c>
      <c r="T80" s="74">
        <v>0.0005855891825707364</v>
      </c>
    </row>
    <row r="81" spans="1:20" ht="14.25">
      <c r="A81" s="127" t="s">
        <v>90</v>
      </c>
      <c r="B81" s="128" t="s">
        <v>324</v>
      </c>
      <c r="C81" s="49">
        <v>2</v>
      </c>
      <c r="D81" s="74">
        <v>0.00010477238200010477</v>
      </c>
      <c r="E81" s="49">
        <v>0</v>
      </c>
      <c r="F81" s="74">
        <v>0</v>
      </c>
      <c r="G81" s="49">
        <v>0</v>
      </c>
      <c r="H81" s="74">
        <v>0</v>
      </c>
      <c r="I81" s="49">
        <v>0</v>
      </c>
      <c r="J81" s="74">
        <v>0</v>
      </c>
      <c r="K81" s="49">
        <v>0</v>
      </c>
      <c r="L81" s="74">
        <v>0</v>
      </c>
      <c r="M81" s="49">
        <v>1</v>
      </c>
      <c r="N81" s="74">
        <v>0.00038387715930902113</v>
      </c>
      <c r="O81" s="49">
        <v>0</v>
      </c>
      <c r="P81" s="74">
        <v>0</v>
      </c>
      <c r="Q81" s="49">
        <v>0</v>
      </c>
      <c r="R81" s="74">
        <v>0</v>
      </c>
      <c r="S81" s="73">
        <v>3</v>
      </c>
      <c r="T81" s="74">
        <v>7.985307035055497E-05</v>
      </c>
    </row>
    <row r="82" spans="1:20" ht="14.25">
      <c r="A82" s="127" t="s">
        <v>89</v>
      </c>
      <c r="B82" s="128" t="s">
        <v>325</v>
      </c>
      <c r="C82" s="49">
        <v>4</v>
      </c>
      <c r="D82" s="74">
        <v>0.00020954476400020954</v>
      </c>
      <c r="E82" s="49">
        <v>2</v>
      </c>
      <c r="F82" s="74">
        <v>0.0005624296962879641</v>
      </c>
      <c r="G82" s="49">
        <v>1</v>
      </c>
      <c r="H82" s="74">
        <v>0.0002555583950932788</v>
      </c>
      <c r="I82" s="49">
        <v>3</v>
      </c>
      <c r="J82" s="74">
        <v>0.0006902899217671423</v>
      </c>
      <c r="K82" s="49">
        <v>0</v>
      </c>
      <c r="L82" s="74">
        <v>0</v>
      </c>
      <c r="M82" s="49">
        <v>0</v>
      </c>
      <c r="N82" s="74">
        <v>0</v>
      </c>
      <c r="O82" s="49">
        <v>0</v>
      </c>
      <c r="P82" s="74">
        <v>0</v>
      </c>
      <c r="Q82" s="49">
        <v>0</v>
      </c>
      <c r="R82" s="74">
        <v>0</v>
      </c>
      <c r="S82" s="73">
        <v>10</v>
      </c>
      <c r="T82" s="74">
        <v>0.0002661769011685166</v>
      </c>
    </row>
    <row r="83" spans="1:20" ht="27">
      <c r="A83" s="127" t="s">
        <v>93</v>
      </c>
      <c r="B83" s="128" t="s">
        <v>326</v>
      </c>
      <c r="C83" s="49">
        <v>403</v>
      </c>
      <c r="D83" s="74">
        <v>0.021111634973021112</v>
      </c>
      <c r="E83" s="49">
        <v>55</v>
      </c>
      <c r="F83" s="74">
        <v>0.015466816647919013</v>
      </c>
      <c r="G83" s="49">
        <v>49</v>
      </c>
      <c r="H83" s="74">
        <v>0.012522361359570662</v>
      </c>
      <c r="I83" s="49">
        <v>59</v>
      </c>
      <c r="J83" s="74">
        <v>0.013575701794753798</v>
      </c>
      <c r="K83" s="49">
        <v>36</v>
      </c>
      <c r="L83" s="74">
        <v>0.015796401930671344</v>
      </c>
      <c r="M83" s="49">
        <v>50</v>
      </c>
      <c r="N83" s="74">
        <v>0.019193857965451054</v>
      </c>
      <c r="O83" s="49">
        <v>16</v>
      </c>
      <c r="P83" s="74">
        <v>0.015165876777251185</v>
      </c>
      <c r="Q83" s="49">
        <v>19</v>
      </c>
      <c r="R83" s="74">
        <v>0.026170798898071626</v>
      </c>
      <c r="S83" s="73">
        <v>687</v>
      </c>
      <c r="T83" s="74">
        <v>0.01828635311027709</v>
      </c>
    </row>
    <row r="84" spans="1:20" ht="14.25">
      <c r="A84" s="127" t="s">
        <v>88</v>
      </c>
      <c r="B84" s="128" t="s">
        <v>327</v>
      </c>
      <c r="C84" s="49">
        <v>356</v>
      </c>
      <c r="D84" s="74">
        <v>0.01864948399601865</v>
      </c>
      <c r="E84" s="49">
        <v>106</v>
      </c>
      <c r="F84" s="74">
        <v>0.029808773903262097</v>
      </c>
      <c r="G84" s="49">
        <v>149</v>
      </c>
      <c r="H84" s="74">
        <v>0.03807820086889854</v>
      </c>
      <c r="I84" s="49">
        <v>131</v>
      </c>
      <c r="J84" s="74">
        <v>0.030142659917165207</v>
      </c>
      <c r="K84" s="49">
        <v>74</v>
      </c>
      <c r="L84" s="74">
        <v>0.03247038174637999</v>
      </c>
      <c r="M84" s="49">
        <v>54</v>
      </c>
      <c r="N84" s="74">
        <v>0.02072936660268714</v>
      </c>
      <c r="O84" s="49">
        <v>29</v>
      </c>
      <c r="P84" s="74">
        <v>0.027488151658767772</v>
      </c>
      <c r="Q84" s="49">
        <v>17</v>
      </c>
      <c r="R84" s="74">
        <v>0.023415977961432508</v>
      </c>
      <c r="S84" s="73">
        <v>916</v>
      </c>
      <c r="T84" s="74">
        <v>0.02438180414703612</v>
      </c>
    </row>
    <row r="85" spans="1:20" ht="14.25">
      <c r="A85" s="127" t="s">
        <v>87</v>
      </c>
      <c r="B85" s="128" t="s">
        <v>328</v>
      </c>
      <c r="C85" s="49">
        <v>1060</v>
      </c>
      <c r="D85" s="74">
        <v>0.05552936246005553</v>
      </c>
      <c r="E85" s="49">
        <v>294</v>
      </c>
      <c r="F85" s="74">
        <v>0.08267716535433073</v>
      </c>
      <c r="G85" s="49">
        <v>382</v>
      </c>
      <c r="H85" s="74">
        <v>0.09762330692563252</v>
      </c>
      <c r="I85" s="49">
        <v>419</v>
      </c>
      <c r="J85" s="74">
        <v>0.09641049240681086</v>
      </c>
      <c r="K85" s="49">
        <v>251</v>
      </c>
      <c r="L85" s="74">
        <v>0.11013602457218077</v>
      </c>
      <c r="M85" s="49">
        <v>311</v>
      </c>
      <c r="N85" s="74">
        <v>0.11938579654510556</v>
      </c>
      <c r="O85" s="49">
        <v>125</v>
      </c>
      <c r="P85" s="74">
        <v>0.11848341232227488</v>
      </c>
      <c r="Q85" s="49">
        <v>110</v>
      </c>
      <c r="R85" s="74">
        <v>0.15151515151515152</v>
      </c>
      <c r="S85" s="73">
        <v>2952</v>
      </c>
      <c r="T85" s="74">
        <v>0.0785754212249461</v>
      </c>
    </row>
    <row r="86" spans="1:20" ht="14.25">
      <c r="A86" s="127" t="s">
        <v>86</v>
      </c>
      <c r="B86" s="128" t="s">
        <v>329</v>
      </c>
      <c r="C86" s="49">
        <v>70</v>
      </c>
      <c r="D86" s="74">
        <v>0.003667033370003667</v>
      </c>
      <c r="E86" s="49">
        <v>46</v>
      </c>
      <c r="F86" s="74">
        <v>0.012935883014623173</v>
      </c>
      <c r="G86" s="49">
        <v>24</v>
      </c>
      <c r="H86" s="74">
        <v>0.006133401482238692</v>
      </c>
      <c r="I86" s="49">
        <v>51</v>
      </c>
      <c r="J86" s="74">
        <v>0.011734928670041419</v>
      </c>
      <c r="K86" s="49">
        <v>13</v>
      </c>
      <c r="L86" s="74">
        <v>0.005704256252742432</v>
      </c>
      <c r="M86" s="49">
        <v>15</v>
      </c>
      <c r="N86" s="74">
        <v>0.005758157389635317</v>
      </c>
      <c r="O86" s="49">
        <v>6</v>
      </c>
      <c r="P86" s="74">
        <v>0.005687203791469194</v>
      </c>
      <c r="Q86" s="49">
        <v>3</v>
      </c>
      <c r="R86" s="74">
        <v>0.004132231404958678</v>
      </c>
      <c r="S86" s="73">
        <v>228</v>
      </c>
      <c r="T86" s="74">
        <v>0.0060688333466421785</v>
      </c>
    </row>
    <row r="87" spans="1:20" ht="14.25">
      <c r="A87" s="127" t="s">
        <v>85</v>
      </c>
      <c r="B87" s="128" t="s">
        <v>330</v>
      </c>
      <c r="C87" s="49">
        <v>0</v>
      </c>
      <c r="D87" s="74">
        <v>0</v>
      </c>
      <c r="E87" s="49">
        <v>0</v>
      </c>
      <c r="F87" s="74">
        <v>0</v>
      </c>
      <c r="G87" s="49">
        <v>0</v>
      </c>
      <c r="H87" s="74">
        <v>0</v>
      </c>
      <c r="I87" s="49">
        <v>0</v>
      </c>
      <c r="J87" s="74">
        <v>0</v>
      </c>
      <c r="K87" s="49">
        <v>0</v>
      </c>
      <c r="L87" s="74">
        <v>0</v>
      </c>
      <c r="M87" s="49">
        <v>0</v>
      </c>
      <c r="N87" s="74">
        <v>0</v>
      </c>
      <c r="O87" s="49">
        <v>0</v>
      </c>
      <c r="P87" s="74">
        <v>0</v>
      </c>
      <c r="Q87" s="49">
        <v>1</v>
      </c>
      <c r="R87" s="74">
        <v>0.0013774104683195593</v>
      </c>
      <c r="S87" s="73">
        <v>1</v>
      </c>
      <c r="T87" s="74">
        <v>2.6617690116851665E-05</v>
      </c>
    </row>
    <row r="88" spans="1:20" ht="14.25">
      <c r="A88" s="127" t="s">
        <v>84</v>
      </c>
      <c r="B88" s="128" t="s">
        <v>331</v>
      </c>
      <c r="C88" s="49">
        <v>0</v>
      </c>
      <c r="D88" s="74">
        <v>0</v>
      </c>
      <c r="E88" s="49">
        <v>1</v>
      </c>
      <c r="F88" s="74">
        <v>0.00028121484814398203</v>
      </c>
      <c r="G88" s="49">
        <v>0</v>
      </c>
      <c r="H88" s="74">
        <v>0</v>
      </c>
      <c r="I88" s="49">
        <v>0</v>
      </c>
      <c r="J88" s="74">
        <v>0</v>
      </c>
      <c r="K88" s="49">
        <v>0</v>
      </c>
      <c r="L88" s="74">
        <v>0</v>
      </c>
      <c r="M88" s="49">
        <v>1</v>
      </c>
      <c r="N88" s="74">
        <v>0.00038387715930902113</v>
      </c>
      <c r="O88" s="49">
        <v>0</v>
      </c>
      <c r="P88" s="74">
        <v>0</v>
      </c>
      <c r="Q88" s="49">
        <v>0</v>
      </c>
      <c r="R88" s="74">
        <v>0</v>
      </c>
      <c r="S88" s="73">
        <v>2</v>
      </c>
      <c r="T88" s="74">
        <v>5.323538023370333E-05</v>
      </c>
    </row>
    <row r="89" spans="1:20" ht="14.25">
      <c r="A89" s="127" t="s">
        <v>83</v>
      </c>
      <c r="B89" s="128" t="s">
        <v>332</v>
      </c>
      <c r="C89" s="49">
        <v>53</v>
      </c>
      <c r="D89" s="74">
        <v>0.0027764681230027766</v>
      </c>
      <c r="E89" s="49">
        <v>17</v>
      </c>
      <c r="F89" s="74">
        <v>0.004780652418447694</v>
      </c>
      <c r="G89" s="49">
        <v>15</v>
      </c>
      <c r="H89" s="74">
        <v>0.003833375926399182</v>
      </c>
      <c r="I89" s="49">
        <v>17</v>
      </c>
      <c r="J89" s="74">
        <v>0.003911642890013806</v>
      </c>
      <c r="K89" s="49">
        <v>9</v>
      </c>
      <c r="L89" s="74">
        <v>0.003949100482667836</v>
      </c>
      <c r="M89" s="49">
        <v>13</v>
      </c>
      <c r="N89" s="74">
        <v>0.0049904030710172746</v>
      </c>
      <c r="O89" s="49">
        <v>4</v>
      </c>
      <c r="P89" s="74">
        <v>0.0037914691943127963</v>
      </c>
      <c r="Q89" s="49">
        <v>1</v>
      </c>
      <c r="R89" s="74">
        <v>0.0013774104683195593</v>
      </c>
      <c r="S89" s="73">
        <v>129</v>
      </c>
      <c r="T89" s="74">
        <v>0.0034336820250738644</v>
      </c>
    </row>
    <row r="90" spans="1:20" ht="14.25">
      <c r="A90" s="127" t="s">
        <v>82</v>
      </c>
      <c r="B90" s="128" t="s">
        <v>333</v>
      </c>
      <c r="C90" s="49">
        <v>16</v>
      </c>
      <c r="D90" s="74">
        <v>0.0008381790560008382</v>
      </c>
      <c r="E90" s="49">
        <v>1</v>
      </c>
      <c r="F90" s="74">
        <v>0.00028121484814398203</v>
      </c>
      <c r="G90" s="49">
        <v>1</v>
      </c>
      <c r="H90" s="74">
        <v>0.0002555583950932788</v>
      </c>
      <c r="I90" s="49">
        <v>3</v>
      </c>
      <c r="J90" s="74">
        <v>0.0006902899217671423</v>
      </c>
      <c r="K90" s="49">
        <v>0</v>
      </c>
      <c r="L90" s="74">
        <v>0</v>
      </c>
      <c r="M90" s="49">
        <v>0</v>
      </c>
      <c r="N90" s="74">
        <v>0</v>
      </c>
      <c r="O90" s="49">
        <v>1</v>
      </c>
      <c r="P90" s="74">
        <v>0.0009478672985781991</v>
      </c>
      <c r="Q90" s="49">
        <v>1</v>
      </c>
      <c r="R90" s="74">
        <v>0.0013774104683195593</v>
      </c>
      <c r="S90" s="73">
        <v>23</v>
      </c>
      <c r="T90" s="74">
        <v>0.0006122068726875882</v>
      </c>
    </row>
    <row r="91" spans="1:20" ht="14.25">
      <c r="A91" s="127" t="s">
        <v>81</v>
      </c>
      <c r="B91" s="128" t="s">
        <v>334</v>
      </c>
      <c r="C91" s="49">
        <v>0</v>
      </c>
      <c r="D91" s="74">
        <v>0</v>
      </c>
      <c r="E91" s="49">
        <v>0</v>
      </c>
      <c r="F91" s="74">
        <v>0</v>
      </c>
      <c r="G91" s="49">
        <v>0</v>
      </c>
      <c r="H91" s="74">
        <v>0</v>
      </c>
      <c r="I91" s="49">
        <v>0</v>
      </c>
      <c r="J91" s="74">
        <v>0</v>
      </c>
      <c r="K91" s="49">
        <v>0</v>
      </c>
      <c r="L91" s="74">
        <v>0</v>
      </c>
      <c r="M91" s="49">
        <v>0</v>
      </c>
      <c r="N91" s="74">
        <v>0</v>
      </c>
      <c r="O91" s="49">
        <v>0</v>
      </c>
      <c r="P91" s="74">
        <v>0</v>
      </c>
      <c r="Q91" s="49">
        <v>0</v>
      </c>
      <c r="R91" s="74">
        <v>0</v>
      </c>
      <c r="S91" s="73">
        <v>0</v>
      </c>
      <c r="T91" s="74">
        <v>0</v>
      </c>
    </row>
    <row r="92" spans="1:20" ht="14.25">
      <c r="A92" s="127" t="s">
        <v>80</v>
      </c>
      <c r="B92" s="128" t="s">
        <v>335</v>
      </c>
      <c r="C92" s="49">
        <v>0</v>
      </c>
      <c r="D92" s="74">
        <v>0</v>
      </c>
      <c r="E92" s="49">
        <v>0</v>
      </c>
      <c r="F92" s="74">
        <v>0</v>
      </c>
      <c r="G92" s="49">
        <v>0</v>
      </c>
      <c r="H92" s="74">
        <v>0</v>
      </c>
      <c r="I92" s="49">
        <v>0</v>
      </c>
      <c r="J92" s="74">
        <v>0</v>
      </c>
      <c r="K92" s="49">
        <v>0</v>
      </c>
      <c r="L92" s="74">
        <v>0</v>
      </c>
      <c r="M92" s="49">
        <v>0</v>
      </c>
      <c r="N92" s="74">
        <v>0</v>
      </c>
      <c r="O92" s="49">
        <v>0</v>
      </c>
      <c r="P92" s="74">
        <v>0</v>
      </c>
      <c r="Q92" s="49">
        <v>0</v>
      </c>
      <c r="R92" s="74">
        <v>0</v>
      </c>
      <c r="S92" s="73">
        <v>0</v>
      </c>
      <c r="T92" s="74">
        <v>0</v>
      </c>
    </row>
    <row r="93" spans="1:20" ht="27">
      <c r="A93" s="127" t="s">
        <v>79</v>
      </c>
      <c r="B93" s="128" t="s">
        <v>336</v>
      </c>
      <c r="C93" s="49">
        <v>1</v>
      </c>
      <c r="D93" s="74">
        <v>5.2386191000052386E-05</v>
      </c>
      <c r="E93" s="49">
        <v>0</v>
      </c>
      <c r="F93" s="74">
        <v>0</v>
      </c>
      <c r="G93" s="49">
        <v>0</v>
      </c>
      <c r="H93" s="74">
        <v>0</v>
      </c>
      <c r="I93" s="49">
        <v>0</v>
      </c>
      <c r="J93" s="74">
        <v>0</v>
      </c>
      <c r="K93" s="49">
        <v>0</v>
      </c>
      <c r="L93" s="74">
        <v>0</v>
      </c>
      <c r="M93" s="49">
        <v>0</v>
      </c>
      <c r="N93" s="74">
        <v>0</v>
      </c>
      <c r="O93" s="49">
        <v>0</v>
      </c>
      <c r="P93" s="74">
        <v>0</v>
      </c>
      <c r="Q93" s="49">
        <v>0</v>
      </c>
      <c r="R93" s="74">
        <v>0</v>
      </c>
      <c r="S93" s="73">
        <v>1</v>
      </c>
      <c r="T93" s="74">
        <v>2.6617690116851665E-05</v>
      </c>
    </row>
    <row r="94" spans="1:20" ht="27">
      <c r="A94" s="127" t="s">
        <v>78</v>
      </c>
      <c r="B94" s="128" t="s">
        <v>337</v>
      </c>
      <c r="C94" s="49">
        <v>0</v>
      </c>
      <c r="D94" s="74">
        <v>0</v>
      </c>
      <c r="E94" s="49">
        <v>1</v>
      </c>
      <c r="F94" s="74">
        <v>0.00028121484814398203</v>
      </c>
      <c r="G94" s="49">
        <v>0</v>
      </c>
      <c r="H94" s="74">
        <v>0</v>
      </c>
      <c r="I94" s="49">
        <v>0</v>
      </c>
      <c r="J94" s="74">
        <v>0</v>
      </c>
      <c r="K94" s="49">
        <v>0</v>
      </c>
      <c r="L94" s="74">
        <v>0</v>
      </c>
      <c r="M94" s="49">
        <v>0</v>
      </c>
      <c r="N94" s="74">
        <v>0</v>
      </c>
      <c r="O94" s="49">
        <v>0</v>
      </c>
      <c r="P94" s="74">
        <v>0</v>
      </c>
      <c r="Q94" s="49">
        <v>0</v>
      </c>
      <c r="R94" s="74">
        <v>0</v>
      </c>
      <c r="S94" s="73">
        <v>1</v>
      </c>
      <c r="T94" s="74">
        <v>2.6617690116851665E-05</v>
      </c>
    </row>
    <row r="95" spans="1:20" ht="14.25">
      <c r="A95" s="127" t="s">
        <v>77</v>
      </c>
      <c r="B95" s="128" t="s">
        <v>338</v>
      </c>
      <c r="C95" s="49">
        <v>220</v>
      </c>
      <c r="D95" s="74">
        <v>0.011524962020011525</v>
      </c>
      <c r="E95" s="49">
        <v>92</v>
      </c>
      <c r="F95" s="74">
        <v>0.025871766029246346</v>
      </c>
      <c r="G95" s="49">
        <v>95</v>
      </c>
      <c r="H95" s="74">
        <v>0.024278047533861487</v>
      </c>
      <c r="I95" s="49">
        <v>129</v>
      </c>
      <c r="J95" s="74">
        <v>0.029682466635987118</v>
      </c>
      <c r="K95" s="49">
        <v>57</v>
      </c>
      <c r="L95" s="74">
        <v>0.025010969723562967</v>
      </c>
      <c r="M95" s="49">
        <v>55</v>
      </c>
      <c r="N95" s="74">
        <v>0.02111324376199616</v>
      </c>
      <c r="O95" s="49">
        <v>18</v>
      </c>
      <c r="P95" s="74">
        <v>0.017061611374407582</v>
      </c>
      <c r="Q95" s="49">
        <v>18</v>
      </c>
      <c r="R95" s="74">
        <v>0.024793388429752067</v>
      </c>
      <c r="S95" s="73">
        <v>684</v>
      </c>
      <c r="T95" s="74">
        <v>0.01820650003992653</v>
      </c>
    </row>
    <row r="96" spans="1:20" ht="14.25">
      <c r="A96" s="127" t="s">
        <v>76</v>
      </c>
      <c r="B96" s="128" t="s">
        <v>339</v>
      </c>
      <c r="C96" s="49">
        <v>53</v>
      </c>
      <c r="D96" s="74">
        <v>0.0027764681230027766</v>
      </c>
      <c r="E96" s="49">
        <v>7</v>
      </c>
      <c r="F96" s="74">
        <v>0.001968503937007874</v>
      </c>
      <c r="G96" s="49">
        <v>26</v>
      </c>
      <c r="H96" s="74">
        <v>0.006644518272425249</v>
      </c>
      <c r="I96" s="49">
        <v>24</v>
      </c>
      <c r="J96" s="74">
        <v>0.005522319374137138</v>
      </c>
      <c r="K96" s="49">
        <v>13</v>
      </c>
      <c r="L96" s="74">
        <v>0.005704256252742432</v>
      </c>
      <c r="M96" s="49">
        <v>13</v>
      </c>
      <c r="N96" s="74">
        <v>0.0049904030710172746</v>
      </c>
      <c r="O96" s="49">
        <v>9</v>
      </c>
      <c r="P96" s="74">
        <v>0.008530805687203791</v>
      </c>
      <c r="Q96" s="49">
        <v>3</v>
      </c>
      <c r="R96" s="74">
        <v>0.004132231404958678</v>
      </c>
      <c r="S96" s="73">
        <v>148</v>
      </c>
      <c r="T96" s="74">
        <v>0.003939418137294047</v>
      </c>
    </row>
    <row r="97" spans="1:20" ht="14.25">
      <c r="A97" s="127" t="s">
        <v>75</v>
      </c>
      <c r="B97" s="128" t="s">
        <v>340</v>
      </c>
      <c r="C97" s="49">
        <v>16</v>
      </c>
      <c r="D97" s="74">
        <v>0.0008381790560008382</v>
      </c>
      <c r="E97" s="49">
        <v>7</v>
      </c>
      <c r="F97" s="74">
        <v>0.001968503937007874</v>
      </c>
      <c r="G97" s="49">
        <v>6</v>
      </c>
      <c r="H97" s="74">
        <v>0.001533350370559673</v>
      </c>
      <c r="I97" s="49">
        <v>11</v>
      </c>
      <c r="J97" s="74">
        <v>0.0025310630464795212</v>
      </c>
      <c r="K97" s="49">
        <v>3</v>
      </c>
      <c r="L97" s="74">
        <v>0.0013163668275559457</v>
      </c>
      <c r="M97" s="49">
        <v>5</v>
      </c>
      <c r="N97" s="74">
        <v>0.0019193857965451055</v>
      </c>
      <c r="O97" s="49">
        <v>2</v>
      </c>
      <c r="P97" s="74">
        <v>0.0018957345971563982</v>
      </c>
      <c r="Q97" s="49">
        <v>0</v>
      </c>
      <c r="R97" s="74">
        <v>0</v>
      </c>
      <c r="S97" s="73">
        <v>50</v>
      </c>
      <c r="T97" s="74">
        <v>0.0013308845058425832</v>
      </c>
    </row>
    <row r="98" spans="1:20" ht="14.25">
      <c r="A98" s="127" t="s">
        <v>74</v>
      </c>
      <c r="B98" s="128" t="s">
        <v>341</v>
      </c>
      <c r="C98" s="49">
        <v>235</v>
      </c>
      <c r="D98" s="74">
        <v>0.01231075488501231</v>
      </c>
      <c r="E98" s="49">
        <v>6</v>
      </c>
      <c r="F98" s="74">
        <v>0.001687289088863892</v>
      </c>
      <c r="G98" s="49">
        <v>13</v>
      </c>
      <c r="H98" s="74">
        <v>0.0033222591362126247</v>
      </c>
      <c r="I98" s="49">
        <v>24</v>
      </c>
      <c r="J98" s="74">
        <v>0.005522319374137138</v>
      </c>
      <c r="K98" s="49">
        <v>10</v>
      </c>
      <c r="L98" s="74">
        <v>0.004387889425186486</v>
      </c>
      <c r="M98" s="49">
        <v>3</v>
      </c>
      <c r="N98" s="74">
        <v>0.0011516314779270633</v>
      </c>
      <c r="O98" s="49">
        <v>3</v>
      </c>
      <c r="P98" s="74">
        <v>0.002843601895734597</v>
      </c>
      <c r="Q98" s="49">
        <v>2</v>
      </c>
      <c r="R98" s="74">
        <v>0.0027548209366391185</v>
      </c>
      <c r="S98" s="73">
        <v>296</v>
      </c>
      <c r="T98" s="74">
        <v>0.007878836274588094</v>
      </c>
    </row>
    <row r="99" spans="1:20" ht="14.25">
      <c r="A99" s="127" t="s">
        <v>73</v>
      </c>
      <c r="B99" s="128" t="s">
        <v>342</v>
      </c>
      <c r="C99" s="49">
        <v>9</v>
      </c>
      <c r="D99" s="74">
        <v>0.0004714757190004715</v>
      </c>
      <c r="E99" s="49">
        <v>4</v>
      </c>
      <c r="F99" s="74">
        <v>0.0011248593925759281</v>
      </c>
      <c r="G99" s="49">
        <v>3</v>
      </c>
      <c r="H99" s="74">
        <v>0.0007666751852798365</v>
      </c>
      <c r="I99" s="49">
        <v>2</v>
      </c>
      <c r="J99" s="74">
        <v>0.0004601932811780948</v>
      </c>
      <c r="K99" s="49">
        <v>1</v>
      </c>
      <c r="L99" s="74">
        <v>0.0004387889425186486</v>
      </c>
      <c r="M99" s="49">
        <v>1</v>
      </c>
      <c r="N99" s="74">
        <v>0.00038387715930902113</v>
      </c>
      <c r="O99" s="49">
        <v>0</v>
      </c>
      <c r="P99" s="74">
        <v>0</v>
      </c>
      <c r="Q99" s="49">
        <v>1</v>
      </c>
      <c r="R99" s="74">
        <v>0.0013774104683195593</v>
      </c>
      <c r="S99" s="73">
        <v>21</v>
      </c>
      <c r="T99" s="74">
        <v>0.0005589714924538849</v>
      </c>
    </row>
    <row r="100" spans="1:20" ht="27">
      <c r="A100" s="127" t="s">
        <v>72</v>
      </c>
      <c r="B100" s="128" t="s">
        <v>343</v>
      </c>
      <c r="C100" s="49">
        <v>57</v>
      </c>
      <c r="D100" s="74">
        <v>0.0029860128870029864</v>
      </c>
      <c r="E100" s="49">
        <v>9</v>
      </c>
      <c r="F100" s="74">
        <v>0.002530933633295838</v>
      </c>
      <c r="G100" s="49">
        <v>15</v>
      </c>
      <c r="H100" s="74">
        <v>0.003833375926399182</v>
      </c>
      <c r="I100" s="49">
        <v>34</v>
      </c>
      <c r="J100" s="74">
        <v>0.007823285780027611</v>
      </c>
      <c r="K100" s="49">
        <v>7</v>
      </c>
      <c r="L100" s="74">
        <v>0.00307152259763054</v>
      </c>
      <c r="M100" s="49">
        <v>11</v>
      </c>
      <c r="N100" s="74">
        <v>0.004222648752399232</v>
      </c>
      <c r="O100" s="49">
        <v>3</v>
      </c>
      <c r="P100" s="74">
        <v>0.002843601895734597</v>
      </c>
      <c r="Q100" s="49">
        <v>3</v>
      </c>
      <c r="R100" s="74">
        <v>0.004132231404958678</v>
      </c>
      <c r="S100" s="73">
        <v>139</v>
      </c>
      <c r="T100" s="74">
        <v>0.003699858926242381</v>
      </c>
    </row>
    <row r="101" spans="1:20" ht="14.25">
      <c r="A101" s="127" t="s">
        <v>71</v>
      </c>
      <c r="B101" s="128" t="s">
        <v>344</v>
      </c>
      <c r="C101" s="49">
        <v>176</v>
      </c>
      <c r="D101" s="74">
        <v>0.00921996961600922</v>
      </c>
      <c r="E101" s="49">
        <v>8</v>
      </c>
      <c r="F101" s="74">
        <v>0.0022497187851518562</v>
      </c>
      <c r="G101" s="49">
        <v>10</v>
      </c>
      <c r="H101" s="74">
        <v>0.0025555839509327884</v>
      </c>
      <c r="I101" s="49">
        <v>7</v>
      </c>
      <c r="J101" s="74">
        <v>0.0016106764841233318</v>
      </c>
      <c r="K101" s="49">
        <v>2</v>
      </c>
      <c r="L101" s="74">
        <v>0.0008775778850372972</v>
      </c>
      <c r="M101" s="49">
        <v>6</v>
      </c>
      <c r="N101" s="74">
        <v>0.0023032629558541267</v>
      </c>
      <c r="O101" s="49">
        <v>2</v>
      </c>
      <c r="P101" s="74">
        <v>0.0018957345971563982</v>
      </c>
      <c r="Q101" s="49">
        <v>1</v>
      </c>
      <c r="R101" s="74">
        <v>0.0013774104683195593</v>
      </c>
      <c r="S101" s="73">
        <v>212</v>
      </c>
      <c r="T101" s="74">
        <v>0.005642950304772552</v>
      </c>
    </row>
    <row r="102" spans="1:20" ht="14.25">
      <c r="A102" s="127" t="s">
        <v>70</v>
      </c>
      <c r="B102" s="128" t="s">
        <v>345</v>
      </c>
      <c r="C102" s="49">
        <v>1</v>
      </c>
      <c r="D102" s="74">
        <v>5.2386191000052386E-05</v>
      </c>
      <c r="E102" s="49">
        <v>0</v>
      </c>
      <c r="F102" s="74">
        <v>0</v>
      </c>
      <c r="G102" s="49">
        <v>1</v>
      </c>
      <c r="H102" s="74">
        <v>0.0002555583950932788</v>
      </c>
      <c r="I102" s="49">
        <v>2</v>
      </c>
      <c r="J102" s="74">
        <v>0.0004601932811780948</v>
      </c>
      <c r="K102" s="49">
        <v>1</v>
      </c>
      <c r="L102" s="74">
        <v>0.0004387889425186486</v>
      </c>
      <c r="M102" s="49">
        <v>0</v>
      </c>
      <c r="N102" s="74">
        <v>0</v>
      </c>
      <c r="O102" s="49">
        <v>0</v>
      </c>
      <c r="P102" s="74">
        <v>0</v>
      </c>
      <c r="Q102" s="49">
        <v>0</v>
      </c>
      <c r="R102" s="74">
        <v>0</v>
      </c>
      <c r="S102" s="73">
        <v>5</v>
      </c>
      <c r="T102" s="74">
        <v>0.0001330884505842583</v>
      </c>
    </row>
    <row r="103" spans="1:20" ht="14.25">
      <c r="A103" s="127" t="s">
        <v>69</v>
      </c>
      <c r="B103" s="128" t="s">
        <v>346</v>
      </c>
      <c r="C103" s="49">
        <v>50</v>
      </c>
      <c r="D103" s="74">
        <v>0.002619309550002619</v>
      </c>
      <c r="E103" s="49">
        <v>22</v>
      </c>
      <c r="F103" s="74">
        <v>0.006186726659167604</v>
      </c>
      <c r="G103" s="49">
        <v>20</v>
      </c>
      <c r="H103" s="74">
        <v>0.005111167901865577</v>
      </c>
      <c r="I103" s="49">
        <v>21</v>
      </c>
      <c r="J103" s="74">
        <v>0.004832029452369995</v>
      </c>
      <c r="K103" s="49">
        <v>8</v>
      </c>
      <c r="L103" s="74">
        <v>0.0035103115401491887</v>
      </c>
      <c r="M103" s="49">
        <v>16</v>
      </c>
      <c r="N103" s="74">
        <v>0.006142034548944338</v>
      </c>
      <c r="O103" s="49">
        <v>8</v>
      </c>
      <c r="P103" s="74">
        <v>0.007582938388625593</v>
      </c>
      <c r="Q103" s="49">
        <v>3</v>
      </c>
      <c r="R103" s="74">
        <v>0.004132231404958678</v>
      </c>
      <c r="S103" s="73">
        <v>148</v>
      </c>
      <c r="T103" s="74">
        <v>0.003939418137294047</v>
      </c>
    </row>
    <row r="104" spans="1:20" ht="27">
      <c r="A104" s="127" t="s">
        <v>68</v>
      </c>
      <c r="B104" s="128" t="s">
        <v>347</v>
      </c>
      <c r="C104" s="49">
        <v>9</v>
      </c>
      <c r="D104" s="74">
        <v>0.0004714757190004715</v>
      </c>
      <c r="E104" s="49">
        <v>2</v>
      </c>
      <c r="F104" s="74">
        <v>0.0005624296962879641</v>
      </c>
      <c r="G104" s="49">
        <v>1</v>
      </c>
      <c r="H104" s="74">
        <v>0.0002555583950932788</v>
      </c>
      <c r="I104" s="49">
        <v>3</v>
      </c>
      <c r="J104" s="74">
        <v>0.0006902899217671423</v>
      </c>
      <c r="K104" s="49">
        <v>3</v>
      </c>
      <c r="L104" s="74">
        <v>0.0013163668275559457</v>
      </c>
      <c r="M104" s="49">
        <v>1</v>
      </c>
      <c r="N104" s="74">
        <v>0.00038387715930902113</v>
      </c>
      <c r="O104" s="49">
        <v>1</v>
      </c>
      <c r="P104" s="74">
        <v>0.0009478672985781991</v>
      </c>
      <c r="Q104" s="49">
        <v>1</v>
      </c>
      <c r="R104" s="74">
        <v>0.0013774104683195593</v>
      </c>
      <c r="S104" s="73">
        <v>21</v>
      </c>
      <c r="T104" s="74">
        <v>0.0005589714924538849</v>
      </c>
    </row>
    <row r="105" spans="1:20" ht="14.25">
      <c r="A105" s="127" t="s">
        <v>67</v>
      </c>
      <c r="B105" s="128" t="s">
        <v>348</v>
      </c>
      <c r="C105" s="49">
        <v>1</v>
      </c>
      <c r="D105" s="74">
        <v>5.2386191000052386E-05</v>
      </c>
      <c r="E105" s="49">
        <v>1</v>
      </c>
      <c r="F105" s="74">
        <v>0.00028121484814398203</v>
      </c>
      <c r="G105" s="49">
        <v>1</v>
      </c>
      <c r="H105" s="74">
        <v>0.0002555583950932788</v>
      </c>
      <c r="I105" s="49">
        <v>1</v>
      </c>
      <c r="J105" s="74">
        <v>0.0002300966405890474</v>
      </c>
      <c r="K105" s="49">
        <v>0</v>
      </c>
      <c r="L105" s="74">
        <v>0</v>
      </c>
      <c r="M105" s="49">
        <v>0</v>
      </c>
      <c r="N105" s="74">
        <v>0</v>
      </c>
      <c r="O105" s="49">
        <v>0</v>
      </c>
      <c r="P105" s="74">
        <v>0</v>
      </c>
      <c r="Q105" s="49">
        <v>0</v>
      </c>
      <c r="R105" s="74">
        <v>0</v>
      </c>
      <c r="S105" s="73">
        <v>4</v>
      </c>
      <c r="T105" s="74">
        <v>0.00010647076046740666</v>
      </c>
    </row>
    <row r="106" spans="1:20" ht="27">
      <c r="A106" s="127" t="s">
        <v>66</v>
      </c>
      <c r="B106" s="128" t="s">
        <v>349</v>
      </c>
      <c r="C106" s="49">
        <v>22</v>
      </c>
      <c r="D106" s="74">
        <v>0.0011524962020011526</v>
      </c>
      <c r="E106" s="49">
        <v>6</v>
      </c>
      <c r="F106" s="74">
        <v>0.001687289088863892</v>
      </c>
      <c r="G106" s="49">
        <v>9</v>
      </c>
      <c r="H106" s="74">
        <v>0.002300025555839509</v>
      </c>
      <c r="I106" s="49">
        <v>12</v>
      </c>
      <c r="J106" s="74">
        <v>0.002761159687068569</v>
      </c>
      <c r="K106" s="49">
        <v>10</v>
      </c>
      <c r="L106" s="74">
        <v>0.004387889425186486</v>
      </c>
      <c r="M106" s="49">
        <v>3</v>
      </c>
      <c r="N106" s="74">
        <v>0.0011516314779270633</v>
      </c>
      <c r="O106" s="49">
        <v>2</v>
      </c>
      <c r="P106" s="74">
        <v>0.0018957345971563982</v>
      </c>
      <c r="Q106" s="49">
        <v>1</v>
      </c>
      <c r="R106" s="74">
        <v>0.0013774104683195593</v>
      </c>
      <c r="S106" s="73">
        <v>65</v>
      </c>
      <c r="T106" s="74">
        <v>0.0017301498575953578</v>
      </c>
    </row>
    <row r="107" spans="1:20" ht="14.25">
      <c r="A107" s="127" t="s">
        <v>65</v>
      </c>
      <c r="B107" s="128" t="s">
        <v>350</v>
      </c>
      <c r="C107" s="49">
        <v>0</v>
      </c>
      <c r="D107" s="74">
        <v>0</v>
      </c>
      <c r="E107" s="49">
        <v>3</v>
      </c>
      <c r="F107" s="74">
        <v>0.000843644544431946</v>
      </c>
      <c r="G107" s="49">
        <v>2</v>
      </c>
      <c r="H107" s="74">
        <v>0.0005111167901865576</v>
      </c>
      <c r="I107" s="49">
        <v>0</v>
      </c>
      <c r="J107" s="74">
        <v>0</v>
      </c>
      <c r="K107" s="49">
        <v>1</v>
      </c>
      <c r="L107" s="74">
        <v>0.0004387889425186486</v>
      </c>
      <c r="M107" s="49">
        <v>0</v>
      </c>
      <c r="N107" s="74">
        <v>0</v>
      </c>
      <c r="O107" s="49">
        <v>0</v>
      </c>
      <c r="P107" s="74">
        <v>0</v>
      </c>
      <c r="Q107" s="49">
        <v>0</v>
      </c>
      <c r="R107" s="74">
        <v>0</v>
      </c>
      <c r="S107" s="73">
        <v>6</v>
      </c>
      <c r="T107" s="74">
        <v>0.00015970614070110993</v>
      </c>
    </row>
    <row r="108" spans="1:20" ht="14.25">
      <c r="A108" s="127" t="s">
        <v>64</v>
      </c>
      <c r="B108" s="128" t="s">
        <v>351</v>
      </c>
      <c r="C108" s="49">
        <v>39</v>
      </c>
      <c r="D108" s="74">
        <v>0.002043061449002043</v>
      </c>
      <c r="E108" s="49">
        <v>23</v>
      </c>
      <c r="F108" s="74">
        <v>0.0064679415073115865</v>
      </c>
      <c r="G108" s="49">
        <v>25</v>
      </c>
      <c r="H108" s="74">
        <v>0.00638895987733197</v>
      </c>
      <c r="I108" s="49">
        <v>33</v>
      </c>
      <c r="J108" s="74">
        <v>0.007593189139438564</v>
      </c>
      <c r="K108" s="49">
        <v>20</v>
      </c>
      <c r="L108" s="74">
        <v>0.008775778850372971</v>
      </c>
      <c r="M108" s="49">
        <v>8</v>
      </c>
      <c r="N108" s="74">
        <v>0.003071017274472169</v>
      </c>
      <c r="O108" s="49">
        <v>8</v>
      </c>
      <c r="P108" s="74">
        <v>0.007582938388625593</v>
      </c>
      <c r="Q108" s="49">
        <v>2</v>
      </c>
      <c r="R108" s="74">
        <v>0.0027548209366391185</v>
      </c>
      <c r="S108" s="73">
        <v>158</v>
      </c>
      <c r="T108" s="74">
        <v>0.0042055950384625625</v>
      </c>
    </row>
    <row r="109" spans="1:20" ht="27">
      <c r="A109" s="127" t="s">
        <v>63</v>
      </c>
      <c r="B109" s="128" t="s">
        <v>352</v>
      </c>
      <c r="C109" s="49">
        <v>2</v>
      </c>
      <c r="D109" s="74">
        <v>0.00010477238200010477</v>
      </c>
      <c r="E109" s="49">
        <v>0</v>
      </c>
      <c r="F109" s="74">
        <v>0</v>
      </c>
      <c r="G109" s="49">
        <v>0</v>
      </c>
      <c r="H109" s="74">
        <v>0</v>
      </c>
      <c r="I109" s="49">
        <v>1</v>
      </c>
      <c r="J109" s="74">
        <v>0.0002300966405890474</v>
      </c>
      <c r="K109" s="49">
        <v>0</v>
      </c>
      <c r="L109" s="74">
        <v>0</v>
      </c>
      <c r="M109" s="49">
        <v>0</v>
      </c>
      <c r="N109" s="74">
        <v>0</v>
      </c>
      <c r="O109" s="49">
        <v>0</v>
      </c>
      <c r="P109" s="74">
        <v>0</v>
      </c>
      <c r="Q109" s="49">
        <v>0</v>
      </c>
      <c r="R109" s="74">
        <v>0</v>
      </c>
      <c r="S109" s="73">
        <v>3</v>
      </c>
      <c r="T109" s="74">
        <v>7.985307035055497E-05</v>
      </c>
    </row>
    <row r="110" spans="1:20" ht="27">
      <c r="A110" s="127" t="s">
        <v>62</v>
      </c>
      <c r="B110" s="128" t="s">
        <v>353</v>
      </c>
      <c r="C110" s="49">
        <v>3</v>
      </c>
      <c r="D110" s="74">
        <v>0.00015715857300015716</v>
      </c>
      <c r="E110" s="49">
        <v>1</v>
      </c>
      <c r="F110" s="74">
        <v>0.00028121484814398203</v>
      </c>
      <c r="G110" s="49">
        <v>0</v>
      </c>
      <c r="H110" s="74">
        <v>0</v>
      </c>
      <c r="I110" s="49">
        <v>0</v>
      </c>
      <c r="J110" s="74">
        <v>0</v>
      </c>
      <c r="K110" s="49">
        <v>0</v>
      </c>
      <c r="L110" s="74">
        <v>0</v>
      </c>
      <c r="M110" s="49">
        <v>0</v>
      </c>
      <c r="N110" s="74">
        <v>0</v>
      </c>
      <c r="O110" s="49">
        <v>0</v>
      </c>
      <c r="P110" s="74">
        <v>0</v>
      </c>
      <c r="Q110" s="49">
        <v>0</v>
      </c>
      <c r="R110" s="74">
        <v>0</v>
      </c>
      <c r="S110" s="73">
        <v>4</v>
      </c>
      <c r="T110" s="74">
        <v>0.00010647076046740666</v>
      </c>
    </row>
    <row r="111" spans="1:20" ht="27">
      <c r="A111" s="127" t="s">
        <v>61</v>
      </c>
      <c r="B111" s="128" t="s">
        <v>354</v>
      </c>
      <c r="C111" s="49">
        <v>0</v>
      </c>
      <c r="D111" s="74">
        <v>0</v>
      </c>
      <c r="E111" s="49">
        <v>0</v>
      </c>
      <c r="F111" s="74">
        <v>0</v>
      </c>
      <c r="G111" s="49">
        <v>0</v>
      </c>
      <c r="H111" s="74">
        <v>0</v>
      </c>
      <c r="I111" s="49">
        <v>0</v>
      </c>
      <c r="J111" s="74">
        <v>0</v>
      </c>
      <c r="K111" s="49">
        <v>0</v>
      </c>
      <c r="L111" s="74">
        <v>0</v>
      </c>
      <c r="M111" s="49">
        <v>0</v>
      </c>
      <c r="N111" s="74">
        <v>0</v>
      </c>
      <c r="O111" s="49">
        <v>0</v>
      </c>
      <c r="P111" s="74">
        <v>0</v>
      </c>
      <c r="Q111" s="49">
        <v>0</v>
      </c>
      <c r="R111" s="74">
        <v>0</v>
      </c>
      <c r="S111" s="73">
        <v>0</v>
      </c>
      <c r="T111" s="74">
        <v>0</v>
      </c>
    </row>
    <row r="112" spans="1:20" ht="27">
      <c r="A112" s="127" t="s">
        <v>60</v>
      </c>
      <c r="B112" s="128" t="s">
        <v>355</v>
      </c>
      <c r="C112" s="49">
        <v>0</v>
      </c>
      <c r="D112" s="74">
        <v>0</v>
      </c>
      <c r="E112" s="49">
        <v>0</v>
      </c>
      <c r="F112" s="74">
        <v>0</v>
      </c>
      <c r="G112" s="49">
        <v>0</v>
      </c>
      <c r="H112" s="74">
        <v>0</v>
      </c>
      <c r="I112" s="49">
        <v>0</v>
      </c>
      <c r="J112" s="74">
        <v>0</v>
      </c>
      <c r="K112" s="49">
        <v>0</v>
      </c>
      <c r="L112" s="74">
        <v>0</v>
      </c>
      <c r="M112" s="49">
        <v>0</v>
      </c>
      <c r="N112" s="74">
        <v>0</v>
      </c>
      <c r="O112" s="49">
        <v>0</v>
      </c>
      <c r="P112" s="74">
        <v>0</v>
      </c>
      <c r="Q112" s="49">
        <v>0</v>
      </c>
      <c r="R112" s="74">
        <v>0</v>
      </c>
      <c r="S112" s="73">
        <v>0</v>
      </c>
      <c r="T112" s="74">
        <v>0</v>
      </c>
    </row>
    <row r="113" spans="1:20" ht="27">
      <c r="A113" s="127" t="s">
        <v>59</v>
      </c>
      <c r="B113" s="128" t="s">
        <v>356</v>
      </c>
      <c r="C113" s="49">
        <v>1</v>
      </c>
      <c r="D113" s="74">
        <v>5.2386191000052386E-05</v>
      </c>
      <c r="E113" s="49">
        <v>0</v>
      </c>
      <c r="F113" s="74">
        <v>0</v>
      </c>
      <c r="G113" s="49">
        <v>0</v>
      </c>
      <c r="H113" s="74">
        <v>0</v>
      </c>
      <c r="I113" s="49">
        <v>0</v>
      </c>
      <c r="J113" s="74">
        <v>0</v>
      </c>
      <c r="K113" s="49">
        <v>0</v>
      </c>
      <c r="L113" s="74">
        <v>0</v>
      </c>
      <c r="M113" s="49">
        <v>0</v>
      </c>
      <c r="N113" s="74">
        <v>0</v>
      </c>
      <c r="O113" s="49">
        <v>0</v>
      </c>
      <c r="P113" s="74">
        <v>0</v>
      </c>
      <c r="Q113" s="49">
        <v>0</v>
      </c>
      <c r="R113" s="74">
        <v>0</v>
      </c>
      <c r="S113" s="73">
        <v>1</v>
      </c>
      <c r="T113" s="74">
        <v>2.6617690116851665E-05</v>
      </c>
    </row>
    <row r="114" spans="1:20" ht="27">
      <c r="A114" s="127" t="s">
        <v>58</v>
      </c>
      <c r="B114" s="128" t="s">
        <v>357</v>
      </c>
      <c r="C114" s="49">
        <v>1</v>
      </c>
      <c r="D114" s="74">
        <v>5.2386191000052386E-05</v>
      </c>
      <c r="E114" s="49">
        <v>0</v>
      </c>
      <c r="F114" s="74">
        <v>0</v>
      </c>
      <c r="G114" s="49">
        <v>0</v>
      </c>
      <c r="H114" s="74">
        <v>0</v>
      </c>
      <c r="I114" s="49">
        <v>0</v>
      </c>
      <c r="J114" s="74">
        <v>0</v>
      </c>
      <c r="K114" s="49">
        <v>0</v>
      </c>
      <c r="L114" s="74">
        <v>0</v>
      </c>
      <c r="M114" s="49">
        <v>0</v>
      </c>
      <c r="N114" s="74">
        <v>0</v>
      </c>
      <c r="O114" s="49">
        <v>0</v>
      </c>
      <c r="P114" s="74">
        <v>0</v>
      </c>
      <c r="Q114" s="49">
        <v>0</v>
      </c>
      <c r="R114" s="74">
        <v>0</v>
      </c>
      <c r="S114" s="73">
        <v>1</v>
      </c>
      <c r="T114" s="74">
        <v>2.6617690116851665E-05</v>
      </c>
    </row>
    <row r="115" spans="1:20" ht="27">
      <c r="A115" s="127" t="s">
        <v>127</v>
      </c>
      <c r="B115" s="128" t="s">
        <v>358</v>
      </c>
      <c r="C115" s="49">
        <v>0</v>
      </c>
      <c r="D115" s="74">
        <v>0</v>
      </c>
      <c r="E115" s="49">
        <v>1</v>
      </c>
      <c r="F115" s="74">
        <v>0.00028121484814398203</v>
      </c>
      <c r="G115" s="49">
        <v>0</v>
      </c>
      <c r="H115" s="74">
        <v>0</v>
      </c>
      <c r="I115" s="49">
        <v>1</v>
      </c>
      <c r="J115" s="74">
        <v>0.0002300966405890474</v>
      </c>
      <c r="K115" s="49">
        <v>0</v>
      </c>
      <c r="L115" s="74">
        <v>0</v>
      </c>
      <c r="M115" s="49">
        <v>3</v>
      </c>
      <c r="N115" s="74">
        <v>0.0011516314779270633</v>
      </c>
      <c r="O115" s="49">
        <v>0</v>
      </c>
      <c r="P115" s="74">
        <v>0</v>
      </c>
      <c r="Q115" s="49">
        <v>0</v>
      </c>
      <c r="R115" s="74">
        <v>0</v>
      </c>
      <c r="S115" s="73">
        <v>5</v>
      </c>
      <c r="T115" s="74">
        <v>0.0001330884505842583</v>
      </c>
    </row>
    <row r="116" spans="1:20" ht="14.25">
      <c r="A116" s="127" t="s">
        <v>57</v>
      </c>
      <c r="B116" s="128" t="s">
        <v>359</v>
      </c>
      <c r="C116" s="49">
        <v>1</v>
      </c>
      <c r="D116" s="74">
        <v>5.2386191000052386E-05</v>
      </c>
      <c r="E116" s="49">
        <v>1</v>
      </c>
      <c r="F116" s="74">
        <v>0.00028121484814398203</v>
      </c>
      <c r="G116" s="49">
        <v>1</v>
      </c>
      <c r="H116" s="74">
        <v>0.0002555583950932788</v>
      </c>
      <c r="I116" s="49">
        <v>1</v>
      </c>
      <c r="J116" s="74">
        <v>0.0002300966405890474</v>
      </c>
      <c r="K116" s="49">
        <v>0</v>
      </c>
      <c r="L116" s="74">
        <v>0</v>
      </c>
      <c r="M116" s="49">
        <v>2</v>
      </c>
      <c r="N116" s="74">
        <v>0.0007677543186180423</v>
      </c>
      <c r="O116" s="49">
        <v>0</v>
      </c>
      <c r="P116" s="74">
        <v>0</v>
      </c>
      <c r="Q116" s="49">
        <v>0</v>
      </c>
      <c r="R116" s="74">
        <v>0</v>
      </c>
      <c r="S116" s="73">
        <v>6</v>
      </c>
      <c r="T116" s="74">
        <v>0.00015970614070110993</v>
      </c>
    </row>
    <row r="117" spans="1:20" ht="14.25">
      <c r="A117" s="127" t="s">
        <v>56</v>
      </c>
      <c r="B117" s="128" t="s">
        <v>360</v>
      </c>
      <c r="C117" s="49">
        <v>3</v>
      </c>
      <c r="D117" s="74">
        <v>0.00015715857300015716</v>
      </c>
      <c r="E117" s="49">
        <v>1</v>
      </c>
      <c r="F117" s="74">
        <v>0.00028121484814398203</v>
      </c>
      <c r="G117" s="49">
        <v>0</v>
      </c>
      <c r="H117" s="74">
        <v>0</v>
      </c>
      <c r="I117" s="49">
        <v>0</v>
      </c>
      <c r="J117" s="74">
        <v>0</v>
      </c>
      <c r="K117" s="49">
        <v>0</v>
      </c>
      <c r="L117" s="74">
        <v>0</v>
      </c>
      <c r="M117" s="49">
        <v>0</v>
      </c>
      <c r="N117" s="74">
        <v>0</v>
      </c>
      <c r="O117" s="49">
        <v>0</v>
      </c>
      <c r="P117" s="74">
        <v>0</v>
      </c>
      <c r="Q117" s="49">
        <v>0</v>
      </c>
      <c r="R117" s="74">
        <v>0</v>
      </c>
      <c r="S117" s="73">
        <v>4</v>
      </c>
      <c r="T117" s="74">
        <v>0.00010647076046740666</v>
      </c>
    </row>
    <row r="118" spans="1:20" ht="14.25">
      <c r="A118" s="127" t="s">
        <v>55</v>
      </c>
      <c r="B118" s="128" t="s">
        <v>361</v>
      </c>
      <c r="C118" s="49">
        <v>324</v>
      </c>
      <c r="D118" s="74">
        <v>0.016973125884016976</v>
      </c>
      <c r="E118" s="49">
        <v>2</v>
      </c>
      <c r="F118" s="74">
        <v>0.0005624296962879641</v>
      </c>
      <c r="G118" s="49">
        <v>1</v>
      </c>
      <c r="H118" s="74">
        <v>0.0002555583950932788</v>
      </c>
      <c r="I118" s="49">
        <v>1</v>
      </c>
      <c r="J118" s="74">
        <v>0.0002300966405890474</v>
      </c>
      <c r="K118" s="49">
        <v>0</v>
      </c>
      <c r="L118" s="74">
        <v>0</v>
      </c>
      <c r="M118" s="49">
        <v>1</v>
      </c>
      <c r="N118" s="74">
        <v>0.00038387715930902113</v>
      </c>
      <c r="O118" s="49">
        <v>0</v>
      </c>
      <c r="P118" s="74">
        <v>0</v>
      </c>
      <c r="Q118" s="49">
        <v>0</v>
      </c>
      <c r="R118" s="74">
        <v>0</v>
      </c>
      <c r="S118" s="73">
        <v>329</v>
      </c>
      <c r="T118" s="74">
        <v>0.008757220048444196</v>
      </c>
    </row>
    <row r="119" spans="1:20" ht="14.25">
      <c r="A119" s="127" t="s">
        <v>54</v>
      </c>
      <c r="B119" s="128" t="s">
        <v>362</v>
      </c>
      <c r="C119" s="49">
        <v>29</v>
      </c>
      <c r="D119" s="74">
        <v>0.0015191995390015191</v>
      </c>
      <c r="E119" s="49">
        <v>12</v>
      </c>
      <c r="F119" s="74">
        <v>0.003374578177727784</v>
      </c>
      <c r="G119" s="49">
        <v>17</v>
      </c>
      <c r="H119" s="74">
        <v>0.00434449271658574</v>
      </c>
      <c r="I119" s="49">
        <v>9</v>
      </c>
      <c r="J119" s="74">
        <v>0.0020708697653014268</v>
      </c>
      <c r="K119" s="49">
        <v>7</v>
      </c>
      <c r="L119" s="74">
        <v>0.00307152259763054</v>
      </c>
      <c r="M119" s="49">
        <v>5</v>
      </c>
      <c r="N119" s="74">
        <v>0.0019193857965451055</v>
      </c>
      <c r="O119" s="49">
        <v>4</v>
      </c>
      <c r="P119" s="74">
        <v>0.0037914691943127963</v>
      </c>
      <c r="Q119" s="49">
        <v>0</v>
      </c>
      <c r="R119" s="74">
        <v>0</v>
      </c>
      <c r="S119" s="73">
        <v>83</v>
      </c>
      <c r="T119" s="74">
        <v>0.0022092682796986873</v>
      </c>
    </row>
    <row r="120" spans="1:20" ht="14.25">
      <c r="A120" s="127" t="s">
        <v>53</v>
      </c>
      <c r="B120" s="128" t="s">
        <v>363</v>
      </c>
      <c r="C120" s="49">
        <v>93</v>
      </c>
      <c r="D120" s="74">
        <v>0.004871915763004872</v>
      </c>
      <c r="E120" s="49">
        <v>87</v>
      </c>
      <c r="F120" s="74">
        <v>0.024465691788526433</v>
      </c>
      <c r="G120" s="49">
        <v>73</v>
      </c>
      <c r="H120" s="74">
        <v>0.018655762841809354</v>
      </c>
      <c r="I120" s="49">
        <v>93</v>
      </c>
      <c r="J120" s="74">
        <v>0.021398987574781408</v>
      </c>
      <c r="K120" s="49">
        <v>55</v>
      </c>
      <c r="L120" s="74">
        <v>0.02413339183852567</v>
      </c>
      <c r="M120" s="49">
        <v>48</v>
      </c>
      <c r="N120" s="74">
        <v>0.018426103646833013</v>
      </c>
      <c r="O120" s="49">
        <v>20</v>
      </c>
      <c r="P120" s="74">
        <v>0.018957345971563982</v>
      </c>
      <c r="Q120" s="49">
        <v>10</v>
      </c>
      <c r="R120" s="74">
        <v>0.013774104683195594</v>
      </c>
      <c r="S120" s="73">
        <v>479</v>
      </c>
      <c r="T120" s="74">
        <v>0.012749873565971945</v>
      </c>
    </row>
    <row r="121" spans="1:20" ht="27">
      <c r="A121" s="208" t="s">
        <v>52</v>
      </c>
      <c r="B121" s="129" t="s">
        <v>364</v>
      </c>
      <c r="C121" s="49">
        <v>21</v>
      </c>
      <c r="D121" s="74">
        <v>0.0011001100110011</v>
      </c>
      <c r="E121" s="49">
        <v>12</v>
      </c>
      <c r="F121" s="74">
        <v>0.003374578177727784</v>
      </c>
      <c r="G121" s="49">
        <v>13</v>
      </c>
      <c r="H121" s="74">
        <v>0.0033222591362126247</v>
      </c>
      <c r="I121" s="49">
        <v>9</v>
      </c>
      <c r="J121" s="74">
        <v>0.0020708697653014268</v>
      </c>
      <c r="K121" s="49">
        <v>12</v>
      </c>
      <c r="L121" s="74">
        <v>0.005265467310223783</v>
      </c>
      <c r="M121" s="49">
        <v>5</v>
      </c>
      <c r="N121" s="74">
        <v>0.0019193857965451055</v>
      </c>
      <c r="O121" s="49">
        <v>3</v>
      </c>
      <c r="P121" s="74">
        <v>0.002843601895734597</v>
      </c>
      <c r="Q121" s="49">
        <v>1</v>
      </c>
      <c r="R121" s="74">
        <v>0.0013774104683195593</v>
      </c>
      <c r="S121" s="73">
        <v>76</v>
      </c>
      <c r="T121" s="74">
        <v>0.002022944448880726</v>
      </c>
    </row>
    <row r="122" spans="1:20" ht="14.25">
      <c r="A122" s="208" t="s">
        <v>51</v>
      </c>
      <c r="B122" s="129" t="s">
        <v>365</v>
      </c>
      <c r="C122" s="64">
        <v>13</v>
      </c>
      <c r="D122" s="67">
        <v>0.0006810204830006811</v>
      </c>
      <c r="E122" s="64">
        <v>2</v>
      </c>
      <c r="F122" s="67">
        <v>0.0005624296962879641</v>
      </c>
      <c r="G122" s="64">
        <v>2</v>
      </c>
      <c r="H122" s="67">
        <v>0.0005111167901865576</v>
      </c>
      <c r="I122" s="64">
        <v>2</v>
      </c>
      <c r="J122" s="67">
        <v>0.0004601932811780948</v>
      </c>
      <c r="K122" s="64">
        <v>0</v>
      </c>
      <c r="L122" s="67">
        <v>0</v>
      </c>
      <c r="M122" s="64">
        <v>0</v>
      </c>
      <c r="N122" s="67">
        <v>0</v>
      </c>
      <c r="O122" s="64">
        <v>0</v>
      </c>
      <c r="P122" s="67">
        <v>0</v>
      </c>
      <c r="Q122" s="64">
        <v>0</v>
      </c>
      <c r="R122" s="67">
        <v>0</v>
      </c>
      <c r="S122" s="66">
        <v>19</v>
      </c>
      <c r="T122" s="67">
        <v>0.0005057361122201815</v>
      </c>
    </row>
    <row r="123" spans="1:20" ht="27">
      <c r="A123" s="208" t="s">
        <v>50</v>
      </c>
      <c r="B123" s="129" t="s">
        <v>366</v>
      </c>
      <c r="C123" s="49">
        <v>1037</v>
      </c>
      <c r="D123" s="74">
        <v>0.054324480067054315</v>
      </c>
      <c r="E123" s="49">
        <v>278</v>
      </c>
      <c r="F123" s="74">
        <v>0.078177727784027</v>
      </c>
      <c r="G123" s="49">
        <v>379</v>
      </c>
      <c r="H123" s="74">
        <v>0.09685663174035267</v>
      </c>
      <c r="I123" s="49">
        <v>398</v>
      </c>
      <c r="J123" s="74">
        <v>0.09157846295444086</v>
      </c>
      <c r="K123" s="49">
        <v>205</v>
      </c>
      <c r="L123" s="74">
        <v>0.08995173321632295</v>
      </c>
      <c r="M123" s="49">
        <v>189</v>
      </c>
      <c r="N123" s="74">
        <v>0.072552783109405</v>
      </c>
      <c r="O123" s="49">
        <v>83</v>
      </c>
      <c r="P123" s="74">
        <v>0.07867298578199051</v>
      </c>
      <c r="Q123" s="49">
        <v>58</v>
      </c>
      <c r="R123" s="74">
        <v>0.07988980716253444</v>
      </c>
      <c r="S123" s="73">
        <v>2627</v>
      </c>
      <c r="T123" s="74">
        <v>0.06992467193696932</v>
      </c>
    </row>
    <row r="124" spans="1:20" ht="27">
      <c r="A124" s="208" t="s">
        <v>49</v>
      </c>
      <c r="B124" s="129" t="s">
        <v>367</v>
      </c>
      <c r="C124" s="49">
        <v>11</v>
      </c>
      <c r="D124" s="74">
        <v>0.0005762481010005763</v>
      </c>
      <c r="E124" s="49">
        <v>8</v>
      </c>
      <c r="F124" s="74">
        <v>0.0022497187851518562</v>
      </c>
      <c r="G124" s="49">
        <v>11</v>
      </c>
      <c r="H124" s="74">
        <v>0.002811142346026067</v>
      </c>
      <c r="I124" s="49">
        <v>11</v>
      </c>
      <c r="J124" s="74">
        <v>0.0025310630464795212</v>
      </c>
      <c r="K124" s="49">
        <v>4</v>
      </c>
      <c r="L124" s="74">
        <v>0.0017551557700745944</v>
      </c>
      <c r="M124" s="49">
        <v>6</v>
      </c>
      <c r="N124" s="74">
        <v>0.0023032629558541267</v>
      </c>
      <c r="O124" s="49">
        <v>3</v>
      </c>
      <c r="P124" s="74">
        <v>0.002843601895734597</v>
      </c>
      <c r="Q124" s="49">
        <v>0</v>
      </c>
      <c r="R124" s="74">
        <v>0</v>
      </c>
      <c r="S124" s="73">
        <v>54</v>
      </c>
      <c r="T124" s="74">
        <v>0.0014373552663099899</v>
      </c>
    </row>
    <row r="125" spans="1:20" ht="14.25">
      <c r="A125" s="208" t="s">
        <v>48</v>
      </c>
      <c r="B125" s="129" t="s">
        <v>368</v>
      </c>
      <c r="C125" s="49">
        <v>185</v>
      </c>
      <c r="D125" s="74">
        <v>0.009691445335009692</v>
      </c>
      <c r="E125" s="49">
        <v>106</v>
      </c>
      <c r="F125" s="74">
        <v>0.029808773903262097</v>
      </c>
      <c r="G125" s="49">
        <v>76</v>
      </c>
      <c r="H125" s="74">
        <v>0.01942243802708919</v>
      </c>
      <c r="I125" s="49">
        <v>100</v>
      </c>
      <c r="J125" s="74">
        <v>0.02300966405890474</v>
      </c>
      <c r="K125" s="49">
        <v>53</v>
      </c>
      <c r="L125" s="74">
        <v>0.023255813953488372</v>
      </c>
      <c r="M125" s="49">
        <v>39</v>
      </c>
      <c r="N125" s="74">
        <v>0.014971209213051824</v>
      </c>
      <c r="O125" s="49">
        <v>13</v>
      </c>
      <c r="P125" s="74">
        <v>0.012322274881516588</v>
      </c>
      <c r="Q125" s="49">
        <v>4</v>
      </c>
      <c r="R125" s="74">
        <v>0.005509641873278237</v>
      </c>
      <c r="S125" s="73">
        <v>576</v>
      </c>
      <c r="T125" s="74">
        <v>0.015331789507306555</v>
      </c>
    </row>
    <row r="126" spans="1:20" ht="27">
      <c r="A126" s="208" t="s">
        <v>47</v>
      </c>
      <c r="B126" s="129" t="s">
        <v>369</v>
      </c>
      <c r="C126" s="49">
        <v>102</v>
      </c>
      <c r="D126" s="74">
        <v>0.005343391482005343</v>
      </c>
      <c r="E126" s="49">
        <v>75</v>
      </c>
      <c r="F126" s="74">
        <v>0.02109111361079865</v>
      </c>
      <c r="G126" s="49">
        <v>86</v>
      </c>
      <c r="H126" s="74">
        <v>0.02197802197802198</v>
      </c>
      <c r="I126" s="49">
        <v>125</v>
      </c>
      <c r="J126" s="74">
        <v>0.028762080073630923</v>
      </c>
      <c r="K126" s="49">
        <v>59</v>
      </c>
      <c r="L126" s="74">
        <v>0.025888547608600262</v>
      </c>
      <c r="M126" s="49">
        <v>43</v>
      </c>
      <c r="N126" s="74">
        <v>0.016506717850287907</v>
      </c>
      <c r="O126" s="49">
        <v>12</v>
      </c>
      <c r="P126" s="74">
        <v>0.011374407582938388</v>
      </c>
      <c r="Q126" s="49">
        <v>10</v>
      </c>
      <c r="R126" s="74">
        <v>0.013774104683195594</v>
      </c>
      <c r="S126" s="73">
        <v>512</v>
      </c>
      <c r="T126" s="74">
        <v>0.013628257339828052</v>
      </c>
    </row>
    <row r="127" spans="1:20" ht="14.25">
      <c r="A127" s="208" t="s">
        <v>46</v>
      </c>
      <c r="B127" s="129" t="s">
        <v>370</v>
      </c>
      <c r="C127" s="49">
        <v>25</v>
      </c>
      <c r="D127" s="74">
        <v>0.0013096547750013096</v>
      </c>
      <c r="E127" s="49">
        <v>14</v>
      </c>
      <c r="F127" s="74">
        <v>0.003937007874015748</v>
      </c>
      <c r="G127" s="49">
        <v>7</v>
      </c>
      <c r="H127" s="74">
        <v>0.0017889087656529517</v>
      </c>
      <c r="I127" s="49">
        <v>7</v>
      </c>
      <c r="J127" s="74">
        <v>0.0016106764841233318</v>
      </c>
      <c r="K127" s="49">
        <v>7</v>
      </c>
      <c r="L127" s="74">
        <v>0.00307152259763054</v>
      </c>
      <c r="M127" s="49">
        <v>1</v>
      </c>
      <c r="N127" s="74">
        <v>0.00038387715930902113</v>
      </c>
      <c r="O127" s="49">
        <v>1</v>
      </c>
      <c r="P127" s="74">
        <v>0.0009478672985781991</v>
      </c>
      <c r="Q127" s="49">
        <v>1</v>
      </c>
      <c r="R127" s="74">
        <v>0.0013774104683195593</v>
      </c>
      <c r="S127" s="73">
        <v>63</v>
      </c>
      <c r="T127" s="74">
        <v>0.0016769144773616546</v>
      </c>
    </row>
    <row r="128" spans="1:20" ht="14.25">
      <c r="A128" s="208" t="s">
        <v>45</v>
      </c>
      <c r="B128" s="129" t="s">
        <v>371</v>
      </c>
      <c r="C128" s="49">
        <v>113</v>
      </c>
      <c r="D128" s="74">
        <v>0.00591963958300592</v>
      </c>
      <c r="E128" s="49">
        <v>39</v>
      </c>
      <c r="F128" s="74">
        <v>0.010967379077615297</v>
      </c>
      <c r="G128" s="49">
        <v>50</v>
      </c>
      <c r="H128" s="74">
        <v>0.01277791975466394</v>
      </c>
      <c r="I128" s="49">
        <v>54</v>
      </c>
      <c r="J128" s="74">
        <v>0.012425218591808557</v>
      </c>
      <c r="K128" s="49">
        <v>35</v>
      </c>
      <c r="L128" s="74">
        <v>0.015357612988152698</v>
      </c>
      <c r="M128" s="49">
        <v>26</v>
      </c>
      <c r="N128" s="74">
        <v>0.009980806142034549</v>
      </c>
      <c r="O128" s="49">
        <v>5</v>
      </c>
      <c r="P128" s="74">
        <v>0.004739336492890996</v>
      </c>
      <c r="Q128" s="49">
        <v>6</v>
      </c>
      <c r="R128" s="74">
        <v>0.008264462809917356</v>
      </c>
      <c r="S128" s="73">
        <v>328</v>
      </c>
      <c r="T128" s="74">
        <v>0.008730602358327344</v>
      </c>
    </row>
    <row r="129" spans="1:20" ht="14.25">
      <c r="A129" s="208" t="s">
        <v>43</v>
      </c>
      <c r="B129" s="129" t="s">
        <v>372</v>
      </c>
      <c r="C129" s="49">
        <v>162</v>
      </c>
      <c r="D129" s="74">
        <v>0.008486562942008488</v>
      </c>
      <c r="E129" s="49">
        <v>58</v>
      </c>
      <c r="F129" s="74">
        <v>0.016310461192350956</v>
      </c>
      <c r="G129" s="49">
        <v>77</v>
      </c>
      <c r="H129" s="74">
        <v>0.01967799642218247</v>
      </c>
      <c r="I129" s="49">
        <v>94</v>
      </c>
      <c r="J129" s="74">
        <v>0.021629084215370454</v>
      </c>
      <c r="K129" s="49">
        <v>47</v>
      </c>
      <c r="L129" s="74">
        <v>0.020623080298376482</v>
      </c>
      <c r="M129" s="49">
        <v>34</v>
      </c>
      <c r="N129" s="74">
        <v>0.013051823416506719</v>
      </c>
      <c r="O129" s="49">
        <v>7</v>
      </c>
      <c r="P129" s="74">
        <v>0.006635071090047393</v>
      </c>
      <c r="Q129" s="49">
        <v>8</v>
      </c>
      <c r="R129" s="74">
        <v>0.011019283746556474</v>
      </c>
      <c r="S129" s="73">
        <v>487</v>
      </c>
      <c r="T129" s="74">
        <v>0.012962815086906759</v>
      </c>
    </row>
    <row r="130" spans="1:20" ht="27">
      <c r="A130" s="208" t="s">
        <v>42</v>
      </c>
      <c r="B130" s="129" t="s">
        <v>373</v>
      </c>
      <c r="C130" s="49">
        <v>0</v>
      </c>
      <c r="D130" s="74">
        <v>0</v>
      </c>
      <c r="E130" s="49">
        <v>1</v>
      </c>
      <c r="F130" s="74">
        <v>0.00028121484814398203</v>
      </c>
      <c r="G130" s="49">
        <v>0</v>
      </c>
      <c r="H130" s="74">
        <v>0</v>
      </c>
      <c r="I130" s="49">
        <v>1</v>
      </c>
      <c r="J130" s="74">
        <v>0.0002300966405890474</v>
      </c>
      <c r="K130" s="49">
        <v>0</v>
      </c>
      <c r="L130" s="74">
        <v>0</v>
      </c>
      <c r="M130" s="49">
        <v>2</v>
      </c>
      <c r="N130" s="74">
        <v>0.0007677543186180423</v>
      </c>
      <c r="O130" s="49">
        <v>0</v>
      </c>
      <c r="P130" s="74">
        <v>0</v>
      </c>
      <c r="Q130" s="49">
        <v>0</v>
      </c>
      <c r="R130" s="74">
        <v>0</v>
      </c>
      <c r="S130" s="73">
        <v>4</v>
      </c>
      <c r="T130" s="74">
        <v>0.00010647076046740666</v>
      </c>
    </row>
    <row r="131" spans="1:20" ht="14.25">
      <c r="A131" s="208" t="s">
        <v>44</v>
      </c>
      <c r="B131" s="129" t="s">
        <v>374</v>
      </c>
      <c r="C131" s="49">
        <v>0</v>
      </c>
      <c r="D131" s="74">
        <v>0</v>
      </c>
      <c r="E131" s="49">
        <v>0</v>
      </c>
      <c r="F131" s="74">
        <v>0</v>
      </c>
      <c r="G131" s="49">
        <v>0</v>
      </c>
      <c r="H131" s="74">
        <v>0</v>
      </c>
      <c r="I131" s="49">
        <v>0</v>
      </c>
      <c r="J131" s="74">
        <v>0</v>
      </c>
      <c r="K131" s="49">
        <v>0</v>
      </c>
      <c r="L131" s="74">
        <v>0</v>
      </c>
      <c r="M131" s="49">
        <v>0</v>
      </c>
      <c r="N131" s="74">
        <v>0</v>
      </c>
      <c r="O131" s="49">
        <v>0</v>
      </c>
      <c r="P131" s="74">
        <v>0</v>
      </c>
      <c r="Q131" s="49">
        <v>0</v>
      </c>
      <c r="R131" s="74">
        <v>0</v>
      </c>
      <c r="S131" s="73">
        <v>0</v>
      </c>
      <c r="T131" s="74">
        <v>0</v>
      </c>
    </row>
    <row r="132" spans="1:20" ht="14.25">
      <c r="A132" s="208" t="s">
        <v>41</v>
      </c>
      <c r="B132" s="129" t="s">
        <v>375</v>
      </c>
      <c r="C132" s="49">
        <v>354</v>
      </c>
      <c r="D132" s="74">
        <v>0.018544711614018546</v>
      </c>
      <c r="E132" s="49">
        <v>150</v>
      </c>
      <c r="F132" s="74">
        <v>0.0421822272215973</v>
      </c>
      <c r="G132" s="49">
        <v>178</v>
      </c>
      <c r="H132" s="74">
        <v>0.04548939432660362</v>
      </c>
      <c r="I132" s="49">
        <v>213</v>
      </c>
      <c r="J132" s="74">
        <v>0.0490105844454671</v>
      </c>
      <c r="K132" s="49">
        <v>74</v>
      </c>
      <c r="L132" s="74">
        <v>0.03247038174637999</v>
      </c>
      <c r="M132" s="49">
        <v>63</v>
      </c>
      <c r="N132" s="74">
        <v>0.02418426103646833</v>
      </c>
      <c r="O132" s="49">
        <v>28</v>
      </c>
      <c r="P132" s="74">
        <v>0.026540284360189573</v>
      </c>
      <c r="Q132" s="49">
        <v>12</v>
      </c>
      <c r="R132" s="74">
        <v>0.01652892561983471</v>
      </c>
      <c r="S132" s="73">
        <v>1072</v>
      </c>
      <c r="T132" s="74">
        <v>0.02853416380526498</v>
      </c>
    </row>
    <row r="133" spans="1:20" ht="15" thickBot="1">
      <c r="A133" s="208" t="s">
        <v>40</v>
      </c>
      <c r="B133" s="129" t="s">
        <v>376</v>
      </c>
      <c r="C133" s="49">
        <v>877</v>
      </c>
      <c r="D133" s="74">
        <v>0.045942689507045935</v>
      </c>
      <c r="E133" s="49">
        <v>451</v>
      </c>
      <c r="F133" s="74">
        <v>0.12682789651293588</v>
      </c>
      <c r="G133" s="49">
        <v>495</v>
      </c>
      <c r="H133" s="74">
        <v>0.126501405571173</v>
      </c>
      <c r="I133" s="49">
        <v>515</v>
      </c>
      <c r="J133" s="74">
        <v>0.11849976990335939</v>
      </c>
      <c r="K133" s="49">
        <v>255</v>
      </c>
      <c r="L133" s="74">
        <v>0.11189118034225537</v>
      </c>
      <c r="M133" s="49">
        <v>202</v>
      </c>
      <c r="N133" s="74">
        <v>0.07754318618042225</v>
      </c>
      <c r="O133" s="49">
        <v>70</v>
      </c>
      <c r="P133" s="74">
        <v>0.06635071090047394</v>
      </c>
      <c r="Q133" s="49">
        <v>48</v>
      </c>
      <c r="R133" s="74">
        <v>0.06611570247933884</v>
      </c>
      <c r="S133" s="73">
        <v>2913</v>
      </c>
      <c r="T133" s="74">
        <v>0.07753733131038888</v>
      </c>
    </row>
    <row r="134" spans="1:20" ht="15" thickBot="1">
      <c r="A134" s="208"/>
      <c r="B134" s="129" t="s">
        <v>377</v>
      </c>
      <c r="C134" s="49">
        <v>49</v>
      </c>
      <c r="D134" s="63">
        <v>0.002566923359002567</v>
      </c>
      <c r="E134" s="155">
        <v>0</v>
      </c>
      <c r="F134" s="163">
        <v>0</v>
      </c>
      <c r="G134" s="156">
        <v>0</v>
      </c>
      <c r="H134" s="63">
        <v>0</v>
      </c>
      <c r="I134" s="155">
        <v>0</v>
      </c>
      <c r="J134" s="163">
        <v>0</v>
      </c>
      <c r="K134" s="155">
        <v>0</v>
      </c>
      <c r="L134" s="63">
        <v>0</v>
      </c>
      <c r="M134" s="155">
        <v>0</v>
      </c>
      <c r="N134" s="63">
        <v>0</v>
      </c>
      <c r="O134" s="155">
        <v>0</v>
      </c>
      <c r="P134" s="63">
        <v>0</v>
      </c>
      <c r="Q134" s="155">
        <v>0</v>
      </c>
      <c r="R134" s="63">
        <v>0</v>
      </c>
      <c r="S134" s="76">
        <v>49</v>
      </c>
      <c r="T134" s="163">
        <v>0.0013042668157257314</v>
      </c>
    </row>
    <row r="135" spans="1:20" ht="15" thickBot="1">
      <c r="A135" s="326" t="s">
        <v>167</v>
      </c>
      <c r="B135" s="327"/>
      <c r="C135" s="76">
        <v>19089</v>
      </c>
      <c r="D135" s="79">
        <v>1</v>
      </c>
      <c r="E135" s="76">
        <v>3556</v>
      </c>
      <c r="F135" s="82">
        <v>1</v>
      </c>
      <c r="G135" s="77">
        <v>3913</v>
      </c>
      <c r="H135" s="79">
        <v>1</v>
      </c>
      <c r="I135" s="76">
        <v>4346</v>
      </c>
      <c r="J135" s="82">
        <v>1</v>
      </c>
      <c r="K135" s="76">
        <v>2279</v>
      </c>
      <c r="L135" s="79">
        <v>1</v>
      </c>
      <c r="M135" s="76">
        <v>2605</v>
      </c>
      <c r="N135" s="79">
        <v>1</v>
      </c>
      <c r="O135" s="76">
        <v>1055</v>
      </c>
      <c r="P135" s="79">
        <v>1</v>
      </c>
      <c r="Q135" s="76">
        <v>726</v>
      </c>
      <c r="R135" s="79">
        <v>1</v>
      </c>
      <c r="S135" s="76">
        <v>37569</v>
      </c>
      <c r="T135" s="82">
        <v>1</v>
      </c>
    </row>
    <row r="136" spans="1:20" ht="14.25">
      <c r="A136" s="30"/>
      <c r="B136" s="123"/>
      <c r="C136" s="83"/>
      <c r="D136" s="84"/>
      <c r="E136" s="83"/>
      <c r="F136" s="84"/>
      <c r="G136" s="83"/>
      <c r="H136" s="84"/>
      <c r="I136" s="83"/>
      <c r="J136" s="84"/>
      <c r="K136" s="83"/>
      <c r="L136" s="84"/>
      <c r="M136" s="83"/>
      <c r="N136" s="84"/>
      <c r="O136" s="83"/>
      <c r="P136" s="84"/>
      <c r="Q136" s="83"/>
      <c r="R136" s="84"/>
      <c r="S136" s="83"/>
      <c r="T136" s="84"/>
    </row>
    <row r="137" spans="1:20" ht="14.25">
      <c r="A137" s="35"/>
      <c r="B137" s="134"/>
      <c r="C137" s="37"/>
      <c r="D137" s="135"/>
      <c r="E137" s="37"/>
      <c r="F137" s="135"/>
      <c r="G137" s="37"/>
      <c r="H137" s="135"/>
      <c r="I137" s="37"/>
      <c r="J137" s="140"/>
      <c r="K137" s="135"/>
      <c r="L137" s="135"/>
      <c r="M137" s="135"/>
      <c r="N137" s="135"/>
      <c r="O137" s="135"/>
      <c r="P137" s="135"/>
      <c r="Q137" s="135"/>
      <c r="R137" s="135"/>
      <c r="S137" s="37"/>
      <c r="T137" s="37"/>
    </row>
    <row r="138" spans="1:20" ht="14.25">
      <c r="A138" s="318"/>
      <c r="B138" s="331"/>
      <c r="C138" s="331"/>
      <c r="D138" s="331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</row>
    <row r="139" spans="1:20" ht="14.25">
      <c r="A139" s="38"/>
      <c r="B139" s="134"/>
      <c r="C139" s="37"/>
      <c r="D139" s="135"/>
      <c r="E139" s="37"/>
      <c r="F139" s="135"/>
      <c r="G139" s="37"/>
      <c r="H139" s="135"/>
      <c r="I139" s="37"/>
      <c r="J139" s="140"/>
      <c r="K139" s="135"/>
      <c r="L139" s="135"/>
      <c r="M139" s="135"/>
      <c r="N139" s="135"/>
      <c r="O139" s="135"/>
      <c r="P139" s="135"/>
      <c r="Q139" s="135"/>
      <c r="R139" s="135"/>
      <c r="S139" s="37"/>
      <c r="T139" s="37"/>
    </row>
    <row r="140" spans="1:20" ht="14.25">
      <c r="A140" s="36"/>
      <c r="B140" s="36"/>
      <c r="C140" s="36"/>
      <c r="D140" s="36"/>
      <c r="E140" s="36"/>
      <c r="F140" s="36"/>
      <c r="G140" s="36"/>
      <c r="H140" s="36"/>
      <c r="I140" s="36"/>
      <c r="J140" s="11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4.25">
      <c r="A141" s="36"/>
      <c r="B141" s="36"/>
      <c r="C141" s="141"/>
      <c r="D141" s="36"/>
      <c r="E141" s="141"/>
      <c r="F141" s="36"/>
      <c r="G141" s="141"/>
      <c r="H141" s="36"/>
      <c r="I141" s="141"/>
      <c r="J141" s="116"/>
      <c r="K141" s="141"/>
      <c r="L141" s="36"/>
      <c r="M141" s="141"/>
      <c r="N141" s="36"/>
      <c r="O141" s="141"/>
      <c r="P141" s="36"/>
      <c r="Q141" s="141"/>
      <c r="R141" s="36"/>
      <c r="S141" s="141"/>
      <c r="T141" s="36"/>
    </row>
    <row r="142" spans="1:20" ht="14.25">
      <c r="A142" s="36"/>
      <c r="B142" s="36"/>
      <c r="C142" s="141"/>
      <c r="D142" s="36"/>
      <c r="E142" s="141"/>
      <c r="F142" s="36"/>
      <c r="G142" s="141"/>
      <c r="H142" s="36"/>
      <c r="I142" s="141"/>
      <c r="J142" s="116"/>
      <c r="K142" s="141"/>
      <c r="L142" s="36"/>
      <c r="M142" s="141"/>
      <c r="N142" s="36"/>
      <c r="O142" s="141"/>
      <c r="P142" s="36"/>
      <c r="Q142" s="141"/>
      <c r="R142" s="36"/>
      <c r="S142" s="141"/>
      <c r="T142" s="36"/>
    </row>
  </sheetData>
  <sheetProtection/>
  <mergeCells count="15">
    <mergeCell ref="Q3:R3"/>
    <mergeCell ref="A138:T138"/>
    <mergeCell ref="A1:T1"/>
    <mergeCell ref="A2:A4"/>
    <mergeCell ref="B2:B4"/>
    <mergeCell ref="C2:R2"/>
    <mergeCell ref="S2:T3"/>
    <mergeCell ref="C3:D3"/>
    <mergeCell ref="E3:F3"/>
    <mergeCell ref="G3:H3"/>
    <mergeCell ref="I3:J3"/>
    <mergeCell ref="K3:L3"/>
    <mergeCell ref="A135:B135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57421875" style="193" customWidth="1"/>
    <col min="2" max="6" width="15.7109375" style="193" customWidth="1"/>
    <col min="7" max="16384" width="9.140625" style="193" customWidth="1"/>
  </cols>
  <sheetData>
    <row r="1" spans="1:6" ht="24.75" customHeight="1" thickBot="1" thickTop="1">
      <c r="A1" s="262" t="s">
        <v>394</v>
      </c>
      <c r="B1" s="263"/>
      <c r="C1" s="263"/>
      <c r="D1" s="263"/>
      <c r="E1" s="263"/>
      <c r="F1" s="264"/>
    </row>
    <row r="2" spans="1:6" ht="24.75" customHeight="1" thickBot="1" thickTop="1">
      <c r="A2" s="262" t="s">
        <v>448</v>
      </c>
      <c r="B2" s="263"/>
      <c r="C2" s="263"/>
      <c r="D2" s="263"/>
      <c r="E2" s="263"/>
      <c r="F2" s="264"/>
    </row>
    <row r="3" spans="1:6" ht="24.75" customHeight="1" thickBot="1" thickTop="1">
      <c r="A3" s="275" t="s">
        <v>395</v>
      </c>
      <c r="B3" s="270"/>
      <c r="C3" s="270"/>
      <c r="D3" s="270"/>
      <c r="E3" s="271"/>
      <c r="F3" s="259" t="s">
        <v>209</v>
      </c>
    </row>
    <row r="4" spans="1:6" ht="24.75" customHeight="1">
      <c r="A4" s="276"/>
      <c r="B4" s="267">
        <v>2015</v>
      </c>
      <c r="C4" s="268"/>
      <c r="D4" s="267">
        <v>2016</v>
      </c>
      <c r="E4" s="268"/>
      <c r="F4" s="260"/>
    </row>
    <row r="5" spans="1:6" ht="24.75" customHeight="1" thickBot="1">
      <c r="A5" s="277"/>
      <c r="B5" s="8" t="s">
        <v>24</v>
      </c>
      <c r="C5" s="9" t="s">
        <v>25</v>
      </c>
      <c r="D5" s="8" t="s">
        <v>24</v>
      </c>
      <c r="E5" s="9" t="s">
        <v>25</v>
      </c>
      <c r="F5" s="261"/>
    </row>
    <row r="6" spans="1:7" ht="14.25">
      <c r="A6" s="142" t="s">
        <v>396</v>
      </c>
      <c r="B6" s="64">
        <v>5169</v>
      </c>
      <c r="C6" s="94">
        <v>0.1417</v>
      </c>
      <c r="D6" s="64">
        <v>5376</v>
      </c>
      <c r="E6" s="94">
        <v>0.14309670206819453</v>
      </c>
      <c r="F6" s="94">
        <v>0.04004643064422519</v>
      </c>
      <c r="G6" s="213"/>
    </row>
    <row r="7" spans="1:7" ht="14.25">
      <c r="A7" s="143" t="s">
        <v>397</v>
      </c>
      <c r="B7" s="49">
        <v>6949</v>
      </c>
      <c r="C7" s="94">
        <v>0.1906</v>
      </c>
      <c r="D7" s="49">
        <v>6903</v>
      </c>
      <c r="E7" s="94">
        <v>0.183741914876627</v>
      </c>
      <c r="F7" s="94">
        <v>-0.006619657504676932</v>
      </c>
      <c r="G7" s="213"/>
    </row>
    <row r="8" spans="1:7" ht="14.25">
      <c r="A8" s="143" t="s">
        <v>399</v>
      </c>
      <c r="B8" s="49">
        <v>7503</v>
      </c>
      <c r="C8" s="94">
        <v>0.2057</v>
      </c>
      <c r="D8" s="49">
        <v>7858</v>
      </c>
      <c r="E8" s="94">
        <v>0.20916180893822034</v>
      </c>
      <c r="F8" s="94">
        <v>0.04731440757030521</v>
      </c>
      <c r="G8" s="213"/>
    </row>
    <row r="9" spans="1:7" ht="14.25">
      <c r="A9" s="143" t="s">
        <v>400</v>
      </c>
      <c r="B9" s="49">
        <v>8302</v>
      </c>
      <c r="C9" s="94">
        <v>0.2277</v>
      </c>
      <c r="D9" s="49">
        <v>8652</v>
      </c>
      <c r="E9" s="94">
        <v>0.23029625489100053</v>
      </c>
      <c r="F9" s="94">
        <v>0.04215851602023609</v>
      </c>
      <c r="G9" s="213"/>
    </row>
    <row r="10" spans="1:7" ht="14.25">
      <c r="A10" s="144" t="s">
        <v>398</v>
      </c>
      <c r="B10" s="130">
        <v>6363</v>
      </c>
      <c r="C10" s="146">
        <v>0.1745</v>
      </c>
      <c r="D10" s="130">
        <v>6634</v>
      </c>
      <c r="E10" s="146">
        <v>0.1765817562351939</v>
      </c>
      <c r="F10" s="146">
        <v>0.04258997328304259</v>
      </c>
      <c r="G10" s="213"/>
    </row>
    <row r="11" spans="1:7" ht="15" thickBot="1">
      <c r="A11" s="58" t="s">
        <v>377</v>
      </c>
      <c r="B11" s="145">
        <v>2182</v>
      </c>
      <c r="C11" s="219">
        <v>0.0598</v>
      </c>
      <c r="D11" s="145">
        <v>2146</v>
      </c>
      <c r="E11" s="219">
        <v>0.05712156299076366</v>
      </c>
      <c r="F11" s="219">
        <v>-0.016498625114573784</v>
      </c>
      <c r="G11" s="213"/>
    </row>
    <row r="12" spans="1:7" ht="15" thickBot="1">
      <c r="A12" s="25" t="s">
        <v>167</v>
      </c>
      <c r="B12" s="26">
        <v>36468</v>
      </c>
      <c r="C12" s="50">
        <v>1</v>
      </c>
      <c r="D12" s="26">
        <v>37569</v>
      </c>
      <c r="E12" s="50">
        <v>1</v>
      </c>
      <c r="F12" s="132">
        <v>0.030190852254030932</v>
      </c>
      <c r="G12" s="207"/>
    </row>
    <row r="13" spans="1:6" ht="14.25">
      <c r="A13" s="30"/>
      <c r="B13" s="32"/>
      <c r="C13" s="32"/>
      <c r="D13" s="32"/>
      <c r="E13" s="32"/>
      <c r="F13" s="133"/>
    </row>
    <row r="14" spans="1:6" ht="14.25">
      <c r="A14" s="35"/>
      <c r="B14" s="37"/>
      <c r="C14" s="37"/>
      <c r="D14" s="37"/>
      <c r="E14" s="37"/>
      <c r="F14" s="149"/>
    </row>
    <row r="15" spans="1:6" ht="51.75" customHeight="1">
      <c r="A15" s="318"/>
      <c r="B15" s="331"/>
      <c r="C15" s="331"/>
      <c r="D15" s="331"/>
      <c r="E15" s="331"/>
      <c r="F15" s="333"/>
    </row>
  </sheetData>
  <sheetProtection/>
  <mergeCells count="8">
    <mergeCell ref="D4:E4"/>
    <mergeCell ref="A15:F15"/>
    <mergeCell ref="A1:F1"/>
    <mergeCell ref="A2:F2"/>
    <mergeCell ref="A3:A5"/>
    <mergeCell ref="B3:E3"/>
    <mergeCell ref="F3:F5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9.421875" style="193" customWidth="1"/>
    <col min="2" max="5" width="17.7109375" style="193" customWidth="1"/>
    <col min="6" max="6" width="13.7109375" style="193" hidden="1" customWidth="1"/>
    <col min="7" max="8" width="17.7109375" style="193" customWidth="1"/>
    <col min="9" max="16384" width="9.140625" style="193" customWidth="1"/>
  </cols>
  <sheetData>
    <row r="1" spans="1:8" ht="24.75" customHeight="1" thickBot="1" thickTop="1">
      <c r="A1" s="272" t="s">
        <v>401</v>
      </c>
      <c r="B1" s="273"/>
      <c r="C1" s="273"/>
      <c r="D1" s="273"/>
      <c r="E1" s="273"/>
      <c r="F1" s="273"/>
      <c r="G1" s="273"/>
      <c r="H1" s="274"/>
    </row>
    <row r="2" spans="1:8" ht="24.75" customHeight="1" thickBot="1" thickTop="1">
      <c r="A2" s="275" t="s">
        <v>395</v>
      </c>
      <c r="B2" s="334" t="s">
        <v>211</v>
      </c>
      <c r="C2" s="334"/>
      <c r="D2" s="334"/>
      <c r="E2" s="334"/>
      <c r="F2" s="334"/>
      <c r="G2" s="334"/>
      <c r="H2" s="335"/>
    </row>
    <row r="3" spans="1:8" ht="24.75" customHeight="1" thickBot="1">
      <c r="A3" s="276"/>
      <c r="B3" s="280" t="s">
        <v>212</v>
      </c>
      <c r="C3" s="336"/>
      <c r="D3" s="280" t="s">
        <v>213</v>
      </c>
      <c r="E3" s="281"/>
      <c r="F3" s="247" t="s">
        <v>26</v>
      </c>
      <c r="G3" s="278" t="s">
        <v>167</v>
      </c>
      <c r="H3" s="279"/>
    </row>
    <row r="4" spans="1:8" ht="24.75" customHeight="1" thickBot="1">
      <c r="A4" s="277"/>
      <c r="B4" s="41" t="s">
        <v>24</v>
      </c>
      <c r="C4" s="21" t="s">
        <v>25</v>
      </c>
      <c r="D4" s="8" t="s">
        <v>24</v>
      </c>
      <c r="E4" s="57" t="s">
        <v>25</v>
      </c>
      <c r="F4" s="58" t="s">
        <v>24</v>
      </c>
      <c r="G4" s="8" t="s">
        <v>24</v>
      </c>
      <c r="H4" s="57" t="s">
        <v>25</v>
      </c>
    </row>
    <row r="5" spans="1:9" ht="14.25">
      <c r="A5" s="142" t="s">
        <v>396</v>
      </c>
      <c r="B5" s="107">
        <v>2557</v>
      </c>
      <c r="C5" s="163">
        <v>0.14552387456604632</v>
      </c>
      <c r="D5" s="107">
        <v>2819</v>
      </c>
      <c r="E5" s="163">
        <v>0.14096409640964097</v>
      </c>
      <c r="F5" s="107"/>
      <c r="G5" s="107">
        <v>5376</v>
      </c>
      <c r="H5" s="163">
        <v>0.14309670206819453</v>
      </c>
      <c r="I5" s="213"/>
    </row>
    <row r="6" spans="1:9" ht="14.25">
      <c r="A6" s="143" t="s">
        <v>397</v>
      </c>
      <c r="B6" s="73">
        <v>3203</v>
      </c>
      <c r="C6" s="74">
        <v>0.1822889989186728</v>
      </c>
      <c r="D6" s="73">
        <v>3700</v>
      </c>
      <c r="E6" s="74">
        <v>0.185018501850185</v>
      </c>
      <c r="F6" s="73"/>
      <c r="G6" s="73">
        <v>6903</v>
      </c>
      <c r="H6" s="74">
        <v>0.183741914876627</v>
      </c>
      <c r="I6" s="213"/>
    </row>
    <row r="7" spans="1:9" ht="14.25">
      <c r="A7" s="143" t="s">
        <v>399</v>
      </c>
      <c r="B7" s="73">
        <v>3815</v>
      </c>
      <c r="C7" s="74">
        <v>0.21711911672642423</v>
      </c>
      <c r="D7" s="73">
        <v>4043</v>
      </c>
      <c r="E7" s="74">
        <v>0.20217021702170218</v>
      </c>
      <c r="F7" s="73"/>
      <c r="G7" s="73">
        <v>7858</v>
      </c>
      <c r="H7" s="74">
        <v>0.20916180893822034</v>
      </c>
      <c r="I7" s="213"/>
    </row>
    <row r="8" spans="1:9" ht="14.25">
      <c r="A8" s="143" t="s">
        <v>400</v>
      </c>
      <c r="B8" s="73">
        <v>4242</v>
      </c>
      <c r="C8" s="74">
        <v>0.2414205224517671</v>
      </c>
      <c r="D8" s="73">
        <v>4410</v>
      </c>
      <c r="E8" s="74">
        <v>0.22052205220522056</v>
      </c>
      <c r="F8" s="73"/>
      <c r="G8" s="73">
        <v>8652</v>
      </c>
      <c r="H8" s="74">
        <v>0.23029625489100053</v>
      </c>
      <c r="I8" s="213"/>
    </row>
    <row r="9" spans="1:9" ht="14.25">
      <c r="A9" s="144" t="s">
        <v>398</v>
      </c>
      <c r="B9" s="160">
        <v>3455</v>
      </c>
      <c r="C9" s="200">
        <v>0.19663081213362926</v>
      </c>
      <c r="D9" s="160">
        <v>3179</v>
      </c>
      <c r="E9" s="200">
        <v>0.15896589658965896</v>
      </c>
      <c r="F9" s="160"/>
      <c r="G9" s="160">
        <v>6634</v>
      </c>
      <c r="H9" s="200">
        <v>0.1765817562351939</v>
      </c>
      <c r="I9" s="213"/>
    </row>
    <row r="10" spans="1:9" ht="15" thickBot="1">
      <c r="A10" s="58" t="s">
        <v>377</v>
      </c>
      <c r="B10" s="165">
        <v>299</v>
      </c>
      <c r="C10" s="235">
        <v>0.017016675203460247</v>
      </c>
      <c r="D10" s="165">
        <v>1847</v>
      </c>
      <c r="E10" s="164">
        <v>0.09235923592359235</v>
      </c>
      <c r="F10" s="165"/>
      <c r="G10" s="165">
        <v>2146</v>
      </c>
      <c r="H10" s="164">
        <v>0.05712156299076366</v>
      </c>
      <c r="I10" s="213"/>
    </row>
    <row r="11" spans="1:9" ht="15" thickBot="1">
      <c r="A11" s="25" t="s">
        <v>167</v>
      </c>
      <c r="B11" s="26">
        <v>17571</v>
      </c>
      <c r="C11" s="199">
        <v>1</v>
      </c>
      <c r="D11" s="26">
        <v>19998</v>
      </c>
      <c r="E11" s="199">
        <v>1</v>
      </c>
      <c r="F11" s="26"/>
      <c r="G11" s="26">
        <v>37569</v>
      </c>
      <c r="H11" s="199">
        <v>1</v>
      </c>
      <c r="I11" s="211"/>
    </row>
    <row r="12" spans="1:8" ht="14.25">
      <c r="A12" s="30"/>
      <c r="B12" s="31"/>
      <c r="C12" s="158"/>
      <c r="D12" s="31"/>
      <c r="E12" s="158"/>
      <c r="F12" s="31"/>
      <c r="G12" s="31"/>
      <c r="H12" s="158"/>
    </row>
    <row r="13" spans="1:8" ht="14.25">
      <c r="A13" s="35"/>
      <c r="B13" s="37"/>
      <c r="C13" s="37"/>
      <c r="D13" s="37"/>
      <c r="E13" s="37"/>
      <c r="F13" s="36"/>
      <c r="G13" s="90"/>
      <c r="H13" s="36"/>
    </row>
    <row r="14" spans="1:8" ht="34.5" customHeight="1">
      <c r="A14" s="318"/>
      <c r="B14" s="319"/>
      <c r="C14" s="319"/>
      <c r="D14" s="319"/>
      <c r="E14" s="319"/>
      <c r="F14" s="36"/>
      <c r="G14" s="36"/>
      <c r="H14" s="36"/>
    </row>
    <row r="15" spans="1:8" ht="14.25" hidden="1">
      <c r="A15" s="38" t="s">
        <v>31</v>
      </c>
      <c r="B15" s="37"/>
      <c r="C15" s="37"/>
      <c r="D15" s="37"/>
      <c r="E15" s="37"/>
      <c r="F15" s="36"/>
      <c r="G15" s="36"/>
      <c r="H15" s="36"/>
    </row>
    <row r="16" spans="1:8" ht="14.25">
      <c r="A16" s="36"/>
      <c r="B16" s="36"/>
      <c r="C16" s="36"/>
      <c r="D16" s="36"/>
      <c r="E16" s="36"/>
      <c r="F16" s="36"/>
      <c r="G16" s="36"/>
      <c r="H16" s="36"/>
    </row>
  </sheetData>
  <sheetProtection/>
  <mergeCells count="7">
    <mergeCell ref="A14:E14"/>
    <mergeCell ref="A1:H1"/>
    <mergeCell ref="A2:A4"/>
    <mergeCell ref="B2:H2"/>
    <mergeCell ref="B3:C3"/>
    <mergeCell ref="D3:E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5.7109375" style="193" customWidth="1"/>
    <col min="2" max="6" width="19.28125" style="193" customWidth="1"/>
    <col min="7" max="16384" width="9.140625" style="193" customWidth="1"/>
  </cols>
  <sheetData>
    <row r="1" spans="1:6" ht="24.75" customHeight="1" thickBot="1" thickTop="1">
      <c r="A1" s="262" t="s">
        <v>402</v>
      </c>
      <c r="B1" s="263"/>
      <c r="C1" s="263"/>
      <c r="D1" s="263"/>
      <c r="E1" s="263"/>
      <c r="F1" s="264"/>
    </row>
    <row r="2" spans="1:6" ht="31.5" customHeight="1" thickBot="1" thickTop="1">
      <c r="A2" s="262" t="s">
        <v>450</v>
      </c>
      <c r="B2" s="263"/>
      <c r="C2" s="263"/>
      <c r="D2" s="263"/>
      <c r="E2" s="263"/>
      <c r="F2" s="264"/>
    </row>
    <row r="3" spans="1:6" ht="24.75" customHeight="1" thickBot="1" thickTop="1">
      <c r="A3" s="275" t="s">
        <v>403</v>
      </c>
      <c r="B3" s="337"/>
      <c r="C3" s="337"/>
      <c r="D3" s="337"/>
      <c r="E3" s="338"/>
      <c r="F3" s="259" t="s">
        <v>209</v>
      </c>
    </row>
    <row r="4" spans="1:6" ht="24.75" customHeight="1">
      <c r="A4" s="276"/>
      <c r="B4" s="267">
        <v>2015</v>
      </c>
      <c r="C4" s="268"/>
      <c r="D4" s="267">
        <v>2016</v>
      </c>
      <c r="E4" s="268"/>
      <c r="F4" s="260"/>
    </row>
    <row r="5" spans="1:6" ht="24.75" customHeight="1" thickBot="1">
      <c r="A5" s="277"/>
      <c r="B5" s="8" t="s">
        <v>24</v>
      </c>
      <c r="C5" s="9" t="s">
        <v>25</v>
      </c>
      <c r="D5" s="8" t="s">
        <v>24</v>
      </c>
      <c r="E5" s="9" t="s">
        <v>25</v>
      </c>
      <c r="F5" s="261"/>
    </row>
    <row r="6" spans="1:7" ht="14.25">
      <c r="A6" s="150" t="s">
        <v>404</v>
      </c>
      <c r="B6" s="64">
        <v>525</v>
      </c>
      <c r="C6" s="94">
        <v>0.0144</v>
      </c>
      <c r="D6" s="64">
        <v>585</v>
      </c>
      <c r="E6" s="94">
        <v>0.01557134871835822</v>
      </c>
      <c r="F6" s="94">
        <v>0.11428571428571428</v>
      </c>
      <c r="G6" s="213"/>
    </row>
    <row r="7" spans="1:7" ht="14.25">
      <c r="A7" s="152" t="s">
        <v>405</v>
      </c>
      <c r="B7" s="49">
        <v>547</v>
      </c>
      <c r="C7" s="94">
        <v>0.015</v>
      </c>
      <c r="D7" s="49">
        <v>547</v>
      </c>
      <c r="E7" s="94">
        <v>0.014559876493917857</v>
      </c>
      <c r="F7" s="94">
        <v>0</v>
      </c>
      <c r="G7" s="213"/>
    </row>
    <row r="8" spans="1:7" ht="14.25">
      <c r="A8" s="152" t="s">
        <v>406</v>
      </c>
      <c r="B8" s="49">
        <v>4083</v>
      </c>
      <c r="C8" s="94">
        <v>0.112</v>
      </c>
      <c r="D8" s="49">
        <v>4201</v>
      </c>
      <c r="E8" s="94">
        <v>0.11182091618089382</v>
      </c>
      <c r="F8" s="94">
        <v>0.02890031839333823</v>
      </c>
      <c r="G8" s="213"/>
    </row>
    <row r="9" spans="1:7" ht="14.25">
      <c r="A9" s="152" t="s">
        <v>407</v>
      </c>
      <c r="B9" s="49">
        <v>29131</v>
      </c>
      <c r="C9" s="94">
        <v>0.7988</v>
      </c>
      <c r="D9" s="49">
        <v>30090</v>
      </c>
      <c r="E9" s="94">
        <v>0.8009262956160664</v>
      </c>
      <c r="F9" s="94">
        <v>0.032920256771137274</v>
      </c>
      <c r="G9" s="213"/>
    </row>
    <row r="10" spans="1:7" ht="15" thickBot="1">
      <c r="A10" s="147" t="s">
        <v>377</v>
      </c>
      <c r="B10" s="148">
        <v>2182</v>
      </c>
      <c r="C10" s="146">
        <v>0.0598</v>
      </c>
      <c r="D10" s="148">
        <v>2146</v>
      </c>
      <c r="E10" s="146">
        <v>0.05712156299076366</v>
      </c>
      <c r="F10" s="146">
        <v>-0.016498625114573784</v>
      </c>
      <c r="G10" s="213"/>
    </row>
    <row r="11" spans="1:7" ht="15" thickBot="1">
      <c r="A11" s="25" t="s">
        <v>27</v>
      </c>
      <c r="B11" s="26">
        <v>36468</v>
      </c>
      <c r="C11" s="50">
        <v>0.9999999999999999</v>
      </c>
      <c r="D11" s="26">
        <v>37569</v>
      </c>
      <c r="E11" s="50">
        <v>1</v>
      </c>
      <c r="F11" s="132">
        <v>0.030190852254030932</v>
      </c>
      <c r="G11" s="211"/>
    </row>
    <row r="12" spans="1:6" ht="14.25">
      <c r="A12" s="30"/>
      <c r="B12" s="32"/>
      <c r="C12" s="32"/>
      <c r="D12" s="32"/>
      <c r="E12" s="32"/>
      <c r="F12" s="133"/>
    </row>
    <row r="13" spans="1:6" ht="14.25">
      <c r="A13" s="197"/>
      <c r="B13" s="197"/>
      <c r="C13" s="197"/>
      <c r="D13" s="197"/>
      <c r="E13" s="197"/>
      <c r="F13" s="197"/>
    </row>
  </sheetData>
  <sheetProtection/>
  <mergeCells count="7">
    <mergeCell ref="D4:E4"/>
    <mergeCell ref="A1:F1"/>
    <mergeCell ref="A2:F2"/>
    <mergeCell ref="A3:A5"/>
    <mergeCell ref="B3:E3"/>
    <mergeCell ref="F3:F5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5.7109375" style="193" customWidth="1"/>
    <col min="2" max="7" width="15.28125" style="193" customWidth="1"/>
    <col min="8" max="16384" width="9.140625" style="193" customWidth="1"/>
  </cols>
  <sheetData>
    <row r="1" spans="1:7" ht="39" customHeight="1" thickBot="1" thickTop="1">
      <c r="A1" s="262" t="s">
        <v>408</v>
      </c>
      <c r="B1" s="263"/>
      <c r="C1" s="263"/>
      <c r="D1" s="263"/>
      <c r="E1" s="263"/>
      <c r="F1" s="263"/>
      <c r="G1" s="264"/>
    </row>
    <row r="2" spans="1:7" ht="24.75" customHeight="1" thickBot="1" thickTop="1">
      <c r="A2" s="260" t="s">
        <v>403</v>
      </c>
      <c r="B2" s="339" t="s">
        <v>211</v>
      </c>
      <c r="C2" s="280"/>
      <c r="D2" s="280"/>
      <c r="E2" s="281"/>
      <c r="F2" s="278" t="s">
        <v>167</v>
      </c>
      <c r="G2" s="279"/>
    </row>
    <row r="3" spans="1:7" ht="24.75" customHeight="1">
      <c r="A3" s="260"/>
      <c r="B3" s="291" t="s">
        <v>212</v>
      </c>
      <c r="C3" s="340"/>
      <c r="D3" s="287" t="s">
        <v>213</v>
      </c>
      <c r="E3" s="288"/>
      <c r="F3" s="278"/>
      <c r="G3" s="279"/>
    </row>
    <row r="4" spans="1:7" ht="24.75" customHeight="1">
      <c r="A4" s="260"/>
      <c r="B4" s="341"/>
      <c r="C4" s="342"/>
      <c r="D4" s="289"/>
      <c r="E4" s="290"/>
      <c r="F4" s="278"/>
      <c r="G4" s="279"/>
    </row>
    <row r="5" spans="1:7" ht="24.75" customHeight="1" thickBot="1">
      <c r="A5" s="261"/>
      <c r="B5" s="41" t="s">
        <v>24</v>
      </c>
      <c r="C5" s="21" t="s">
        <v>25</v>
      </c>
      <c r="D5" s="8" t="s">
        <v>24</v>
      </c>
      <c r="E5" s="57" t="s">
        <v>25</v>
      </c>
      <c r="F5" s="8" t="s">
        <v>24</v>
      </c>
      <c r="G5" s="57" t="s">
        <v>25</v>
      </c>
    </row>
    <row r="6" spans="1:8" ht="14.25">
      <c r="A6" s="150" t="s">
        <v>404</v>
      </c>
      <c r="B6" s="107">
        <v>324</v>
      </c>
      <c r="C6" s="163">
        <v>0.018439474133515453</v>
      </c>
      <c r="D6" s="107">
        <v>261</v>
      </c>
      <c r="E6" s="163">
        <v>0.013051305130513051</v>
      </c>
      <c r="F6" s="107">
        <v>585</v>
      </c>
      <c r="G6" s="163">
        <v>0.01557134871835822</v>
      </c>
      <c r="H6" s="206"/>
    </row>
    <row r="7" spans="1:8" ht="14.25">
      <c r="A7" s="152" t="s">
        <v>405</v>
      </c>
      <c r="B7" s="73">
        <v>274</v>
      </c>
      <c r="C7" s="74">
        <v>0.015593876273405045</v>
      </c>
      <c r="D7" s="73">
        <v>273</v>
      </c>
      <c r="E7" s="74">
        <v>0.013651365136513653</v>
      </c>
      <c r="F7" s="73">
        <v>547</v>
      </c>
      <c r="G7" s="74">
        <v>0.014559876493917857</v>
      </c>
      <c r="H7" s="206"/>
    </row>
    <row r="8" spans="1:8" ht="14.25">
      <c r="A8" s="152" t="s">
        <v>406</v>
      </c>
      <c r="B8" s="73">
        <v>1938</v>
      </c>
      <c r="C8" s="74">
        <v>0.11029537305787947</v>
      </c>
      <c r="D8" s="73">
        <v>2263</v>
      </c>
      <c r="E8" s="74">
        <v>0.11316131613161313</v>
      </c>
      <c r="F8" s="73">
        <v>4201</v>
      </c>
      <c r="G8" s="74">
        <v>0.11182091618089382</v>
      </c>
      <c r="H8" s="206"/>
    </row>
    <row r="9" spans="1:8" ht="14.25">
      <c r="A9" s="152" t="s">
        <v>407</v>
      </c>
      <c r="B9" s="160">
        <v>14736</v>
      </c>
      <c r="C9" s="200">
        <v>0.8386546013317396</v>
      </c>
      <c r="D9" s="160">
        <v>15354</v>
      </c>
      <c r="E9" s="200">
        <v>0.7677767776777678</v>
      </c>
      <c r="F9" s="160">
        <v>30090</v>
      </c>
      <c r="G9" s="200">
        <v>0.8009262956160664</v>
      </c>
      <c r="H9" s="206"/>
    </row>
    <row r="10" spans="1:8" ht="15" thickBot="1">
      <c r="A10" s="147" t="s">
        <v>377</v>
      </c>
      <c r="B10" s="165">
        <v>299</v>
      </c>
      <c r="C10" s="235">
        <v>0.017016675203460247</v>
      </c>
      <c r="D10" s="165">
        <v>1847</v>
      </c>
      <c r="E10" s="164">
        <v>0.09235923592359235</v>
      </c>
      <c r="F10" s="165">
        <v>2146</v>
      </c>
      <c r="G10" s="164">
        <v>0.05712156299076366</v>
      </c>
      <c r="H10" s="206"/>
    </row>
    <row r="11" spans="1:8" ht="15" thickBot="1">
      <c r="A11" s="25" t="s">
        <v>27</v>
      </c>
      <c r="B11" s="26">
        <v>17571</v>
      </c>
      <c r="C11" s="199">
        <v>1</v>
      </c>
      <c r="D11" s="26">
        <v>19998</v>
      </c>
      <c r="E11" s="199">
        <v>1</v>
      </c>
      <c r="F11" s="26">
        <v>37569</v>
      </c>
      <c r="G11" s="199">
        <v>1</v>
      </c>
      <c r="H11" s="207"/>
    </row>
    <row r="12" spans="1:7" ht="14.25">
      <c r="A12" s="30"/>
      <c r="B12" s="31"/>
      <c r="C12" s="158"/>
      <c r="D12" s="31"/>
      <c r="E12" s="158"/>
      <c r="F12" s="31"/>
      <c r="G12" s="158"/>
    </row>
    <row r="13" spans="1:7" ht="14.25">
      <c r="A13" s="35"/>
      <c r="B13" s="37"/>
      <c r="C13" s="37"/>
      <c r="D13" s="37"/>
      <c r="E13" s="37"/>
      <c r="F13" s="90"/>
      <c r="G13" s="36"/>
    </row>
    <row r="14" spans="1:7" ht="38.25" customHeight="1">
      <c r="A14" s="318"/>
      <c r="B14" s="331"/>
      <c r="C14" s="331"/>
      <c r="D14" s="331"/>
      <c r="E14" s="331"/>
      <c r="F14" s="36"/>
      <c r="G14" s="36"/>
    </row>
    <row r="15" spans="1:7" ht="14.25" hidden="1">
      <c r="A15" s="38" t="s">
        <v>31</v>
      </c>
      <c r="B15" s="37"/>
      <c r="C15" s="37"/>
      <c r="D15" s="37"/>
      <c r="E15" s="37"/>
      <c r="F15" s="36"/>
      <c r="G15" s="36"/>
    </row>
  </sheetData>
  <sheetProtection/>
  <mergeCells count="7">
    <mergeCell ref="B2:E2"/>
    <mergeCell ref="A14:E14"/>
    <mergeCell ref="D3:E4"/>
    <mergeCell ref="A1:G1"/>
    <mergeCell ref="A2:A5"/>
    <mergeCell ref="F2:G4"/>
    <mergeCell ref="B3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5.7109375" style="193" customWidth="1"/>
    <col min="2" max="13" width="8.8515625" style="193" customWidth="1"/>
    <col min="14" max="14" width="9.7109375" style="193" bestFit="1" customWidth="1"/>
    <col min="15" max="15" width="8.8515625" style="193" customWidth="1"/>
    <col min="16" max="16384" width="9.140625" style="193" customWidth="1"/>
  </cols>
  <sheetData>
    <row r="1" spans="1:15" ht="24.75" customHeight="1" thickBot="1" thickTop="1">
      <c r="A1" s="262" t="s">
        <v>409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</row>
    <row r="2" spans="1:15" ht="24.75" customHeight="1" thickBot="1" thickTop="1">
      <c r="A2" s="275" t="s">
        <v>403</v>
      </c>
      <c r="B2" s="293" t="s">
        <v>215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78" t="s">
        <v>214</v>
      </c>
      <c r="O2" s="279"/>
    </row>
    <row r="3" spans="1:15" ht="24.75" customHeight="1">
      <c r="A3" s="276"/>
      <c r="B3" s="345" t="s">
        <v>216</v>
      </c>
      <c r="C3" s="346"/>
      <c r="D3" s="287" t="s">
        <v>217</v>
      </c>
      <c r="E3" s="288"/>
      <c r="F3" s="345" t="s">
        <v>218</v>
      </c>
      <c r="G3" s="346"/>
      <c r="H3" s="267" t="s">
        <v>219</v>
      </c>
      <c r="I3" s="268"/>
      <c r="J3" s="341" t="s">
        <v>220</v>
      </c>
      <c r="K3" s="342"/>
      <c r="L3" s="291" t="s">
        <v>410</v>
      </c>
      <c r="M3" s="292"/>
      <c r="N3" s="343"/>
      <c r="O3" s="344"/>
    </row>
    <row r="4" spans="1:15" ht="24.75" customHeight="1" thickBot="1">
      <c r="A4" s="277"/>
      <c r="B4" s="41" t="s">
        <v>24</v>
      </c>
      <c r="C4" s="162" t="s">
        <v>25</v>
      </c>
      <c r="D4" s="39" t="s">
        <v>24</v>
      </c>
      <c r="E4" s="40" t="s">
        <v>25</v>
      </c>
      <c r="F4" s="41" t="s">
        <v>24</v>
      </c>
      <c r="G4" s="159" t="s">
        <v>25</v>
      </c>
      <c r="H4" s="39" t="s">
        <v>24</v>
      </c>
      <c r="I4" s="40" t="s">
        <v>25</v>
      </c>
      <c r="J4" s="41" t="s">
        <v>24</v>
      </c>
      <c r="K4" s="162" t="s">
        <v>25</v>
      </c>
      <c r="L4" s="39" t="s">
        <v>24</v>
      </c>
      <c r="M4" s="40" t="s">
        <v>25</v>
      </c>
      <c r="N4" s="42" t="s">
        <v>24</v>
      </c>
      <c r="O4" s="43" t="s">
        <v>25</v>
      </c>
    </row>
    <row r="5" spans="1:16" ht="14.25">
      <c r="A5" s="150" t="s">
        <v>404</v>
      </c>
      <c r="B5" s="59">
        <v>33</v>
      </c>
      <c r="C5" s="163">
        <v>0.1493212669683258</v>
      </c>
      <c r="D5" s="59">
        <v>92</v>
      </c>
      <c r="E5" s="163">
        <v>0.014404258650383594</v>
      </c>
      <c r="F5" s="59">
        <v>133</v>
      </c>
      <c r="G5" s="163">
        <v>0.014005897219882055</v>
      </c>
      <c r="H5" s="59">
        <v>153</v>
      </c>
      <c r="I5" s="163">
        <v>0.015036855036855036</v>
      </c>
      <c r="J5" s="59">
        <v>152</v>
      </c>
      <c r="K5" s="163">
        <v>0.014796067361043512</v>
      </c>
      <c r="L5" s="59">
        <v>22</v>
      </c>
      <c r="M5" s="163">
        <v>0.021632251720747297</v>
      </c>
      <c r="N5" s="107">
        <v>585</v>
      </c>
      <c r="O5" s="163">
        <v>0.01557134871835822</v>
      </c>
      <c r="P5" s="206"/>
    </row>
    <row r="6" spans="1:16" ht="14.25">
      <c r="A6" s="152" t="s">
        <v>405</v>
      </c>
      <c r="B6" s="49">
        <v>82</v>
      </c>
      <c r="C6" s="74">
        <v>0.37104072398190047</v>
      </c>
      <c r="D6" s="49">
        <v>244</v>
      </c>
      <c r="E6" s="74">
        <v>0.03820259902927822</v>
      </c>
      <c r="F6" s="49">
        <v>117</v>
      </c>
      <c r="G6" s="74">
        <v>0.012320977253580456</v>
      </c>
      <c r="H6" s="49">
        <v>67</v>
      </c>
      <c r="I6" s="74">
        <v>0.006584766584766585</v>
      </c>
      <c r="J6" s="49">
        <v>36</v>
      </c>
      <c r="K6" s="74">
        <v>0.0035043317434050427</v>
      </c>
      <c r="L6" s="49">
        <v>1</v>
      </c>
      <c r="M6" s="74">
        <v>0.000983284169124877</v>
      </c>
      <c r="N6" s="73">
        <v>547</v>
      </c>
      <c r="O6" s="74">
        <v>0.014559876493917857</v>
      </c>
      <c r="P6" s="206"/>
    </row>
    <row r="7" spans="1:16" ht="14.25">
      <c r="A7" s="152" t="s">
        <v>406</v>
      </c>
      <c r="B7" s="49">
        <v>85</v>
      </c>
      <c r="C7" s="74">
        <v>0.3846153846153847</v>
      </c>
      <c r="D7" s="49">
        <v>1847</v>
      </c>
      <c r="E7" s="74">
        <v>0.28918114920933147</v>
      </c>
      <c r="F7" s="49">
        <v>1070</v>
      </c>
      <c r="G7" s="74">
        <v>0.11267902274641957</v>
      </c>
      <c r="H7" s="49">
        <v>791</v>
      </c>
      <c r="I7" s="74">
        <v>0.07773955773955774</v>
      </c>
      <c r="J7" s="49">
        <v>387</v>
      </c>
      <c r="K7" s="74">
        <v>0.037671566241604205</v>
      </c>
      <c r="L7" s="49">
        <v>21</v>
      </c>
      <c r="M7" s="74">
        <v>0.02064896755162242</v>
      </c>
      <c r="N7" s="73">
        <v>4201</v>
      </c>
      <c r="O7" s="74">
        <v>0.11182091618089382</v>
      </c>
      <c r="P7" s="206"/>
    </row>
    <row r="8" spans="1:16" ht="14.25">
      <c r="A8" s="152" t="s">
        <v>407</v>
      </c>
      <c r="B8" s="130">
        <v>14</v>
      </c>
      <c r="C8" s="200">
        <v>0.06334841628959277</v>
      </c>
      <c r="D8" s="130">
        <v>3756</v>
      </c>
      <c r="E8" s="200">
        <v>0.588069516204791</v>
      </c>
      <c r="F8" s="130">
        <v>7561</v>
      </c>
      <c r="G8" s="200">
        <v>0.7962299915754002</v>
      </c>
      <c r="H8" s="130">
        <v>8699</v>
      </c>
      <c r="I8" s="200">
        <v>0.854938574938575</v>
      </c>
      <c r="J8" s="130">
        <v>9106</v>
      </c>
      <c r="K8" s="200">
        <v>0.88640124598462</v>
      </c>
      <c r="L8" s="130">
        <v>954</v>
      </c>
      <c r="M8" s="200">
        <v>0.9380530973451328</v>
      </c>
      <c r="N8" s="160">
        <v>30090</v>
      </c>
      <c r="O8" s="200">
        <v>0.8009262956160664</v>
      </c>
      <c r="P8" s="206"/>
    </row>
    <row r="9" spans="1:16" ht="15" thickBot="1">
      <c r="A9" s="147" t="s">
        <v>377</v>
      </c>
      <c r="B9" s="145">
        <v>7</v>
      </c>
      <c r="C9" s="164">
        <v>0.031674208144796386</v>
      </c>
      <c r="D9" s="145">
        <v>448</v>
      </c>
      <c r="E9" s="164">
        <v>0.07014247690621576</v>
      </c>
      <c r="F9" s="145">
        <v>615</v>
      </c>
      <c r="G9" s="235">
        <v>0.06476411120471777</v>
      </c>
      <c r="H9" s="145">
        <v>465</v>
      </c>
      <c r="I9" s="164">
        <v>0.045700245700245695</v>
      </c>
      <c r="J9" s="145">
        <v>592</v>
      </c>
      <c r="K9" s="164">
        <v>0.05762678866932736</v>
      </c>
      <c r="L9" s="145">
        <v>19</v>
      </c>
      <c r="M9" s="235">
        <v>0.018682399213372666</v>
      </c>
      <c r="N9" s="165">
        <v>2146</v>
      </c>
      <c r="O9" s="164">
        <v>0.05712156299076366</v>
      </c>
      <c r="P9" s="206"/>
    </row>
    <row r="10" spans="1:16" ht="15" thickBot="1">
      <c r="A10" s="25" t="s">
        <v>27</v>
      </c>
      <c r="B10" s="26">
        <v>221</v>
      </c>
      <c r="C10" s="82">
        <v>1</v>
      </c>
      <c r="D10" s="26">
        <v>6387</v>
      </c>
      <c r="E10" s="82">
        <v>1</v>
      </c>
      <c r="F10" s="26">
        <v>9496</v>
      </c>
      <c r="G10" s="82">
        <v>1</v>
      </c>
      <c r="H10" s="26">
        <v>10175</v>
      </c>
      <c r="I10" s="82">
        <v>1</v>
      </c>
      <c r="J10" s="26">
        <v>10273</v>
      </c>
      <c r="K10" s="82">
        <v>1</v>
      </c>
      <c r="L10" s="26">
        <v>1017</v>
      </c>
      <c r="M10" s="82">
        <v>1</v>
      </c>
      <c r="N10" s="26">
        <v>37569</v>
      </c>
      <c r="O10" s="82">
        <v>1</v>
      </c>
      <c r="P10" s="207"/>
    </row>
    <row r="11" spans="1:15" ht="14.25">
      <c r="A11" s="30"/>
      <c r="B11" s="31"/>
      <c r="C11" s="84"/>
      <c r="D11" s="31"/>
      <c r="E11" s="84"/>
      <c r="F11" s="31"/>
      <c r="G11" s="84"/>
      <c r="H11" s="31"/>
      <c r="I11" s="84"/>
      <c r="J11" s="31"/>
      <c r="K11" s="84"/>
      <c r="L11" s="31"/>
      <c r="M11" s="84"/>
      <c r="N11" s="31"/>
      <c r="O11" s="84"/>
    </row>
    <row r="12" spans="1:15" ht="14.25">
      <c r="A12" s="3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8" customHeight="1">
      <c r="A13" s="318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</row>
    <row r="14" spans="1:15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</sheetData>
  <sheetProtection/>
  <mergeCells count="11">
    <mergeCell ref="F3:G3"/>
    <mergeCell ref="H3:I3"/>
    <mergeCell ref="J3:K3"/>
    <mergeCell ref="L3:M3"/>
    <mergeCell ref="A13:O13"/>
    <mergeCell ref="A1:O1"/>
    <mergeCell ref="A2:A4"/>
    <mergeCell ref="B2:M2"/>
    <mergeCell ref="N2:O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5.7109375" style="193" customWidth="1"/>
    <col min="2" max="19" width="13.00390625" style="193" customWidth="1"/>
    <col min="20" max="16384" width="9.140625" style="193" customWidth="1"/>
  </cols>
  <sheetData>
    <row r="1" spans="1:19" ht="24.75" customHeight="1" thickBot="1" thickTop="1">
      <c r="A1" s="262" t="s">
        <v>411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347"/>
      <c r="S1" s="348"/>
    </row>
    <row r="2" spans="1:19" ht="24.75" customHeight="1" thickBot="1" thickTop="1">
      <c r="A2" s="275" t="s">
        <v>403</v>
      </c>
      <c r="B2" s="293" t="s">
        <v>388</v>
      </c>
      <c r="C2" s="294"/>
      <c r="D2" s="294"/>
      <c r="E2" s="294"/>
      <c r="F2" s="294"/>
      <c r="G2" s="294"/>
      <c r="H2" s="294"/>
      <c r="I2" s="294"/>
      <c r="J2" s="349"/>
      <c r="K2" s="349"/>
      <c r="L2" s="349"/>
      <c r="M2" s="349"/>
      <c r="N2" s="349"/>
      <c r="O2" s="349"/>
      <c r="P2" s="349"/>
      <c r="Q2" s="349"/>
      <c r="R2" s="278" t="s">
        <v>27</v>
      </c>
      <c r="S2" s="332"/>
    </row>
    <row r="3" spans="1:19" ht="24.75" customHeight="1">
      <c r="A3" s="276"/>
      <c r="B3" s="267" t="s">
        <v>233</v>
      </c>
      <c r="C3" s="328"/>
      <c r="D3" s="267" t="s">
        <v>384</v>
      </c>
      <c r="E3" s="328"/>
      <c r="F3" s="267" t="s">
        <v>385</v>
      </c>
      <c r="G3" s="328"/>
      <c r="H3" s="267" t="s">
        <v>386</v>
      </c>
      <c r="I3" s="328"/>
      <c r="J3" s="267" t="s">
        <v>387</v>
      </c>
      <c r="K3" s="329"/>
      <c r="L3" s="267" t="s">
        <v>382</v>
      </c>
      <c r="M3" s="328"/>
      <c r="N3" s="330" t="s">
        <v>383</v>
      </c>
      <c r="O3" s="329"/>
      <c r="P3" s="267" t="s">
        <v>381</v>
      </c>
      <c r="Q3" s="328"/>
      <c r="R3" s="305"/>
      <c r="S3" s="306"/>
    </row>
    <row r="4" spans="1:19" ht="24.75" customHeight="1" thickBot="1">
      <c r="A4" s="277"/>
      <c r="B4" s="41" t="s">
        <v>24</v>
      </c>
      <c r="C4" s="166" t="s">
        <v>25</v>
      </c>
      <c r="D4" s="39" t="s">
        <v>24</v>
      </c>
      <c r="E4" s="166" t="s">
        <v>25</v>
      </c>
      <c r="F4" s="41" t="s">
        <v>24</v>
      </c>
      <c r="G4" s="162" t="s">
        <v>25</v>
      </c>
      <c r="H4" s="39" t="s">
        <v>24</v>
      </c>
      <c r="I4" s="166" t="s">
        <v>25</v>
      </c>
      <c r="J4" s="41" t="s">
        <v>24</v>
      </c>
      <c r="K4" s="162" t="s">
        <v>25</v>
      </c>
      <c r="L4" s="39" t="s">
        <v>24</v>
      </c>
      <c r="M4" s="166" t="s">
        <v>25</v>
      </c>
      <c r="N4" s="41" t="s">
        <v>24</v>
      </c>
      <c r="O4" s="162" t="s">
        <v>25</v>
      </c>
      <c r="P4" s="39" t="s">
        <v>24</v>
      </c>
      <c r="Q4" s="166" t="s">
        <v>25</v>
      </c>
      <c r="R4" s="42" t="s">
        <v>24</v>
      </c>
      <c r="S4" s="167" t="s">
        <v>25</v>
      </c>
    </row>
    <row r="5" spans="1:20" ht="14.25">
      <c r="A5" s="150" t="s">
        <v>404</v>
      </c>
      <c r="B5" s="59">
        <v>357</v>
      </c>
      <c r="C5" s="163">
        <v>0.0187018701870187</v>
      </c>
      <c r="D5" s="59">
        <v>43</v>
      </c>
      <c r="E5" s="163">
        <v>0.012092238470191226</v>
      </c>
      <c r="F5" s="59">
        <v>33</v>
      </c>
      <c r="G5" s="163">
        <v>0.0084334270380782</v>
      </c>
      <c r="H5" s="107">
        <v>58</v>
      </c>
      <c r="I5" s="163">
        <v>0.013345605154164745</v>
      </c>
      <c r="J5" s="60">
        <v>23</v>
      </c>
      <c r="K5" s="163">
        <v>0.010092145677928916</v>
      </c>
      <c r="L5" s="59">
        <v>39</v>
      </c>
      <c r="M5" s="163">
        <v>0.014971209213051824</v>
      </c>
      <c r="N5" s="59">
        <v>15</v>
      </c>
      <c r="O5" s="163">
        <v>0.014218009478672987</v>
      </c>
      <c r="P5" s="59">
        <v>17</v>
      </c>
      <c r="Q5" s="163">
        <v>0.023415977961432508</v>
      </c>
      <c r="R5" s="107">
        <v>585</v>
      </c>
      <c r="S5" s="163">
        <v>0.01557134871835822</v>
      </c>
      <c r="T5" s="206"/>
    </row>
    <row r="6" spans="1:20" ht="14.25">
      <c r="A6" s="152" t="s">
        <v>405</v>
      </c>
      <c r="B6" s="49">
        <v>288</v>
      </c>
      <c r="C6" s="74">
        <v>0.015087223008015087</v>
      </c>
      <c r="D6" s="49">
        <v>78</v>
      </c>
      <c r="E6" s="74">
        <v>0.021934758155230594</v>
      </c>
      <c r="F6" s="49">
        <v>71</v>
      </c>
      <c r="G6" s="74">
        <v>0.018144646051622797</v>
      </c>
      <c r="H6" s="73">
        <v>64</v>
      </c>
      <c r="I6" s="74">
        <v>0.014726184997699034</v>
      </c>
      <c r="J6" s="69">
        <v>19</v>
      </c>
      <c r="K6" s="74">
        <v>0.00833698990785432</v>
      </c>
      <c r="L6" s="49">
        <v>20</v>
      </c>
      <c r="M6" s="74">
        <v>0.007677543186180422</v>
      </c>
      <c r="N6" s="49">
        <v>5</v>
      </c>
      <c r="O6" s="74">
        <v>0.004739336492890996</v>
      </c>
      <c r="P6" s="49">
        <v>2</v>
      </c>
      <c r="Q6" s="74">
        <v>0.0027548209366391185</v>
      </c>
      <c r="R6" s="73">
        <v>547</v>
      </c>
      <c r="S6" s="74">
        <v>0.014559876493917857</v>
      </c>
      <c r="T6" s="206"/>
    </row>
    <row r="7" spans="1:20" ht="14.25">
      <c r="A7" s="152" t="s">
        <v>406</v>
      </c>
      <c r="B7" s="49">
        <v>1883</v>
      </c>
      <c r="C7" s="74">
        <v>0.09864319765309865</v>
      </c>
      <c r="D7" s="49">
        <v>545</v>
      </c>
      <c r="E7" s="74">
        <v>0.1532620922384702</v>
      </c>
      <c r="F7" s="49">
        <v>582</v>
      </c>
      <c r="G7" s="74">
        <v>0.14873498594428827</v>
      </c>
      <c r="H7" s="73">
        <v>590</v>
      </c>
      <c r="I7" s="74">
        <v>0.13575701794753797</v>
      </c>
      <c r="J7" s="69">
        <v>277</v>
      </c>
      <c r="K7" s="74">
        <v>0.12154453707766563</v>
      </c>
      <c r="L7" s="49">
        <v>217</v>
      </c>
      <c r="M7" s="74">
        <v>0.08330134357005757</v>
      </c>
      <c r="N7" s="49">
        <v>62</v>
      </c>
      <c r="O7" s="74">
        <v>0.058767772511848344</v>
      </c>
      <c r="P7" s="49">
        <v>45</v>
      </c>
      <c r="Q7" s="74">
        <v>0.06198347107438017</v>
      </c>
      <c r="R7" s="73">
        <v>4201</v>
      </c>
      <c r="S7" s="74">
        <v>0.11182091618089382</v>
      </c>
      <c r="T7" s="206"/>
    </row>
    <row r="8" spans="1:20" ht="14.25">
      <c r="A8" s="152" t="s">
        <v>407</v>
      </c>
      <c r="B8" s="130">
        <v>14415</v>
      </c>
      <c r="C8" s="200">
        <v>0.7551469432657553</v>
      </c>
      <c r="D8" s="130">
        <v>2890</v>
      </c>
      <c r="E8" s="200">
        <v>0.8127109111361079</v>
      </c>
      <c r="F8" s="130">
        <v>3227</v>
      </c>
      <c r="G8" s="200">
        <v>0.8246869409660107</v>
      </c>
      <c r="H8" s="160">
        <v>3634</v>
      </c>
      <c r="I8" s="200">
        <v>0.8361711919005983</v>
      </c>
      <c r="J8" s="154">
        <v>1960</v>
      </c>
      <c r="K8" s="200">
        <v>0.8600263273365512</v>
      </c>
      <c r="L8" s="130">
        <v>2329</v>
      </c>
      <c r="M8" s="200">
        <v>0.8940499040307102</v>
      </c>
      <c r="N8" s="130">
        <v>973</v>
      </c>
      <c r="O8" s="200">
        <v>0.9222748815165877</v>
      </c>
      <c r="P8" s="130">
        <v>662</v>
      </c>
      <c r="Q8" s="200">
        <v>0.9118457300275482</v>
      </c>
      <c r="R8" s="160">
        <v>30090</v>
      </c>
      <c r="S8" s="200">
        <v>0.8009262956160664</v>
      </c>
      <c r="T8" s="206"/>
    </row>
    <row r="9" spans="1:20" ht="15" thickBot="1">
      <c r="A9" s="147" t="s">
        <v>377</v>
      </c>
      <c r="B9" s="145">
        <v>2146</v>
      </c>
      <c r="C9" s="235">
        <v>0.11242076588611243</v>
      </c>
      <c r="D9" s="145">
        <v>0</v>
      </c>
      <c r="E9" s="164">
        <v>0</v>
      </c>
      <c r="F9" s="145">
        <v>0</v>
      </c>
      <c r="G9" s="235">
        <v>0</v>
      </c>
      <c r="H9" s="165">
        <v>0</v>
      </c>
      <c r="I9" s="164">
        <v>0</v>
      </c>
      <c r="J9" s="145">
        <v>0</v>
      </c>
      <c r="K9" s="164">
        <v>0</v>
      </c>
      <c r="L9" s="145">
        <v>0</v>
      </c>
      <c r="M9" s="235">
        <v>0</v>
      </c>
      <c r="N9" s="145">
        <v>0</v>
      </c>
      <c r="O9" s="164">
        <v>0</v>
      </c>
      <c r="P9" s="145">
        <v>0</v>
      </c>
      <c r="Q9" s="235">
        <v>0</v>
      </c>
      <c r="R9" s="165">
        <v>2146</v>
      </c>
      <c r="S9" s="164">
        <v>0.05712156299076366</v>
      </c>
      <c r="T9" s="206"/>
    </row>
    <row r="10" spans="1:20" ht="15" thickBot="1">
      <c r="A10" s="25" t="s">
        <v>27</v>
      </c>
      <c r="B10" s="26">
        <v>19089</v>
      </c>
      <c r="C10" s="50">
        <v>1</v>
      </c>
      <c r="D10" s="26">
        <v>3556</v>
      </c>
      <c r="E10" s="50">
        <v>1</v>
      </c>
      <c r="F10" s="26">
        <v>3913</v>
      </c>
      <c r="G10" s="78">
        <v>1</v>
      </c>
      <c r="H10" s="26">
        <v>4346</v>
      </c>
      <c r="I10" s="82">
        <v>1</v>
      </c>
      <c r="J10" s="26">
        <v>2279</v>
      </c>
      <c r="K10" s="82">
        <v>1</v>
      </c>
      <c r="L10" s="26">
        <v>2605</v>
      </c>
      <c r="M10" s="82">
        <v>1</v>
      </c>
      <c r="N10" s="26">
        <v>1055</v>
      </c>
      <c r="O10" s="82">
        <v>1</v>
      </c>
      <c r="P10" s="26">
        <v>726</v>
      </c>
      <c r="Q10" s="82">
        <v>1</v>
      </c>
      <c r="R10" s="26">
        <v>37569</v>
      </c>
      <c r="S10" s="82">
        <v>1</v>
      </c>
      <c r="T10" s="207"/>
    </row>
    <row r="11" spans="1:19" ht="14.25">
      <c r="A11" s="30"/>
      <c r="B11" s="31"/>
      <c r="C11" s="32"/>
      <c r="D11" s="31"/>
      <c r="E11" s="32"/>
      <c r="F11" s="31"/>
      <c r="G11" s="32"/>
      <c r="H11" s="31"/>
      <c r="I11" s="84"/>
      <c r="J11" s="31"/>
      <c r="K11" s="84"/>
      <c r="L11" s="31"/>
      <c r="M11" s="84"/>
      <c r="N11" s="31"/>
      <c r="O11" s="84"/>
      <c r="P11" s="31"/>
      <c r="Q11" s="84"/>
      <c r="R11" s="31"/>
      <c r="S11" s="84"/>
    </row>
    <row r="12" spans="1:19" ht="14.25">
      <c r="A12" s="3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39.75" customHeight="1">
      <c r="A13" s="318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3"/>
    </row>
    <row r="14" spans="1:19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</sheetData>
  <sheetProtection/>
  <mergeCells count="13">
    <mergeCell ref="N3:O3"/>
    <mergeCell ref="P3:Q3"/>
    <mergeCell ref="A13:S13"/>
    <mergeCell ref="A1:S1"/>
    <mergeCell ref="A2:A4"/>
    <mergeCell ref="B2:Q2"/>
    <mergeCell ref="R2:S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8.28125" style="193" customWidth="1"/>
    <col min="2" max="7" width="19.140625" style="193" customWidth="1"/>
    <col min="8" max="16384" width="9.140625" style="193" customWidth="1"/>
  </cols>
  <sheetData>
    <row r="1" spans="1:7" ht="24.75" customHeight="1" thickBot="1" thickTop="1">
      <c r="A1" s="350" t="s">
        <v>413</v>
      </c>
      <c r="B1" s="351"/>
      <c r="C1" s="351"/>
      <c r="D1" s="351"/>
      <c r="E1" s="351"/>
      <c r="F1" s="351"/>
      <c r="G1" s="352"/>
    </row>
    <row r="2" spans="1:7" ht="24.75" customHeight="1" thickBot="1" thickTop="1">
      <c r="A2" s="350" t="s">
        <v>412</v>
      </c>
      <c r="B2" s="351"/>
      <c r="C2" s="351"/>
      <c r="D2" s="351"/>
      <c r="E2" s="351"/>
      <c r="F2" s="351"/>
      <c r="G2" s="352"/>
    </row>
    <row r="3" spans="1:7" ht="24.75" customHeight="1" thickTop="1">
      <c r="A3" s="275" t="s">
        <v>414</v>
      </c>
      <c r="B3" s="345" t="s">
        <v>417</v>
      </c>
      <c r="C3" s="353"/>
      <c r="D3" s="353"/>
      <c r="E3" s="353"/>
      <c r="F3" s="287" t="s">
        <v>214</v>
      </c>
      <c r="G3" s="288"/>
    </row>
    <row r="4" spans="1:7" ht="24.75" customHeight="1">
      <c r="A4" s="276"/>
      <c r="B4" s="341" t="s">
        <v>418</v>
      </c>
      <c r="C4" s="355"/>
      <c r="D4" s="355" t="s">
        <v>419</v>
      </c>
      <c r="E4" s="355"/>
      <c r="F4" s="354"/>
      <c r="G4" s="290"/>
    </row>
    <row r="5" spans="1:7" ht="24.75" customHeight="1" thickBot="1">
      <c r="A5" s="277"/>
      <c r="B5" s="168" t="s">
        <v>24</v>
      </c>
      <c r="C5" s="169" t="s">
        <v>25</v>
      </c>
      <c r="D5" s="170" t="s">
        <v>24</v>
      </c>
      <c r="E5" s="169" t="s">
        <v>25</v>
      </c>
      <c r="F5" s="172" t="s">
        <v>24</v>
      </c>
      <c r="G5" s="173" t="s">
        <v>25</v>
      </c>
    </row>
    <row r="6" spans="1:8" ht="14.25">
      <c r="A6" s="56" t="s">
        <v>415</v>
      </c>
      <c r="B6" s="179">
        <v>2</v>
      </c>
      <c r="C6" s="180">
        <v>0.0004332755632582322</v>
      </c>
      <c r="D6" s="181">
        <v>5</v>
      </c>
      <c r="E6" s="180">
        <v>0.00015173125360361727</v>
      </c>
      <c r="F6" s="182">
        <v>7</v>
      </c>
      <c r="G6" s="131">
        <v>0.0001863238308179616</v>
      </c>
      <c r="H6" s="206"/>
    </row>
    <row r="7" spans="1:7" ht="15" thickBot="1">
      <c r="A7" s="56" t="s">
        <v>416</v>
      </c>
      <c r="B7" s="215">
        <v>4614</v>
      </c>
      <c r="C7" s="217">
        <v>0.9995667244367418</v>
      </c>
      <c r="D7" s="218">
        <v>32948</v>
      </c>
      <c r="E7" s="217">
        <v>0.9998482687463964</v>
      </c>
      <c r="F7" s="182">
        <v>37562</v>
      </c>
      <c r="G7" s="131">
        <v>0.999813676169182</v>
      </c>
    </row>
    <row r="8" spans="1:8" ht="15" thickBot="1">
      <c r="A8" s="183" t="s">
        <v>167</v>
      </c>
      <c r="B8" s="26">
        <v>4616</v>
      </c>
      <c r="C8" s="98">
        <v>1</v>
      </c>
      <c r="D8" s="184">
        <v>32953</v>
      </c>
      <c r="E8" s="98">
        <v>1</v>
      </c>
      <c r="F8" s="26">
        <v>37569</v>
      </c>
      <c r="G8" s="50">
        <v>1</v>
      </c>
      <c r="H8" s="207"/>
    </row>
    <row r="9" spans="1:7" ht="14.25">
      <c r="A9" s="100"/>
      <c r="B9" s="31"/>
      <c r="C9" s="32"/>
      <c r="D9" s="31"/>
      <c r="E9" s="32"/>
      <c r="F9" s="31"/>
      <c r="G9" s="32"/>
    </row>
    <row r="10" spans="1:7" ht="14.25">
      <c r="A10" s="36"/>
      <c r="B10" s="90"/>
      <c r="C10" s="116"/>
      <c r="D10" s="90"/>
      <c r="E10" s="116"/>
      <c r="F10" s="90"/>
      <c r="G10" s="116"/>
    </row>
    <row r="11" spans="1:7" ht="14.25">
      <c r="A11" s="36"/>
      <c r="B11" s="90"/>
      <c r="C11" s="116"/>
      <c r="D11" s="90"/>
      <c r="E11" s="116"/>
      <c r="F11" s="90"/>
      <c r="G11" s="116"/>
    </row>
  </sheetData>
  <sheetProtection/>
  <mergeCells count="7">
    <mergeCell ref="A1:G1"/>
    <mergeCell ref="A2:G2"/>
    <mergeCell ref="A3:A5"/>
    <mergeCell ref="B3:E3"/>
    <mergeCell ref="F3:G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3.8515625" style="193" customWidth="1"/>
    <col min="2" max="8" width="15.8515625" style="193" customWidth="1"/>
    <col min="9" max="16384" width="9.140625" style="193" customWidth="1"/>
  </cols>
  <sheetData>
    <row r="1" spans="1:7" ht="24.75" customHeight="1" thickBot="1" thickTop="1">
      <c r="A1" s="350" t="s">
        <v>420</v>
      </c>
      <c r="B1" s="351"/>
      <c r="C1" s="351"/>
      <c r="D1" s="351"/>
      <c r="E1" s="351"/>
      <c r="F1" s="351"/>
      <c r="G1" s="357"/>
    </row>
    <row r="2" spans="1:7" ht="30" customHeight="1" thickTop="1">
      <c r="A2" s="287" t="s">
        <v>211</v>
      </c>
      <c r="B2" s="359" t="s">
        <v>417</v>
      </c>
      <c r="C2" s="360"/>
      <c r="D2" s="360"/>
      <c r="E2" s="360"/>
      <c r="F2" s="287" t="s">
        <v>214</v>
      </c>
      <c r="G2" s="288"/>
    </row>
    <row r="3" spans="1:7" ht="30" customHeight="1">
      <c r="A3" s="289"/>
      <c r="B3" s="355" t="s">
        <v>418</v>
      </c>
      <c r="C3" s="355"/>
      <c r="D3" s="355" t="s">
        <v>419</v>
      </c>
      <c r="E3" s="355"/>
      <c r="F3" s="354"/>
      <c r="G3" s="290"/>
    </row>
    <row r="4" spans="1:7" ht="30" customHeight="1" thickBot="1">
      <c r="A4" s="358"/>
      <c r="B4" s="172" t="s">
        <v>24</v>
      </c>
      <c r="C4" s="169" t="s">
        <v>25</v>
      </c>
      <c r="D4" s="170" t="s">
        <v>24</v>
      </c>
      <c r="E4" s="169" t="s">
        <v>25</v>
      </c>
      <c r="F4" s="172" t="s">
        <v>24</v>
      </c>
      <c r="G4" s="173" t="s">
        <v>25</v>
      </c>
    </row>
    <row r="5" spans="1:8" ht="15" hidden="1" thickBot="1">
      <c r="A5" s="356" t="s">
        <v>32</v>
      </c>
      <c r="B5" s="244" t="e">
        <f>VLOOKUP(H5,'[1]Sheet1'!$A$913:$I$917,2,FALSE)</f>
        <v>#N/A</v>
      </c>
      <c r="C5" s="214" t="e">
        <f>VLOOKUP(H5,'[1]Sheet1'!$A$913:$I$917,3,FALSE)/100</f>
        <v>#N/A</v>
      </c>
      <c r="D5" s="176" t="e">
        <f>VLOOKUP(H5,'[1]Sheet1'!$A$913:$I$917,4,FALSE)</f>
        <v>#N/A</v>
      </c>
      <c r="E5" s="175" t="e">
        <f>VLOOKUP(H5,'[1]Sheet1'!$A$913:$I$917,5,FALSE)/100</f>
        <v>#N/A</v>
      </c>
      <c r="F5" s="96" t="e">
        <f>VLOOKUP(H5,'[1]Sheet1'!$A$913:$I$917,8,FALSE)</f>
        <v>#N/A</v>
      </c>
      <c r="G5" s="94" t="e">
        <f>VLOOKUP(H5,'[1]Sheet1'!$A$913:$I$917,9,FALSE)/100</f>
        <v>#N/A</v>
      </c>
      <c r="H5" s="206"/>
    </row>
    <row r="6" spans="1:8" ht="15" hidden="1" thickBot="1">
      <c r="A6" s="321"/>
      <c r="B6" s="19" t="e">
        <f>VLOOKUP(H6,'[1]Sheet1'!$A$913:$I$917,2,FALSE)</f>
        <v>#N/A</v>
      </c>
      <c r="C6" s="175" t="e">
        <f>VLOOKUP(H6,'[1]Sheet1'!$A$913:$I$917,3,FALSE)/100</f>
        <v>#N/A</v>
      </c>
      <c r="D6" s="178" t="e">
        <f>VLOOKUP(H6,'[1]Sheet1'!$A$913:$I$917,4,FALSE)</f>
        <v>#N/A</v>
      </c>
      <c r="E6" s="175" t="e">
        <f>VLOOKUP(H6,'[1]Sheet1'!$A$913:$I$917,5,FALSE)/100</f>
        <v>#N/A</v>
      </c>
      <c r="F6" s="48" t="e">
        <f>VLOOKUP(H6,'[1]Sheet1'!$A$913:$I$917,8,FALSE)</f>
        <v>#N/A</v>
      </c>
      <c r="G6" s="94" t="e">
        <f>VLOOKUP(H6,'[1]Sheet1'!$A$913:$I$917,9,FALSE)/100</f>
        <v>#N/A</v>
      </c>
      <c r="H6" s="206"/>
    </row>
    <row r="7" spans="1:8" ht="15" hidden="1" thickBot="1">
      <c r="A7" s="321"/>
      <c r="B7" s="19" t="e">
        <f>VLOOKUP(H7,'[1]Sheet1'!$A$913:$I$917,2,FALSE)</f>
        <v>#N/A</v>
      </c>
      <c r="C7" s="175" t="e">
        <f>VLOOKUP(H7,'[1]Sheet1'!$A$913:$I$917,3,FALSE)/100</f>
        <v>#N/A</v>
      </c>
      <c r="D7" s="178" t="e">
        <f>VLOOKUP(H7,'[1]Sheet1'!$A$913:$I$917,4,FALSE)</f>
        <v>#N/A</v>
      </c>
      <c r="E7" s="175" t="e">
        <f>VLOOKUP(H7,'[1]Sheet1'!$A$913:$I$917,5,FALSE)/100</f>
        <v>#N/A</v>
      </c>
      <c r="F7" s="48" t="e">
        <f>VLOOKUP(H7,'[1]Sheet1'!$A$913:$I$917,8,FALSE)</f>
        <v>#N/A</v>
      </c>
      <c r="G7" s="94" t="e">
        <f>VLOOKUP(H7,'[1]Sheet1'!$A$913:$I$917,9,FALSE)/100</f>
        <v>#N/A</v>
      </c>
      <c r="H7" s="206"/>
    </row>
    <row r="8" spans="1:8" ht="15" hidden="1" thickBot="1">
      <c r="A8" s="321"/>
      <c r="B8" s="20" t="e">
        <f>VLOOKUP(H8,'[1]Sheet1'!$A$913:$I$917,2,FALSE)</f>
        <v>#N/A</v>
      </c>
      <c r="C8" s="180" t="e">
        <f>VLOOKUP(H8,'[1]Sheet1'!$A$913:$I$917,3,FALSE)/100</f>
        <v>#N/A</v>
      </c>
      <c r="D8" s="181" t="e">
        <f>VLOOKUP(H8,'[1]Sheet1'!$A$913:$I$917,4,FALSE)</f>
        <v>#N/A</v>
      </c>
      <c r="E8" s="180" t="e">
        <f>VLOOKUP(H8,'[1]Sheet1'!$A$913:$I$917,5,FALSE)/100</f>
        <v>#N/A</v>
      </c>
      <c r="F8" s="182" t="e">
        <f>VLOOKUP(H8,'[1]Sheet1'!$A$913:$I$917,8,FALSE)</f>
        <v>#N/A</v>
      </c>
      <c r="G8" s="146" t="e">
        <f>VLOOKUP(H8,'[1]Sheet1'!$A$913:$I$917,9,FALSE)/100</f>
        <v>#N/A</v>
      </c>
      <c r="H8" s="206"/>
    </row>
    <row r="9" spans="1:8" ht="14.25">
      <c r="A9" s="248" t="s">
        <v>212</v>
      </c>
      <c r="B9" s="44">
        <v>2449</v>
      </c>
      <c r="C9" s="240">
        <v>0.5305459272097054</v>
      </c>
      <c r="D9" s="186">
        <v>15122</v>
      </c>
      <c r="E9" s="241">
        <v>0.45889600339878006</v>
      </c>
      <c r="F9" s="237">
        <v>17571</v>
      </c>
      <c r="G9" s="241">
        <v>0.4676994330432005</v>
      </c>
      <c r="H9" s="213"/>
    </row>
    <row r="10" spans="1:8" ht="14.25" hidden="1">
      <c r="A10" s="289" t="s">
        <v>33</v>
      </c>
      <c r="B10" s="19"/>
      <c r="C10" s="236"/>
      <c r="D10" s="178"/>
      <c r="E10" s="68"/>
      <c r="F10" s="238"/>
      <c r="G10" s="68"/>
      <c r="H10" s="206"/>
    </row>
    <row r="11" spans="1:8" ht="14.25" hidden="1">
      <c r="A11" s="354"/>
      <c r="B11" s="19"/>
      <c r="C11" s="236"/>
      <c r="D11" s="178"/>
      <c r="E11" s="68"/>
      <c r="F11" s="238"/>
      <c r="G11" s="68"/>
      <c r="H11" s="206"/>
    </row>
    <row r="12" spans="1:8" ht="14.25" hidden="1">
      <c r="A12" s="354"/>
      <c r="B12" s="19"/>
      <c r="C12" s="236"/>
      <c r="D12" s="178"/>
      <c r="E12" s="68"/>
      <c r="F12" s="238"/>
      <c r="G12" s="68"/>
      <c r="H12" s="206"/>
    </row>
    <row r="13" spans="1:8" ht="14.25" hidden="1">
      <c r="A13" s="354"/>
      <c r="B13" s="19"/>
      <c r="C13" s="236"/>
      <c r="D13" s="178"/>
      <c r="E13" s="68"/>
      <c r="F13" s="238"/>
      <c r="G13" s="68"/>
      <c r="H13" s="206"/>
    </row>
    <row r="14" spans="1:8" ht="15" thickBot="1">
      <c r="A14" s="250" t="s">
        <v>213</v>
      </c>
      <c r="B14" s="215">
        <v>2167</v>
      </c>
      <c r="C14" s="242">
        <v>0.4694540727902946</v>
      </c>
      <c r="D14" s="218">
        <v>17831</v>
      </c>
      <c r="E14" s="243">
        <v>0.5411039966012199</v>
      </c>
      <c r="F14" s="239">
        <v>19998</v>
      </c>
      <c r="G14" s="243">
        <v>0.5323005669567995</v>
      </c>
      <c r="H14" s="213"/>
    </row>
    <row r="15" spans="1:8" ht="15" customHeight="1" hidden="1" thickBot="1">
      <c r="A15" s="249" t="s">
        <v>26</v>
      </c>
      <c r="B15" s="188">
        <v>2449</v>
      </c>
      <c r="C15" s="189">
        <v>0.5305459272097054</v>
      </c>
      <c r="D15" s="190">
        <v>15122</v>
      </c>
      <c r="E15" s="189">
        <v>0.45889600339878006</v>
      </c>
      <c r="F15" s="157">
        <v>17571</v>
      </c>
      <c r="G15" s="132">
        <v>0.4676994330432005</v>
      </c>
      <c r="H15" s="213"/>
    </row>
    <row r="16" spans="1:8" ht="15" thickBot="1">
      <c r="A16" s="249" t="s">
        <v>167</v>
      </c>
      <c r="B16" s="26">
        <v>4616</v>
      </c>
      <c r="C16" s="98">
        <v>1</v>
      </c>
      <c r="D16" s="184">
        <v>32953</v>
      </c>
      <c r="E16" s="98">
        <v>1</v>
      </c>
      <c r="F16" s="157">
        <v>37569</v>
      </c>
      <c r="G16" s="50">
        <v>1</v>
      </c>
      <c r="H16" s="213"/>
    </row>
    <row r="17" spans="1:7" ht="14.25">
      <c r="A17" s="100"/>
      <c r="B17" s="119"/>
      <c r="C17" s="32"/>
      <c r="D17" s="119"/>
      <c r="E17" s="32"/>
      <c r="F17" s="31"/>
      <c r="G17" s="32"/>
    </row>
    <row r="18" spans="1:7" ht="14.25" hidden="1">
      <c r="A18" s="35" t="s">
        <v>28</v>
      </c>
      <c r="B18" s="90"/>
      <c r="C18" s="116"/>
      <c r="D18" s="90"/>
      <c r="E18" s="116"/>
      <c r="F18" s="90"/>
      <c r="G18" s="116"/>
    </row>
    <row r="19" spans="1:7" ht="14.25" hidden="1">
      <c r="A19" s="38" t="s">
        <v>31</v>
      </c>
      <c r="B19" s="90"/>
      <c r="C19" s="116"/>
      <c r="D19" s="90"/>
      <c r="E19" s="116"/>
      <c r="F19" s="90"/>
      <c r="G19" s="116"/>
    </row>
    <row r="20" spans="1:7" ht="14.25">
      <c r="A20" s="36"/>
      <c r="B20" s="90"/>
      <c r="C20" s="116"/>
      <c r="D20" s="90"/>
      <c r="E20" s="116"/>
      <c r="F20" s="90"/>
      <c r="G20" s="116"/>
    </row>
    <row r="21" spans="1:7" ht="14.25">
      <c r="A21" s="36"/>
      <c r="B21" s="119"/>
      <c r="C21" s="119"/>
      <c r="D21" s="119"/>
      <c r="E21" s="90"/>
      <c r="F21" s="90"/>
      <c r="G21" s="90"/>
    </row>
    <row r="22" spans="1:7" ht="14.25">
      <c r="A22" s="36"/>
      <c r="B22" s="88"/>
      <c r="C22" s="88"/>
      <c r="D22" s="88"/>
      <c r="E22" s="36"/>
      <c r="F22" s="90"/>
      <c r="G22" s="116"/>
    </row>
  </sheetData>
  <sheetProtection/>
  <mergeCells count="8">
    <mergeCell ref="A5:A8"/>
    <mergeCell ref="A10:A13"/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3.7109375" style="193" customWidth="1"/>
    <col min="2" max="7" width="15.7109375" style="193" customWidth="1"/>
    <col min="8" max="16384" width="9.140625" style="193" customWidth="1"/>
  </cols>
  <sheetData>
    <row r="1" spans="1:7" ht="24.75" customHeight="1" thickBot="1" thickTop="1">
      <c r="A1" s="350" t="s">
        <v>421</v>
      </c>
      <c r="B1" s="351"/>
      <c r="C1" s="351"/>
      <c r="D1" s="351"/>
      <c r="E1" s="351"/>
      <c r="F1" s="351"/>
      <c r="G1" s="357"/>
    </row>
    <row r="2" spans="1:7" ht="30" customHeight="1" thickTop="1">
      <c r="A2" s="275" t="s">
        <v>215</v>
      </c>
      <c r="B2" s="287" t="s">
        <v>417</v>
      </c>
      <c r="C2" s="353"/>
      <c r="D2" s="353"/>
      <c r="E2" s="353"/>
      <c r="F2" s="287" t="s">
        <v>214</v>
      </c>
      <c r="G2" s="288"/>
    </row>
    <row r="3" spans="1:7" ht="30" customHeight="1">
      <c r="A3" s="276"/>
      <c r="B3" s="355" t="s">
        <v>418</v>
      </c>
      <c r="C3" s="355"/>
      <c r="D3" s="355" t="s">
        <v>419</v>
      </c>
      <c r="E3" s="355"/>
      <c r="F3" s="354"/>
      <c r="G3" s="290"/>
    </row>
    <row r="4" spans="1:7" ht="30" customHeight="1" thickBot="1">
      <c r="A4" s="361"/>
      <c r="B4" s="172" t="s">
        <v>24</v>
      </c>
      <c r="C4" s="169" t="s">
        <v>25</v>
      </c>
      <c r="D4" s="170" t="s">
        <v>24</v>
      </c>
      <c r="E4" s="169" t="s">
        <v>25</v>
      </c>
      <c r="F4" s="172" t="s">
        <v>24</v>
      </c>
      <c r="G4" s="173" t="s">
        <v>25</v>
      </c>
    </row>
    <row r="5" spans="1:7" ht="14.25">
      <c r="A5" s="191" t="s">
        <v>216</v>
      </c>
      <c r="B5" s="174">
        <v>174</v>
      </c>
      <c r="C5" s="175">
        <v>0.037694974003466206</v>
      </c>
      <c r="D5" s="176">
        <v>47</v>
      </c>
      <c r="E5" s="175">
        <v>0.0014262737838740024</v>
      </c>
      <c r="F5" s="96">
        <v>221</v>
      </c>
      <c r="G5" s="94">
        <v>0.005882509515824217</v>
      </c>
    </row>
    <row r="6" spans="1:7" ht="14.25">
      <c r="A6" s="143" t="s">
        <v>217</v>
      </c>
      <c r="B6" s="177">
        <v>1868</v>
      </c>
      <c r="C6" s="175">
        <v>0.40467937608318894</v>
      </c>
      <c r="D6" s="178">
        <v>4519</v>
      </c>
      <c r="E6" s="175">
        <v>0.13713470700694932</v>
      </c>
      <c r="F6" s="48">
        <v>6387</v>
      </c>
      <c r="G6" s="94">
        <v>0.17000718677633156</v>
      </c>
    </row>
    <row r="7" spans="1:7" ht="14.25">
      <c r="A7" s="143" t="s">
        <v>218</v>
      </c>
      <c r="B7" s="177">
        <v>1120</v>
      </c>
      <c r="C7" s="175">
        <v>0.24263431542461006</v>
      </c>
      <c r="D7" s="178">
        <v>8376</v>
      </c>
      <c r="E7" s="175">
        <v>0.25418019603677966</v>
      </c>
      <c r="F7" s="48">
        <v>9496</v>
      </c>
      <c r="G7" s="94">
        <v>0.25276158534962334</v>
      </c>
    </row>
    <row r="8" spans="1:7" ht="14.25">
      <c r="A8" s="143" t="s">
        <v>219</v>
      </c>
      <c r="B8" s="177">
        <v>851</v>
      </c>
      <c r="C8" s="175">
        <v>0.18435875216637782</v>
      </c>
      <c r="D8" s="178">
        <v>9324</v>
      </c>
      <c r="E8" s="175">
        <v>0.2829484417200255</v>
      </c>
      <c r="F8" s="48">
        <v>10175</v>
      </c>
      <c r="G8" s="94">
        <v>0.2708349969389657</v>
      </c>
    </row>
    <row r="9" spans="1:7" ht="14.25">
      <c r="A9" s="143" t="s">
        <v>220</v>
      </c>
      <c r="B9" s="177">
        <v>547</v>
      </c>
      <c r="C9" s="175">
        <v>0.11850086655112653</v>
      </c>
      <c r="D9" s="178">
        <v>9726</v>
      </c>
      <c r="E9" s="175">
        <v>0.29514763450975634</v>
      </c>
      <c r="F9" s="48">
        <v>10273</v>
      </c>
      <c r="G9" s="94">
        <v>0.2734435305704171</v>
      </c>
    </row>
    <row r="10" spans="1:7" ht="15" thickBot="1">
      <c r="A10" s="143" t="s">
        <v>422</v>
      </c>
      <c r="B10" s="177">
        <v>56</v>
      </c>
      <c r="C10" s="175">
        <v>0.012131715771230503</v>
      </c>
      <c r="D10" s="178">
        <v>961</v>
      </c>
      <c r="E10" s="175">
        <v>0.02916274694261524</v>
      </c>
      <c r="F10" s="48">
        <v>1017</v>
      </c>
      <c r="G10" s="94">
        <v>0.027070190848838136</v>
      </c>
    </row>
    <row r="11" spans="1:7" ht="15" thickBot="1">
      <c r="A11" s="25" t="s">
        <v>167</v>
      </c>
      <c r="B11" s="26">
        <v>4616</v>
      </c>
      <c r="C11" s="98">
        <v>1</v>
      </c>
      <c r="D11" s="184">
        <v>32953</v>
      </c>
      <c r="E11" s="98">
        <v>1</v>
      </c>
      <c r="F11" s="26">
        <v>37569</v>
      </c>
      <c r="G11" s="50">
        <v>1</v>
      </c>
    </row>
    <row r="12" spans="1:7" ht="14.25">
      <c r="A12" s="139"/>
      <c r="B12" s="36"/>
      <c r="C12" s="36"/>
      <c r="D12" s="36"/>
      <c r="E12" s="36"/>
      <c r="F12" s="36"/>
      <c r="G12" s="36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0.7109375" style="193" customWidth="1"/>
    <col min="2" max="6" width="13.7109375" style="193" customWidth="1"/>
    <col min="7" max="9" width="9.140625" style="193" customWidth="1"/>
    <col min="10" max="16384" width="9.140625" style="193" customWidth="1"/>
  </cols>
  <sheetData>
    <row r="1" spans="1:6" ht="24.75" customHeight="1" thickBot="1" thickTop="1">
      <c r="A1" s="262" t="s">
        <v>203</v>
      </c>
      <c r="B1" s="263"/>
      <c r="C1" s="263"/>
      <c r="D1" s="263"/>
      <c r="E1" s="263"/>
      <c r="F1" s="264"/>
    </row>
    <row r="2" spans="1:6" ht="24.75" customHeight="1" thickBot="1" thickTop="1">
      <c r="A2" s="262" t="s">
        <v>444</v>
      </c>
      <c r="B2" s="263"/>
      <c r="C2" s="263"/>
      <c r="D2" s="263"/>
      <c r="E2" s="263"/>
      <c r="F2" s="264"/>
    </row>
    <row r="3" spans="1:6" ht="24.75" customHeight="1" thickBot="1" thickTop="1">
      <c r="A3" s="259" t="s">
        <v>180</v>
      </c>
      <c r="B3" s="265"/>
      <c r="C3" s="265"/>
      <c r="D3" s="265"/>
      <c r="E3" s="266"/>
      <c r="F3" s="259" t="s">
        <v>209</v>
      </c>
    </row>
    <row r="4" spans="1:6" ht="24.75" customHeight="1">
      <c r="A4" s="260"/>
      <c r="B4" s="267">
        <v>2015</v>
      </c>
      <c r="C4" s="268"/>
      <c r="D4" s="267">
        <v>2016</v>
      </c>
      <c r="E4" s="268"/>
      <c r="F4" s="260"/>
    </row>
    <row r="5" spans="1:6" ht="24.75" customHeight="1" thickBot="1">
      <c r="A5" s="261"/>
      <c r="B5" s="8" t="s">
        <v>24</v>
      </c>
      <c r="C5" s="9" t="s">
        <v>25</v>
      </c>
      <c r="D5" s="8" t="s">
        <v>24</v>
      </c>
      <c r="E5" s="9" t="s">
        <v>25</v>
      </c>
      <c r="F5" s="261"/>
    </row>
    <row r="6" spans="1:9" ht="14.25">
      <c r="A6" s="10" t="s">
        <v>204</v>
      </c>
      <c r="B6" s="11">
        <v>5675</v>
      </c>
      <c r="C6" s="12">
        <v>0.156</v>
      </c>
      <c r="D6" s="11">
        <v>6051</v>
      </c>
      <c r="E6" s="13">
        <v>0.1610636428970694</v>
      </c>
      <c r="F6" s="14">
        <v>0.06625550660792952</v>
      </c>
      <c r="G6" s="221"/>
      <c r="H6" s="202"/>
      <c r="I6" s="221"/>
    </row>
    <row r="7" spans="1:9" ht="14.25">
      <c r="A7" s="15" t="s">
        <v>205</v>
      </c>
      <c r="B7" s="16">
        <v>5374</v>
      </c>
      <c r="C7" s="17">
        <v>0.147</v>
      </c>
      <c r="D7" s="16">
        <v>6041</v>
      </c>
      <c r="E7" s="18">
        <v>0.1607974659959009</v>
      </c>
      <c r="F7" s="14">
        <v>0.12411611462597692</v>
      </c>
      <c r="G7" s="221"/>
      <c r="H7" s="204"/>
      <c r="I7" s="221"/>
    </row>
    <row r="8" spans="1:9" ht="14.25">
      <c r="A8" s="15" t="s">
        <v>206</v>
      </c>
      <c r="B8" s="16">
        <v>2182</v>
      </c>
      <c r="C8" s="17">
        <v>0.06</v>
      </c>
      <c r="D8" s="16">
        <v>2146</v>
      </c>
      <c r="E8" s="18">
        <v>0.05712156299076366</v>
      </c>
      <c r="F8" s="14">
        <v>-0.016498625114573784</v>
      </c>
      <c r="G8" s="221"/>
      <c r="H8" s="204"/>
      <c r="I8" s="221"/>
    </row>
    <row r="9" spans="1:9" ht="14.25">
      <c r="A9" s="15" t="s">
        <v>207</v>
      </c>
      <c r="B9" s="19">
        <v>18438</v>
      </c>
      <c r="C9" s="17">
        <v>0.506</v>
      </c>
      <c r="D9" s="19">
        <v>19099</v>
      </c>
      <c r="E9" s="18">
        <v>0.5083712635417499</v>
      </c>
      <c r="F9" s="14">
        <v>0.03584987525762013</v>
      </c>
      <c r="G9" s="221"/>
      <c r="H9" s="204"/>
      <c r="I9" s="221"/>
    </row>
    <row r="10" spans="1:9" ht="14.25">
      <c r="A10" s="15" t="s">
        <v>165</v>
      </c>
      <c r="B10" s="19">
        <v>68</v>
      </c>
      <c r="C10" s="17">
        <v>0.002</v>
      </c>
      <c r="D10" s="20">
        <v>78</v>
      </c>
      <c r="E10" s="21">
        <v>0.0020761798291144295</v>
      </c>
      <c r="F10" s="14">
        <v>0.14705882352941177</v>
      </c>
      <c r="G10" s="221"/>
      <c r="H10" s="204"/>
      <c r="I10" s="221"/>
    </row>
    <row r="11" spans="1:9" ht="15" thickBot="1">
      <c r="A11" s="22" t="s">
        <v>208</v>
      </c>
      <c r="B11" s="20">
        <v>4731</v>
      </c>
      <c r="C11" s="23">
        <v>0.13</v>
      </c>
      <c r="D11" s="20">
        <v>4154</v>
      </c>
      <c r="E11" s="21">
        <v>0.11056988474540179</v>
      </c>
      <c r="F11" s="24">
        <v>-0.12196153033185374</v>
      </c>
      <c r="G11" s="221"/>
      <c r="H11" s="204"/>
      <c r="I11" s="211"/>
    </row>
    <row r="12" spans="1:9" ht="15" thickBot="1">
      <c r="A12" s="25" t="s">
        <v>167</v>
      </c>
      <c r="B12" s="26">
        <v>36468</v>
      </c>
      <c r="C12" s="27">
        <v>1.001</v>
      </c>
      <c r="D12" s="26">
        <v>37569</v>
      </c>
      <c r="E12" s="28">
        <v>1</v>
      </c>
      <c r="F12" s="29">
        <v>0.030190852254030932</v>
      </c>
      <c r="G12" s="203"/>
      <c r="H12" s="204"/>
      <c r="I12" s="5"/>
    </row>
    <row r="13" spans="1:8" ht="14.25">
      <c r="A13" s="30"/>
      <c r="B13" s="33"/>
      <c r="C13" s="33"/>
      <c r="D13" s="33"/>
      <c r="E13" s="33"/>
      <c r="F13" s="34"/>
      <c r="G13" s="5"/>
      <c r="H13" s="5"/>
    </row>
    <row r="14" spans="1:6" ht="14.25">
      <c r="A14" s="35"/>
      <c r="B14" s="36"/>
      <c r="C14" s="36"/>
      <c r="D14" s="36"/>
      <c r="E14" s="36"/>
      <c r="F14" s="36"/>
    </row>
    <row r="15" spans="1:6" ht="14.25">
      <c r="A15" s="37"/>
      <c r="B15" s="36"/>
      <c r="C15" s="36"/>
      <c r="D15" s="36"/>
      <c r="E15" s="36"/>
      <c r="F15" s="36"/>
    </row>
    <row r="16" spans="1:6" ht="14.25">
      <c r="A16" s="38"/>
      <c r="B16" s="36"/>
      <c r="C16" s="36"/>
      <c r="D16" s="36"/>
      <c r="E16" s="36"/>
      <c r="F16" s="36"/>
    </row>
  </sheetData>
  <sheetProtection/>
  <mergeCells count="7">
    <mergeCell ref="F3:F5"/>
    <mergeCell ref="A1:F1"/>
    <mergeCell ref="A2:F2"/>
    <mergeCell ref="A3:A5"/>
    <mergeCell ref="B3:E3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4.28125" style="193" customWidth="1"/>
    <col min="2" max="7" width="17.7109375" style="193" customWidth="1"/>
    <col min="8" max="16384" width="9.140625" style="193" customWidth="1"/>
  </cols>
  <sheetData>
    <row r="1" spans="1:7" ht="49.5" customHeight="1" thickBot="1" thickTop="1">
      <c r="A1" s="350" t="s">
        <v>423</v>
      </c>
      <c r="B1" s="351"/>
      <c r="C1" s="351"/>
      <c r="D1" s="351"/>
      <c r="E1" s="351"/>
      <c r="F1" s="351"/>
      <c r="G1" s="357"/>
    </row>
    <row r="2" spans="1:7" ht="30" customHeight="1" thickTop="1">
      <c r="A2" s="275" t="s">
        <v>224</v>
      </c>
      <c r="B2" s="287" t="s">
        <v>417</v>
      </c>
      <c r="C2" s="353"/>
      <c r="D2" s="353"/>
      <c r="E2" s="353"/>
      <c r="F2" s="287" t="s">
        <v>214</v>
      </c>
      <c r="G2" s="288"/>
    </row>
    <row r="3" spans="1:7" ht="30" customHeight="1">
      <c r="A3" s="276"/>
      <c r="B3" s="355" t="s">
        <v>418</v>
      </c>
      <c r="C3" s="355"/>
      <c r="D3" s="355" t="s">
        <v>419</v>
      </c>
      <c r="E3" s="355"/>
      <c r="F3" s="354"/>
      <c r="G3" s="290"/>
    </row>
    <row r="4" spans="1:7" ht="30" customHeight="1" thickBot="1">
      <c r="A4" s="277"/>
      <c r="B4" s="172" t="s">
        <v>24</v>
      </c>
      <c r="C4" s="169" t="s">
        <v>25</v>
      </c>
      <c r="D4" s="170" t="s">
        <v>24</v>
      </c>
      <c r="E4" s="169" t="s">
        <v>25</v>
      </c>
      <c r="F4" s="172" t="s">
        <v>24</v>
      </c>
      <c r="G4" s="173" t="s">
        <v>25</v>
      </c>
    </row>
    <row r="5" spans="1:8" ht="14.25">
      <c r="A5" s="142" t="s">
        <v>233</v>
      </c>
      <c r="B5" s="174">
        <v>2286</v>
      </c>
      <c r="C5" s="175">
        <v>0.49523396880415954</v>
      </c>
      <c r="D5" s="176">
        <v>16803</v>
      </c>
      <c r="E5" s="175">
        <v>0.5099080508603162</v>
      </c>
      <c r="F5" s="96">
        <v>19089</v>
      </c>
      <c r="G5" s="94">
        <v>0.5081050866405813</v>
      </c>
      <c r="H5" s="206"/>
    </row>
    <row r="6" spans="1:8" ht="14.25">
      <c r="A6" s="143" t="s">
        <v>226</v>
      </c>
      <c r="B6" s="177">
        <v>536</v>
      </c>
      <c r="C6" s="175">
        <v>0.11611785095320623</v>
      </c>
      <c r="D6" s="178">
        <v>3020</v>
      </c>
      <c r="E6" s="175">
        <v>0.09164567717658484</v>
      </c>
      <c r="F6" s="48">
        <v>3556</v>
      </c>
      <c r="G6" s="94">
        <v>0.0946525060555245</v>
      </c>
      <c r="H6" s="206"/>
    </row>
    <row r="7" spans="1:8" ht="14.25">
      <c r="A7" s="143" t="s">
        <v>227</v>
      </c>
      <c r="B7" s="177">
        <v>532</v>
      </c>
      <c r="C7" s="175">
        <v>0.11525129982668977</v>
      </c>
      <c r="D7" s="178">
        <v>3381</v>
      </c>
      <c r="E7" s="175">
        <v>0.102600673686766</v>
      </c>
      <c r="F7" s="48">
        <v>3913</v>
      </c>
      <c r="G7" s="94">
        <v>0.10415502142724056</v>
      </c>
      <c r="H7" s="206"/>
    </row>
    <row r="8" spans="1:8" ht="14.25">
      <c r="A8" s="143" t="s">
        <v>228</v>
      </c>
      <c r="B8" s="177">
        <v>607</v>
      </c>
      <c r="C8" s="175">
        <v>0.13149913344887346</v>
      </c>
      <c r="D8" s="178">
        <v>3739</v>
      </c>
      <c r="E8" s="175">
        <v>0.113464631444785</v>
      </c>
      <c r="F8" s="48">
        <v>4346</v>
      </c>
      <c r="G8" s="94">
        <v>0.11568048124783731</v>
      </c>
      <c r="H8" s="206"/>
    </row>
    <row r="9" spans="1:8" ht="14.25">
      <c r="A9" s="143" t="s">
        <v>229</v>
      </c>
      <c r="B9" s="177">
        <v>274</v>
      </c>
      <c r="C9" s="175">
        <v>0.059358752166377815</v>
      </c>
      <c r="D9" s="178">
        <v>2005</v>
      </c>
      <c r="E9" s="175">
        <v>0.06084423269505053</v>
      </c>
      <c r="F9" s="48">
        <v>2279</v>
      </c>
      <c r="G9" s="94">
        <v>0.060661715776304935</v>
      </c>
      <c r="H9" s="206"/>
    </row>
    <row r="10" spans="1:8" ht="14.25">
      <c r="A10" s="143" t="s">
        <v>230</v>
      </c>
      <c r="B10" s="177">
        <v>246</v>
      </c>
      <c r="C10" s="175">
        <v>0.053292894280762566</v>
      </c>
      <c r="D10" s="178">
        <v>2359</v>
      </c>
      <c r="E10" s="175">
        <v>0.07158680545018663</v>
      </c>
      <c r="F10" s="48">
        <v>2605</v>
      </c>
      <c r="G10" s="94">
        <v>0.06933908275439857</v>
      </c>
      <c r="H10" s="206"/>
    </row>
    <row r="11" spans="1:8" ht="14.25">
      <c r="A11" s="143" t="s">
        <v>231</v>
      </c>
      <c r="B11" s="177">
        <v>72</v>
      </c>
      <c r="C11" s="175">
        <v>0.01559792027729636</v>
      </c>
      <c r="D11" s="178">
        <v>983</v>
      </c>
      <c r="E11" s="175">
        <v>0.029830364458471155</v>
      </c>
      <c r="F11" s="48">
        <v>1055</v>
      </c>
      <c r="G11" s="94">
        <v>0.0280816630732785</v>
      </c>
      <c r="H11" s="206"/>
    </row>
    <row r="12" spans="1:8" ht="15" thickBot="1">
      <c r="A12" s="143" t="s">
        <v>232</v>
      </c>
      <c r="B12" s="177">
        <v>63</v>
      </c>
      <c r="C12" s="175">
        <v>0.013648180242634316</v>
      </c>
      <c r="D12" s="178">
        <v>663</v>
      </c>
      <c r="E12" s="175">
        <v>0.02011956422783965</v>
      </c>
      <c r="F12" s="48">
        <v>726</v>
      </c>
      <c r="G12" s="94">
        <v>0.019324443024834305</v>
      </c>
      <c r="H12" s="206"/>
    </row>
    <row r="13" spans="1:8" ht="15" thickBot="1">
      <c r="A13" s="25" t="s">
        <v>167</v>
      </c>
      <c r="B13" s="93">
        <v>4616</v>
      </c>
      <c r="C13" s="98">
        <v>1</v>
      </c>
      <c r="D13" s="184">
        <v>32953</v>
      </c>
      <c r="E13" s="98">
        <v>1</v>
      </c>
      <c r="F13" s="26">
        <v>37569</v>
      </c>
      <c r="G13" s="50">
        <v>1</v>
      </c>
      <c r="H13" s="207"/>
    </row>
    <row r="14" spans="1:7" ht="14.25">
      <c r="A14" s="30"/>
      <c r="B14" s="31"/>
      <c r="C14" s="32"/>
      <c r="D14" s="31"/>
      <c r="E14" s="32"/>
      <c r="F14" s="31"/>
      <c r="G14" s="32"/>
    </row>
    <row r="15" spans="1:7" ht="14.25">
      <c r="A15" s="52" t="s">
        <v>234</v>
      </c>
      <c r="B15" s="36"/>
      <c r="C15" s="36"/>
      <c r="D15" s="36"/>
      <c r="E15" s="36"/>
      <c r="F15" s="36"/>
      <c r="G15" s="36"/>
    </row>
    <row r="16" spans="1:7" ht="14.25">
      <c r="A16" s="38" t="s">
        <v>235</v>
      </c>
      <c r="B16" s="36"/>
      <c r="C16" s="36"/>
      <c r="D16" s="36"/>
      <c r="E16" s="36"/>
      <c r="F16" s="36"/>
      <c r="G16" s="36"/>
    </row>
    <row r="17" spans="1:7" ht="14.25">
      <c r="A17" s="36"/>
      <c r="B17" s="36"/>
      <c r="C17" s="36"/>
      <c r="D17" s="36"/>
      <c r="E17" s="36"/>
      <c r="F17" s="36"/>
      <c r="G17" s="36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00390625" style="193" customWidth="1"/>
    <col min="2" max="9" width="14.8515625" style="193" customWidth="1"/>
    <col min="10" max="16384" width="9.140625" style="193" customWidth="1"/>
  </cols>
  <sheetData>
    <row r="1" spans="1:9" ht="24.75" customHeight="1" thickBot="1" thickTop="1">
      <c r="A1" s="350" t="s">
        <v>426</v>
      </c>
      <c r="B1" s="351"/>
      <c r="C1" s="351"/>
      <c r="D1" s="351"/>
      <c r="E1" s="351"/>
      <c r="F1" s="351"/>
      <c r="G1" s="351"/>
      <c r="H1" s="351"/>
      <c r="I1" s="352"/>
    </row>
    <row r="2" spans="1:9" ht="24.75" customHeight="1" thickBot="1" thickTop="1">
      <c r="A2" s="350" t="s">
        <v>424</v>
      </c>
      <c r="B2" s="351"/>
      <c r="C2" s="351"/>
      <c r="D2" s="351"/>
      <c r="E2" s="351"/>
      <c r="F2" s="351"/>
      <c r="G2" s="351"/>
      <c r="H2" s="351"/>
      <c r="I2" s="352"/>
    </row>
    <row r="3" spans="1:9" ht="24.75" customHeight="1" thickTop="1">
      <c r="A3" s="275" t="s">
        <v>414</v>
      </c>
      <c r="B3" s="345" t="s">
        <v>428</v>
      </c>
      <c r="C3" s="353"/>
      <c r="D3" s="353"/>
      <c r="E3" s="353"/>
      <c r="F3" s="353"/>
      <c r="G3" s="353"/>
      <c r="H3" s="287" t="s">
        <v>214</v>
      </c>
      <c r="I3" s="288"/>
    </row>
    <row r="4" spans="1:9" ht="49.5" customHeight="1">
      <c r="A4" s="276"/>
      <c r="B4" s="341" t="s">
        <v>429</v>
      </c>
      <c r="C4" s="355"/>
      <c r="D4" s="355" t="s">
        <v>430</v>
      </c>
      <c r="E4" s="355"/>
      <c r="F4" s="355" t="s">
        <v>427</v>
      </c>
      <c r="G4" s="355"/>
      <c r="H4" s="354"/>
      <c r="I4" s="290"/>
    </row>
    <row r="5" spans="1:9" ht="24.75" customHeight="1" thickBot="1">
      <c r="A5" s="277"/>
      <c r="B5" s="172" t="s">
        <v>24</v>
      </c>
      <c r="C5" s="169" t="s">
        <v>25</v>
      </c>
      <c r="D5" s="170" t="s">
        <v>24</v>
      </c>
      <c r="E5" s="169" t="s">
        <v>25</v>
      </c>
      <c r="F5" s="169" t="s">
        <v>24</v>
      </c>
      <c r="G5" s="169" t="s">
        <v>25</v>
      </c>
      <c r="H5" s="172" t="s">
        <v>24</v>
      </c>
      <c r="I5" s="173" t="s">
        <v>25</v>
      </c>
    </row>
    <row r="6" spans="1:10" ht="14.25">
      <c r="A6" s="7" t="s">
        <v>416</v>
      </c>
      <c r="B6" s="177">
        <v>29300</v>
      </c>
      <c r="C6" s="175">
        <v>0.009998634998634999</v>
      </c>
      <c r="D6" s="178">
        <v>5928</v>
      </c>
      <c r="E6" s="175">
        <v>0.009994941831057157</v>
      </c>
      <c r="F6" s="178">
        <v>2334</v>
      </c>
      <c r="G6" s="175">
        <v>0.01</v>
      </c>
      <c r="H6" s="48">
        <v>37562</v>
      </c>
      <c r="I6" s="94">
        <v>0.00999813676169182</v>
      </c>
      <c r="J6" s="206"/>
    </row>
    <row r="7" spans="1:10" ht="14.25">
      <c r="A7" s="56" t="s">
        <v>415</v>
      </c>
      <c r="B7" s="179">
        <v>4</v>
      </c>
      <c r="C7" s="180">
        <v>0.0001365001365001365</v>
      </c>
      <c r="D7" s="181">
        <v>3</v>
      </c>
      <c r="E7" s="180">
        <v>0.0005058168942842691</v>
      </c>
      <c r="F7" s="181">
        <v>0</v>
      </c>
      <c r="G7" s="180">
        <v>0</v>
      </c>
      <c r="H7" s="182">
        <v>7</v>
      </c>
      <c r="I7" s="146">
        <v>0.0001863238308179616</v>
      </c>
      <c r="J7" s="206"/>
    </row>
    <row r="8" spans="1:10" ht="15" thickBot="1">
      <c r="A8" s="56" t="s">
        <v>377</v>
      </c>
      <c r="B8" s="215">
        <v>1</v>
      </c>
      <c r="C8" s="217">
        <v>3.412503412503413E-05</v>
      </c>
      <c r="D8" s="218">
        <v>0</v>
      </c>
      <c r="E8" s="217">
        <v>0</v>
      </c>
      <c r="F8" s="218">
        <v>0</v>
      </c>
      <c r="G8" s="217">
        <v>0</v>
      </c>
      <c r="H8" s="220">
        <v>1</v>
      </c>
      <c r="I8" s="219">
        <v>2.6617690116851665E-05</v>
      </c>
      <c r="J8" s="206"/>
    </row>
    <row r="9" spans="1:10" ht="15" thickBot="1">
      <c r="A9" s="183" t="s">
        <v>167</v>
      </c>
      <c r="B9" s="26">
        <v>29304</v>
      </c>
      <c r="C9" s="98">
        <v>1</v>
      </c>
      <c r="D9" s="184">
        <v>5931</v>
      </c>
      <c r="E9" s="98">
        <v>1</v>
      </c>
      <c r="F9" s="184">
        <v>2334</v>
      </c>
      <c r="G9" s="98">
        <v>1</v>
      </c>
      <c r="H9" s="26">
        <v>37569</v>
      </c>
      <c r="I9" s="50">
        <v>1</v>
      </c>
      <c r="J9" s="207"/>
    </row>
    <row r="10" spans="1:9" ht="30" customHeight="1">
      <c r="A10" s="100"/>
      <c r="B10" s="31"/>
      <c r="C10" s="32"/>
      <c r="D10" s="31"/>
      <c r="E10" s="32"/>
      <c r="F10" s="31"/>
      <c r="G10" s="32"/>
      <c r="H10" s="31"/>
      <c r="I10" s="32"/>
    </row>
    <row r="11" spans="1:9" ht="14.25" hidden="1">
      <c r="A11" s="35" t="s">
        <v>28</v>
      </c>
      <c r="B11" s="36"/>
      <c r="C11" s="36"/>
      <c r="D11" s="36"/>
      <c r="E11" s="36"/>
      <c r="F11" s="36"/>
      <c r="G11" s="36"/>
      <c r="H11" s="36"/>
      <c r="I11" s="36"/>
    </row>
    <row r="12" spans="1:9" ht="14.25" hidden="1">
      <c r="A12" s="38" t="s">
        <v>31</v>
      </c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6"/>
      <c r="B13" s="36"/>
      <c r="C13" s="36"/>
      <c r="D13" s="36"/>
      <c r="E13" s="36"/>
      <c r="F13" s="36"/>
      <c r="G13" s="36"/>
      <c r="H13" s="36"/>
      <c r="I13" s="36"/>
    </row>
    <row r="14" ht="14.25" hidden="1"/>
    <row r="15" spans="1:9" ht="14.25">
      <c r="A15" s="211"/>
      <c r="B15" s="213"/>
      <c r="C15" s="211"/>
      <c r="D15" s="213"/>
      <c r="E15" s="211"/>
      <c r="F15" s="213"/>
      <c r="G15" s="211"/>
      <c r="H15" s="211"/>
      <c r="I15" s="211"/>
    </row>
    <row r="16" spans="1:9" ht="14.25">
      <c r="A16" s="213"/>
      <c r="B16" s="245"/>
      <c r="C16" s="246"/>
      <c r="D16" s="245"/>
      <c r="E16" s="246"/>
      <c r="F16" s="245"/>
      <c r="G16" s="246"/>
      <c r="H16" s="245"/>
      <c r="I16" s="246"/>
    </row>
    <row r="17" spans="1:9" ht="14.25">
      <c r="A17" s="213"/>
      <c r="B17" s="245"/>
      <c r="C17" s="246"/>
      <c r="D17" s="245"/>
      <c r="E17" s="246"/>
      <c r="F17" s="245"/>
      <c r="G17" s="246"/>
      <c r="H17" s="245"/>
      <c r="I17" s="246"/>
    </row>
    <row r="18" spans="1:9" ht="14.25">
      <c r="A18" s="213"/>
      <c r="B18" s="245"/>
      <c r="C18" s="246"/>
      <c r="D18" s="245"/>
      <c r="E18" s="246"/>
      <c r="F18" s="245"/>
      <c r="G18" s="246"/>
      <c r="H18" s="245"/>
      <c r="I18" s="246"/>
    </row>
    <row r="19" spans="1:9" ht="14.25">
      <c r="A19" s="213"/>
      <c r="B19" s="245"/>
      <c r="C19" s="246"/>
      <c r="D19" s="245"/>
      <c r="E19" s="246"/>
      <c r="F19" s="245"/>
      <c r="G19" s="246"/>
      <c r="H19" s="245"/>
      <c r="I19" s="246"/>
    </row>
    <row r="20" spans="1:9" ht="14.25">
      <c r="A20" s="213"/>
      <c r="B20" s="245"/>
      <c r="C20" s="246"/>
      <c r="D20" s="245"/>
      <c r="E20" s="246"/>
      <c r="F20" s="245"/>
      <c r="G20" s="246"/>
      <c r="H20" s="245"/>
      <c r="I20" s="246"/>
    </row>
    <row r="21" spans="1:9" ht="14.25">
      <c r="A21" s="211"/>
      <c r="B21" s="245"/>
      <c r="C21" s="246"/>
      <c r="D21" s="245"/>
      <c r="E21" s="246"/>
      <c r="F21" s="245"/>
      <c r="G21" s="246"/>
      <c r="H21" s="245"/>
      <c r="I21" s="246"/>
    </row>
  </sheetData>
  <sheetProtection/>
  <mergeCells count="8">
    <mergeCell ref="A1:I1"/>
    <mergeCell ref="A2:I2"/>
    <mergeCell ref="A3:A5"/>
    <mergeCell ref="B3:G3"/>
    <mergeCell ref="H3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7109375" style="193" customWidth="1"/>
    <col min="2" max="2" width="14.57421875" style="193" customWidth="1"/>
    <col min="3" max="10" width="12.00390625" style="193" customWidth="1"/>
    <col min="11" max="16384" width="9.140625" style="193" customWidth="1"/>
  </cols>
  <sheetData>
    <row r="1" spans="1:10" ht="36" customHeight="1" thickBot="1" thickTop="1">
      <c r="A1" s="262" t="s">
        <v>433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24.75" customHeight="1" thickTop="1">
      <c r="A2" s="320" t="s">
        <v>211</v>
      </c>
      <c r="B2" s="323" t="s">
        <v>414</v>
      </c>
      <c r="C2" s="345" t="s">
        <v>428</v>
      </c>
      <c r="D2" s="353"/>
      <c r="E2" s="353"/>
      <c r="F2" s="353"/>
      <c r="G2" s="353"/>
      <c r="H2" s="353"/>
      <c r="I2" s="278" t="s">
        <v>214</v>
      </c>
      <c r="J2" s="279"/>
    </row>
    <row r="3" spans="1:10" ht="69.75" customHeight="1">
      <c r="A3" s="320"/>
      <c r="B3" s="323"/>
      <c r="C3" s="341" t="s">
        <v>429</v>
      </c>
      <c r="D3" s="355"/>
      <c r="E3" s="355" t="s">
        <v>430</v>
      </c>
      <c r="F3" s="355"/>
      <c r="G3" s="355" t="s">
        <v>427</v>
      </c>
      <c r="H3" s="355"/>
      <c r="I3" s="278"/>
      <c r="J3" s="279"/>
    </row>
    <row r="4" spans="1:10" ht="24.75" customHeight="1" thickBot="1">
      <c r="A4" s="362"/>
      <c r="B4" s="367"/>
      <c r="C4" s="172" t="s">
        <v>24</v>
      </c>
      <c r="D4" s="173" t="s">
        <v>25</v>
      </c>
      <c r="E4" s="168" t="s">
        <v>24</v>
      </c>
      <c r="F4" s="173" t="s">
        <v>25</v>
      </c>
      <c r="G4" s="168" t="s">
        <v>24</v>
      </c>
      <c r="H4" s="173" t="s">
        <v>25</v>
      </c>
      <c r="I4" s="172" t="s">
        <v>24</v>
      </c>
      <c r="J4" s="173" t="s">
        <v>25</v>
      </c>
    </row>
    <row r="5" spans="1:11" ht="14.25" hidden="1">
      <c r="A5" s="356" t="s">
        <v>212</v>
      </c>
      <c r="B5" s="161" t="s">
        <v>29</v>
      </c>
      <c r="C5" s="44" t="e">
        <f>VLOOKUP(K5,'[1]Sheet1'!$A$983:$L$987,2,FALSE)</f>
        <v>#N/A</v>
      </c>
      <c r="D5" s="214" t="e">
        <f>VLOOKUP(K5,'[1]Sheet1'!$A$983:$L$987,3,FALSE)/100</f>
        <v>#N/A</v>
      </c>
      <c r="E5" s="176" t="e">
        <f>VLOOKUP(K5,'[1]Sheet1'!$A$983:$L$987,4,FALSE)</f>
        <v>#N/A</v>
      </c>
      <c r="F5" s="175" t="e">
        <f>VLOOKUP(K5,'[1]Sheet1'!$A$983:$L$987,5,FALSE)/100</f>
        <v>#N/A</v>
      </c>
      <c r="G5" s="176" t="e">
        <f>VLOOKUP(K5,'[1]Sheet1'!$A$983:$L$987,6,FALSE)</f>
        <v>#N/A</v>
      </c>
      <c r="H5" s="95" t="e">
        <f>VLOOKUP(K5,'[1]Sheet1'!$A$983:$L$987,7,FALSE)/100</f>
        <v>#N/A</v>
      </c>
      <c r="I5" s="46" t="e">
        <f>VLOOKUP(K5,'[1]Sheet1'!$A$983:$L$987,10,FALSE)</f>
        <v>#N/A</v>
      </c>
      <c r="J5" s="45" t="e">
        <f>VLOOKUP(K5,'[1]Sheet1'!$A$983:$L$987,11,FALSE)/100</f>
        <v>#N/A</v>
      </c>
      <c r="K5" s="206"/>
    </row>
    <row r="6" spans="1:11" ht="14.25" hidden="1">
      <c r="A6" s="320"/>
      <c r="B6" s="54" t="s">
        <v>30</v>
      </c>
      <c r="C6" s="19" t="e">
        <f>VLOOKUP(K6,'[1]Sheet1'!$A$983:$L$987,2,FALSE)</f>
        <v>#N/A</v>
      </c>
      <c r="D6" s="175" t="e">
        <f>VLOOKUP(K6,'[1]Sheet1'!$A$983:$L$987,3,FALSE)/100</f>
        <v>#N/A</v>
      </c>
      <c r="E6" s="178" t="e">
        <f>VLOOKUP(K6,'[1]Sheet1'!$A$983:$L$987,4,FALSE)</f>
        <v>#N/A</v>
      </c>
      <c r="F6" s="175" t="e">
        <f>VLOOKUP(K6,'[1]Sheet1'!$A$983:$L$987,5,FALSE)/100</f>
        <v>#N/A</v>
      </c>
      <c r="G6" s="178" t="e">
        <f>VLOOKUP(K6,'[1]Sheet1'!$A$983:$L$987,6,FALSE)</f>
        <v>#N/A</v>
      </c>
      <c r="H6" s="95" t="e">
        <f>VLOOKUP(K6,'[1]Sheet1'!$A$983:$L$987,7,FALSE)/100</f>
        <v>#N/A</v>
      </c>
      <c r="I6" s="48" t="e">
        <f>VLOOKUP(K6,'[1]Sheet1'!$A$983:$L$987,10,FALSE)</f>
        <v>#N/A</v>
      </c>
      <c r="J6" s="47" t="e">
        <f>VLOOKUP(K6,'[1]Sheet1'!$A$983:$L$987,11,FALSE)/100</f>
        <v>#N/A</v>
      </c>
      <c r="K6" s="206"/>
    </row>
    <row r="7" spans="1:11" ht="14.25">
      <c r="A7" s="320"/>
      <c r="B7" s="159" t="s">
        <v>416</v>
      </c>
      <c r="C7" s="19">
        <v>14957</v>
      </c>
      <c r="D7" s="175">
        <v>0.5104081354081355</v>
      </c>
      <c r="E7" s="178">
        <v>1664</v>
      </c>
      <c r="F7" s="175">
        <v>0.28055977069634125</v>
      </c>
      <c r="G7" s="178">
        <v>950</v>
      </c>
      <c r="H7" s="95">
        <v>0.4070265638389031</v>
      </c>
      <c r="I7" s="48">
        <v>17571</v>
      </c>
      <c r="J7" s="47">
        <v>0.4676994330432005</v>
      </c>
      <c r="K7" s="206"/>
    </row>
    <row r="8" spans="1:11" ht="15" thickBot="1">
      <c r="A8" s="362"/>
      <c r="B8" s="159" t="s">
        <v>415</v>
      </c>
      <c r="C8" s="215">
        <v>0</v>
      </c>
      <c r="D8" s="180">
        <v>0</v>
      </c>
      <c r="E8" s="181">
        <v>0</v>
      </c>
      <c r="F8" s="180">
        <v>0</v>
      </c>
      <c r="G8" s="181">
        <v>0</v>
      </c>
      <c r="H8" s="153">
        <v>0</v>
      </c>
      <c r="I8" s="182">
        <v>0</v>
      </c>
      <c r="J8" s="131">
        <v>0</v>
      </c>
      <c r="K8" s="213"/>
    </row>
    <row r="9" spans="1:11" ht="15" thickBot="1">
      <c r="A9" s="363" t="s">
        <v>431</v>
      </c>
      <c r="B9" s="364"/>
      <c r="C9" s="93">
        <v>14957</v>
      </c>
      <c r="D9" s="98">
        <v>0.5104081354081355</v>
      </c>
      <c r="E9" s="184">
        <v>1664</v>
      </c>
      <c r="F9" s="98">
        <v>0.28055977069634125</v>
      </c>
      <c r="G9" s="184">
        <v>950</v>
      </c>
      <c r="H9" s="78">
        <v>0.4070265638389031</v>
      </c>
      <c r="I9" s="26">
        <v>17571</v>
      </c>
      <c r="J9" s="50">
        <v>0.4676994330432005</v>
      </c>
      <c r="K9" s="213"/>
    </row>
    <row r="10" spans="1:11" ht="14.25" hidden="1">
      <c r="A10" s="356" t="s">
        <v>213</v>
      </c>
      <c r="B10" s="53" t="s">
        <v>29</v>
      </c>
      <c r="C10" s="44"/>
      <c r="D10" s="185"/>
      <c r="E10" s="186"/>
      <c r="F10" s="185"/>
      <c r="G10" s="186"/>
      <c r="H10" s="45"/>
      <c r="I10" s="46"/>
      <c r="J10" s="45"/>
      <c r="K10" s="206"/>
    </row>
    <row r="11" spans="1:11" ht="14.25" hidden="1">
      <c r="A11" s="320"/>
      <c r="B11" s="54" t="s">
        <v>30</v>
      </c>
      <c r="C11" s="19"/>
      <c r="D11" s="124"/>
      <c r="E11" s="178"/>
      <c r="F11" s="124"/>
      <c r="G11" s="178"/>
      <c r="H11" s="47"/>
      <c r="I11" s="48"/>
      <c r="J11" s="47"/>
      <c r="K11" s="206"/>
    </row>
    <row r="12" spans="1:11" ht="14.25">
      <c r="A12" s="320"/>
      <c r="B12" s="159" t="s">
        <v>416</v>
      </c>
      <c r="C12" s="19">
        <v>14343</v>
      </c>
      <c r="D12" s="124">
        <v>0.4894553644553644</v>
      </c>
      <c r="E12" s="178">
        <v>4264</v>
      </c>
      <c r="F12" s="124">
        <v>0.7189344124093745</v>
      </c>
      <c r="G12" s="178">
        <v>1384</v>
      </c>
      <c r="H12" s="47">
        <v>0.5929734361610969</v>
      </c>
      <c r="I12" s="48">
        <v>19991</v>
      </c>
      <c r="J12" s="47">
        <v>0.5321142431259815</v>
      </c>
      <c r="K12" s="206"/>
    </row>
    <row r="13" spans="1:11" ht="15" thickBot="1">
      <c r="A13" s="320"/>
      <c r="B13" s="159" t="s">
        <v>415</v>
      </c>
      <c r="C13" s="215">
        <v>4</v>
      </c>
      <c r="D13" s="187">
        <v>0.0001365001365001365</v>
      </c>
      <c r="E13" s="181">
        <v>3</v>
      </c>
      <c r="F13" s="187">
        <v>0.0005058168942842691</v>
      </c>
      <c r="G13" s="181">
        <v>0</v>
      </c>
      <c r="H13" s="131">
        <v>0</v>
      </c>
      <c r="I13" s="192">
        <v>7</v>
      </c>
      <c r="J13" s="131">
        <v>0.0001863238308179616</v>
      </c>
      <c r="K13" s="213"/>
    </row>
    <row r="14" spans="1:11" ht="15" thickBot="1">
      <c r="A14" s="365" t="s">
        <v>432</v>
      </c>
      <c r="B14" s="365"/>
      <c r="C14" s="93">
        <v>14347</v>
      </c>
      <c r="D14" s="98">
        <v>0.48959186459186455</v>
      </c>
      <c r="E14" s="184">
        <v>4267</v>
      </c>
      <c r="F14" s="98">
        <v>0.7194402293036588</v>
      </c>
      <c r="G14" s="184">
        <v>1384</v>
      </c>
      <c r="H14" s="50">
        <v>0.5929734361610969</v>
      </c>
      <c r="I14" s="26">
        <v>19998</v>
      </c>
      <c r="J14" s="27">
        <v>0.5323005669567995</v>
      </c>
      <c r="K14" s="213"/>
    </row>
    <row r="15" spans="1:11" ht="15" hidden="1" thickBot="1">
      <c r="A15" s="339" t="s">
        <v>26</v>
      </c>
      <c r="B15" s="366"/>
      <c r="C15" s="188"/>
      <c r="D15" s="189">
        <v>1</v>
      </c>
      <c r="E15" s="190">
        <v>5931</v>
      </c>
      <c r="F15" s="189">
        <v>1</v>
      </c>
      <c r="G15" s="190">
        <v>2334</v>
      </c>
      <c r="H15" s="132">
        <v>1</v>
      </c>
      <c r="I15" s="157">
        <v>37569</v>
      </c>
      <c r="J15" s="50">
        <v>1</v>
      </c>
      <c r="K15" s="211"/>
    </row>
    <row r="16" spans="1:11" ht="15" thickBot="1">
      <c r="A16" s="339" t="s">
        <v>167</v>
      </c>
      <c r="B16" s="366"/>
      <c r="C16" s="26">
        <v>29304</v>
      </c>
      <c r="D16" s="98">
        <v>1</v>
      </c>
      <c r="E16" s="184">
        <v>5931</v>
      </c>
      <c r="F16" s="98">
        <v>1</v>
      </c>
      <c r="G16" s="184">
        <v>2334</v>
      </c>
      <c r="H16" s="50">
        <v>1</v>
      </c>
      <c r="I16" s="216">
        <v>37569</v>
      </c>
      <c r="J16" s="113">
        <v>1</v>
      </c>
      <c r="K16" s="207"/>
    </row>
    <row r="17" spans="1:10" ht="14.25">
      <c r="A17" s="100"/>
      <c r="B17" s="138"/>
      <c r="C17" s="31"/>
      <c r="D17" s="32"/>
      <c r="E17" s="31"/>
      <c r="F17" s="32"/>
      <c r="G17" s="31"/>
      <c r="H17" s="32"/>
      <c r="I17" s="31"/>
      <c r="J17" s="32"/>
    </row>
    <row r="18" spans="1:10" ht="14.25" hidden="1">
      <c r="A18" s="35" t="s">
        <v>38</v>
      </c>
      <c r="B18" s="36"/>
      <c r="C18" s="90"/>
      <c r="D18" s="36"/>
      <c r="E18" s="36"/>
      <c r="F18" s="36"/>
      <c r="G18" s="36"/>
      <c r="H18" s="36"/>
      <c r="I18" s="36"/>
      <c r="J18" s="36"/>
    </row>
    <row r="19" spans="1:10" ht="14.25" hidden="1">
      <c r="A19" s="38" t="s">
        <v>31</v>
      </c>
      <c r="B19" s="90"/>
      <c r="C19" s="116"/>
      <c r="D19" s="90"/>
      <c r="E19" s="116"/>
      <c r="F19" s="90"/>
      <c r="G19" s="116"/>
      <c r="H19" s="90"/>
      <c r="I19" s="36"/>
      <c r="J19" s="36"/>
    </row>
    <row r="20" spans="1:10" ht="14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4.25">
      <c r="A21" s="36"/>
      <c r="B21" s="36"/>
      <c r="C21" s="90"/>
      <c r="D21" s="90"/>
      <c r="E21" s="90"/>
      <c r="F21" s="90"/>
      <c r="G21" s="90"/>
      <c r="H21" s="90"/>
      <c r="I21" s="90"/>
      <c r="J21" s="90"/>
    </row>
    <row r="22" spans="1:10" ht="14.25">
      <c r="A22" s="36"/>
      <c r="B22" s="36"/>
      <c r="C22" s="36"/>
      <c r="D22" s="88"/>
      <c r="E22" s="36"/>
      <c r="F22" s="36"/>
      <c r="G22" s="36"/>
      <c r="H22" s="36"/>
      <c r="I22" s="36"/>
      <c r="J22" s="36"/>
    </row>
    <row r="23" spans="1:10" ht="14.25">
      <c r="A23" s="36"/>
      <c r="B23" s="36"/>
      <c r="C23" s="36"/>
      <c r="D23" s="88"/>
      <c r="E23" s="36"/>
      <c r="F23" s="36"/>
      <c r="G23" s="36"/>
      <c r="H23" s="36"/>
      <c r="I23" s="36"/>
      <c r="J23" s="36"/>
    </row>
  </sheetData>
  <sheetProtection/>
  <mergeCells count="14">
    <mergeCell ref="A1:J1"/>
    <mergeCell ref="A2:A4"/>
    <mergeCell ref="B2:B4"/>
    <mergeCell ref="C2:H2"/>
    <mergeCell ref="I2:J3"/>
    <mergeCell ref="C3:D3"/>
    <mergeCell ref="E3:F3"/>
    <mergeCell ref="G3:H3"/>
    <mergeCell ref="A5:A8"/>
    <mergeCell ref="A9:B9"/>
    <mergeCell ref="A10:A13"/>
    <mergeCell ref="A14:B14"/>
    <mergeCell ref="A15:B15"/>
    <mergeCell ref="A16:B1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0.7109375" style="193" customWidth="1"/>
    <col min="2" max="9" width="13.7109375" style="193" customWidth="1"/>
    <col min="10" max="16384" width="9.140625" style="193" customWidth="1"/>
  </cols>
  <sheetData>
    <row r="1" spans="1:9" ht="24.75" customHeight="1" thickBot="1" thickTop="1">
      <c r="A1" s="350" t="s">
        <v>434</v>
      </c>
      <c r="B1" s="351"/>
      <c r="C1" s="351"/>
      <c r="D1" s="351"/>
      <c r="E1" s="351"/>
      <c r="F1" s="351"/>
      <c r="G1" s="351"/>
      <c r="H1" s="351"/>
      <c r="I1" s="357"/>
    </row>
    <row r="2" spans="1:9" ht="24.75" customHeight="1" thickTop="1">
      <c r="A2" s="275" t="s">
        <v>215</v>
      </c>
      <c r="B2" s="345" t="s">
        <v>428</v>
      </c>
      <c r="C2" s="353"/>
      <c r="D2" s="353"/>
      <c r="E2" s="353"/>
      <c r="F2" s="353"/>
      <c r="G2" s="353"/>
      <c r="H2" s="287" t="s">
        <v>214</v>
      </c>
      <c r="I2" s="288"/>
    </row>
    <row r="3" spans="1:9" ht="69.75" customHeight="1">
      <c r="A3" s="276"/>
      <c r="B3" s="341" t="s">
        <v>429</v>
      </c>
      <c r="C3" s="355"/>
      <c r="D3" s="355" t="s">
        <v>430</v>
      </c>
      <c r="E3" s="355"/>
      <c r="F3" s="355" t="s">
        <v>427</v>
      </c>
      <c r="G3" s="355"/>
      <c r="H3" s="354"/>
      <c r="I3" s="290"/>
    </row>
    <row r="4" spans="1:9" ht="24.75" customHeight="1" thickBot="1">
      <c r="A4" s="277"/>
      <c r="B4" s="172" t="s">
        <v>24</v>
      </c>
      <c r="C4" s="169" t="s">
        <v>25</v>
      </c>
      <c r="D4" s="170" t="s">
        <v>24</v>
      </c>
      <c r="E4" s="169" t="s">
        <v>25</v>
      </c>
      <c r="F4" s="170" t="s">
        <v>24</v>
      </c>
      <c r="G4" s="171" t="s">
        <v>25</v>
      </c>
      <c r="H4" s="172" t="s">
        <v>24</v>
      </c>
      <c r="I4" s="173" t="s">
        <v>25</v>
      </c>
    </row>
    <row r="5" spans="1:9" ht="14.25">
      <c r="A5" s="142" t="s">
        <v>216</v>
      </c>
      <c r="B5" s="174">
        <v>179</v>
      </c>
      <c r="C5" s="175">
        <v>0.006108381108381108</v>
      </c>
      <c r="D5" s="176">
        <v>33</v>
      </c>
      <c r="E5" s="175">
        <v>0.00556398583712696</v>
      </c>
      <c r="F5" s="176">
        <v>9</v>
      </c>
      <c r="G5" s="175">
        <v>0.0038560411311053984</v>
      </c>
      <c r="H5" s="96">
        <v>221</v>
      </c>
      <c r="I5" s="94">
        <v>0.005882509515824217</v>
      </c>
    </row>
    <row r="6" spans="1:9" ht="14.25">
      <c r="A6" s="143" t="s">
        <v>217</v>
      </c>
      <c r="B6" s="177">
        <v>5040</v>
      </c>
      <c r="C6" s="175">
        <v>0.171990171990172</v>
      </c>
      <c r="D6" s="178">
        <v>985</v>
      </c>
      <c r="E6" s="175">
        <v>0.16607654695666835</v>
      </c>
      <c r="F6" s="178">
        <v>362</v>
      </c>
      <c r="G6" s="175">
        <v>0.15509854327335046</v>
      </c>
      <c r="H6" s="48">
        <v>6387</v>
      </c>
      <c r="I6" s="94">
        <v>0.17000718677633156</v>
      </c>
    </row>
    <row r="7" spans="1:9" ht="14.25">
      <c r="A7" s="143" t="s">
        <v>218</v>
      </c>
      <c r="B7" s="177">
        <v>7232</v>
      </c>
      <c r="C7" s="175">
        <v>0.24679224679224673</v>
      </c>
      <c r="D7" s="178">
        <v>1595</v>
      </c>
      <c r="E7" s="175">
        <v>0.26892598212780305</v>
      </c>
      <c r="F7" s="178">
        <v>669</v>
      </c>
      <c r="G7" s="175">
        <v>0.2866323907455013</v>
      </c>
      <c r="H7" s="48">
        <v>9496</v>
      </c>
      <c r="I7" s="94">
        <v>0.25276158534962334</v>
      </c>
    </row>
    <row r="8" spans="1:9" ht="14.25">
      <c r="A8" s="143" t="s">
        <v>219</v>
      </c>
      <c r="B8" s="177">
        <v>7822</v>
      </c>
      <c r="C8" s="175">
        <v>0.2669260169260169</v>
      </c>
      <c r="D8" s="178">
        <v>1708</v>
      </c>
      <c r="E8" s="175">
        <v>0.2879784184791772</v>
      </c>
      <c r="F8" s="178">
        <v>645</v>
      </c>
      <c r="G8" s="175">
        <v>0.27634961439588684</v>
      </c>
      <c r="H8" s="48">
        <v>10175</v>
      </c>
      <c r="I8" s="94">
        <v>0.2708349969389657</v>
      </c>
    </row>
    <row r="9" spans="1:9" ht="14.25">
      <c r="A9" s="143" t="s">
        <v>220</v>
      </c>
      <c r="B9" s="177">
        <v>8202</v>
      </c>
      <c r="C9" s="175">
        <v>0.2798935298935299</v>
      </c>
      <c r="D9" s="178">
        <v>1472</v>
      </c>
      <c r="E9" s="175">
        <v>0.24818748946214803</v>
      </c>
      <c r="F9" s="178">
        <v>599</v>
      </c>
      <c r="G9" s="175">
        <v>0.25664095972579265</v>
      </c>
      <c r="H9" s="48">
        <v>10273</v>
      </c>
      <c r="I9" s="94">
        <v>0.2734435305704171</v>
      </c>
    </row>
    <row r="10" spans="1:9" ht="15" thickBot="1">
      <c r="A10" s="143" t="s">
        <v>422</v>
      </c>
      <c r="B10" s="177">
        <v>829</v>
      </c>
      <c r="C10" s="175">
        <v>0.02828965328965329</v>
      </c>
      <c r="D10" s="178">
        <v>138</v>
      </c>
      <c r="E10" s="175">
        <v>0.02326757713707638</v>
      </c>
      <c r="F10" s="178">
        <v>50</v>
      </c>
      <c r="G10" s="175">
        <v>0.021422450728363324</v>
      </c>
      <c r="H10" s="48">
        <v>1017</v>
      </c>
      <c r="I10" s="94">
        <v>0.027070190848838136</v>
      </c>
    </row>
    <row r="11" spans="1:9" ht="15" thickBot="1">
      <c r="A11" s="25" t="s">
        <v>167</v>
      </c>
      <c r="B11" s="26">
        <v>29304</v>
      </c>
      <c r="C11" s="98">
        <v>1</v>
      </c>
      <c r="D11" s="184">
        <v>5931</v>
      </c>
      <c r="E11" s="98">
        <v>1</v>
      </c>
      <c r="F11" s="184">
        <v>2334</v>
      </c>
      <c r="G11" s="98">
        <v>1</v>
      </c>
      <c r="H11" s="26">
        <v>37569</v>
      </c>
      <c r="I11" s="50">
        <v>1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0.7109375" style="193" customWidth="1"/>
    <col min="2" max="9" width="15.7109375" style="193" customWidth="1"/>
    <col min="10" max="16384" width="9.140625" style="193" customWidth="1"/>
  </cols>
  <sheetData>
    <row r="1" spans="1:9" ht="24.75" customHeight="1" thickBot="1" thickTop="1">
      <c r="A1" s="350" t="s">
        <v>435</v>
      </c>
      <c r="B1" s="351"/>
      <c r="C1" s="351"/>
      <c r="D1" s="351"/>
      <c r="E1" s="351"/>
      <c r="F1" s="351"/>
      <c r="G1" s="351"/>
      <c r="H1" s="351"/>
      <c r="I1" s="357"/>
    </row>
    <row r="2" spans="1:9" ht="24.75" customHeight="1" thickTop="1">
      <c r="A2" s="275" t="s">
        <v>224</v>
      </c>
      <c r="B2" s="345" t="s">
        <v>428</v>
      </c>
      <c r="C2" s="353"/>
      <c r="D2" s="353"/>
      <c r="E2" s="353"/>
      <c r="F2" s="353"/>
      <c r="G2" s="353"/>
      <c r="H2" s="287" t="s">
        <v>214</v>
      </c>
      <c r="I2" s="288"/>
    </row>
    <row r="3" spans="1:9" ht="49.5" customHeight="1">
      <c r="A3" s="276"/>
      <c r="B3" s="341" t="s">
        <v>429</v>
      </c>
      <c r="C3" s="355"/>
      <c r="D3" s="355" t="s">
        <v>430</v>
      </c>
      <c r="E3" s="355"/>
      <c r="F3" s="355" t="s">
        <v>427</v>
      </c>
      <c r="G3" s="355"/>
      <c r="H3" s="354"/>
      <c r="I3" s="290"/>
    </row>
    <row r="4" spans="1:9" ht="24.75" customHeight="1" thickBot="1">
      <c r="A4" s="277"/>
      <c r="B4" s="172" t="s">
        <v>24</v>
      </c>
      <c r="C4" s="169" t="s">
        <v>25</v>
      </c>
      <c r="D4" s="170" t="s">
        <v>24</v>
      </c>
      <c r="E4" s="169" t="s">
        <v>25</v>
      </c>
      <c r="F4" s="170" t="s">
        <v>24</v>
      </c>
      <c r="G4" s="169" t="s">
        <v>25</v>
      </c>
      <c r="H4" s="172" t="s">
        <v>24</v>
      </c>
      <c r="I4" s="173" t="s">
        <v>25</v>
      </c>
    </row>
    <row r="5" spans="1:10" ht="14.25">
      <c r="A5" s="142" t="s">
        <v>233</v>
      </c>
      <c r="B5" s="174">
        <v>15493</v>
      </c>
      <c r="C5" s="175">
        <v>0.5286991536991537</v>
      </c>
      <c r="D5" s="176">
        <v>2364</v>
      </c>
      <c r="E5" s="175">
        <v>0.39858371269600407</v>
      </c>
      <c r="F5" s="176">
        <v>1232</v>
      </c>
      <c r="G5" s="175">
        <v>0.5278491859468724</v>
      </c>
      <c r="H5" s="96">
        <v>19089</v>
      </c>
      <c r="I5" s="94">
        <v>0.5081050866405813</v>
      </c>
      <c r="J5" s="206"/>
    </row>
    <row r="6" spans="1:10" ht="14.25">
      <c r="A6" s="143" t="s">
        <v>226</v>
      </c>
      <c r="B6" s="177">
        <v>2583</v>
      </c>
      <c r="C6" s="175">
        <v>0.08814496314496316</v>
      </c>
      <c r="D6" s="178">
        <v>756</v>
      </c>
      <c r="E6" s="175">
        <v>0.1274658573596358</v>
      </c>
      <c r="F6" s="178">
        <v>217</v>
      </c>
      <c r="G6" s="175">
        <v>0.09297343616109682</v>
      </c>
      <c r="H6" s="48">
        <v>3556</v>
      </c>
      <c r="I6" s="94">
        <v>0.0946525060555245</v>
      </c>
      <c r="J6" s="206"/>
    </row>
    <row r="7" spans="1:10" ht="14.25">
      <c r="A7" s="143" t="s">
        <v>227</v>
      </c>
      <c r="B7" s="177">
        <v>2901</v>
      </c>
      <c r="C7" s="175">
        <v>0.09899672399672399</v>
      </c>
      <c r="D7" s="178">
        <v>798</v>
      </c>
      <c r="E7" s="175">
        <v>0.1345472938796156</v>
      </c>
      <c r="F7" s="178">
        <v>214</v>
      </c>
      <c r="G7" s="175">
        <v>0.09168808911739502</v>
      </c>
      <c r="H7" s="48">
        <v>3913</v>
      </c>
      <c r="I7" s="94">
        <v>0.10415502142724056</v>
      </c>
      <c r="J7" s="206"/>
    </row>
    <row r="8" spans="1:10" ht="14.25">
      <c r="A8" s="143" t="s">
        <v>228</v>
      </c>
      <c r="B8" s="177">
        <v>3284</v>
      </c>
      <c r="C8" s="175">
        <v>0.11206661206661207</v>
      </c>
      <c r="D8" s="178">
        <v>845</v>
      </c>
      <c r="E8" s="175">
        <v>0.14247175855673583</v>
      </c>
      <c r="F8" s="178">
        <v>217</v>
      </c>
      <c r="G8" s="175">
        <v>0.09297343616109682</v>
      </c>
      <c r="H8" s="48">
        <v>4346</v>
      </c>
      <c r="I8" s="94">
        <v>0.11568048124783731</v>
      </c>
      <c r="J8" s="206"/>
    </row>
    <row r="9" spans="1:10" ht="14.25">
      <c r="A9" s="143" t="s">
        <v>229</v>
      </c>
      <c r="B9" s="177">
        <v>1678</v>
      </c>
      <c r="C9" s="175">
        <v>0.05726180726180727</v>
      </c>
      <c r="D9" s="178">
        <v>461</v>
      </c>
      <c r="E9" s="175">
        <v>0.07772719608834935</v>
      </c>
      <c r="F9" s="178">
        <v>140</v>
      </c>
      <c r="G9" s="175">
        <v>0.0599828620394173</v>
      </c>
      <c r="H9" s="48">
        <v>2279</v>
      </c>
      <c r="I9" s="94">
        <v>0.060661715776304935</v>
      </c>
      <c r="J9" s="206"/>
    </row>
    <row r="10" spans="1:10" ht="14.25">
      <c r="A10" s="143" t="s">
        <v>230</v>
      </c>
      <c r="B10" s="177">
        <v>1969</v>
      </c>
      <c r="C10" s="175">
        <v>0.06719219219219219</v>
      </c>
      <c r="D10" s="178">
        <v>428</v>
      </c>
      <c r="E10" s="175">
        <v>0.0721632102512224</v>
      </c>
      <c r="F10" s="178">
        <v>208</v>
      </c>
      <c r="G10" s="175">
        <v>0.08911739502999144</v>
      </c>
      <c r="H10" s="48">
        <v>2605</v>
      </c>
      <c r="I10" s="94">
        <v>0.06933908275439857</v>
      </c>
      <c r="J10" s="206"/>
    </row>
    <row r="11" spans="1:10" ht="14.25">
      <c r="A11" s="143" t="s">
        <v>231</v>
      </c>
      <c r="B11" s="177">
        <v>813</v>
      </c>
      <c r="C11" s="175">
        <v>0.027743652743652744</v>
      </c>
      <c r="D11" s="178">
        <v>178</v>
      </c>
      <c r="E11" s="175">
        <v>0.030011802394199965</v>
      </c>
      <c r="F11" s="178">
        <v>64</v>
      </c>
      <c r="G11" s="175">
        <v>0.027420736932305064</v>
      </c>
      <c r="H11" s="48">
        <v>1055</v>
      </c>
      <c r="I11" s="94">
        <v>0.0280816630732785</v>
      </c>
      <c r="J11" s="206"/>
    </row>
    <row r="12" spans="1:10" ht="15" thickBot="1">
      <c r="A12" s="143" t="s">
        <v>232</v>
      </c>
      <c r="B12" s="177">
        <v>583</v>
      </c>
      <c r="C12" s="175">
        <v>0.019894894894894894</v>
      </c>
      <c r="D12" s="178">
        <v>101</v>
      </c>
      <c r="E12" s="175">
        <v>0.01702916877423706</v>
      </c>
      <c r="F12" s="178">
        <v>42</v>
      </c>
      <c r="G12" s="175">
        <v>0.017994858611825194</v>
      </c>
      <c r="H12" s="48">
        <v>726</v>
      </c>
      <c r="I12" s="94">
        <v>0.019324443024834305</v>
      </c>
      <c r="J12" s="206"/>
    </row>
    <row r="13" spans="1:10" ht="15" thickBot="1">
      <c r="A13" s="25" t="s">
        <v>167</v>
      </c>
      <c r="B13" s="93">
        <v>29304</v>
      </c>
      <c r="C13" s="98">
        <v>1</v>
      </c>
      <c r="D13" s="184">
        <v>5931</v>
      </c>
      <c r="E13" s="98">
        <v>1</v>
      </c>
      <c r="F13" s="184">
        <v>2334</v>
      </c>
      <c r="G13" s="98">
        <v>1</v>
      </c>
      <c r="H13" s="26">
        <v>37569</v>
      </c>
      <c r="I13" s="50">
        <v>1</v>
      </c>
      <c r="J13" s="207"/>
    </row>
    <row r="14" spans="1:10" ht="14.25">
      <c r="A14" s="30"/>
      <c r="B14" s="31"/>
      <c r="C14" s="32"/>
      <c r="D14" s="31"/>
      <c r="E14" s="32"/>
      <c r="F14" s="31"/>
      <c r="G14" s="32"/>
      <c r="H14" s="31"/>
      <c r="I14" s="32"/>
      <c r="J14" s="202"/>
    </row>
    <row r="15" spans="1:9" ht="14.25">
      <c r="A15" s="52" t="s">
        <v>234</v>
      </c>
      <c r="B15" s="90"/>
      <c r="C15" s="36"/>
      <c r="D15" s="36"/>
      <c r="E15" s="36"/>
      <c r="F15" s="36"/>
      <c r="G15" s="36"/>
      <c r="H15" s="36"/>
      <c r="I15" s="36"/>
    </row>
    <row r="16" spans="1:9" ht="14.25">
      <c r="A16" s="38" t="s">
        <v>235</v>
      </c>
      <c r="B16" s="36"/>
      <c r="C16" s="36"/>
      <c r="D16" s="36"/>
      <c r="E16" s="36"/>
      <c r="F16" s="36"/>
      <c r="G16" s="36"/>
      <c r="H16" s="36"/>
      <c r="I16" s="36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4.421875" style="193" customWidth="1"/>
    <col min="2" max="7" width="17.7109375" style="193" customWidth="1"/>
    <col min="8" max="16384" width="9.140625" style="193" customWidth="1"/>
  </cols>
  <sheetData>
    <row r="1" spans="1:7" ht="24.75" customHeight="1" thickBot="1" thickTop="1">
      <c r="A1" s="350" t="s">
        <v>436</v>
      </c>
      <c r="B1" s="351"/>
      <c r="C1" s="351"/>
      <c r="D1" s="351"/>
      <c r="E1" s="351"/>
      <c r="F1" s="351"/>
      <c r="G1" s="352"/>
    </row>
    <row r="2" spans="1:7" ht="24.75" customHeight="1" thickBot="1" thickTop="1">
      <c r="A2" s="350" t="s">
        <v>437</v>
      </c>
      <c r="B2" s="351"/>
      <c r="C2" s="351"/>
      <c r="D2" s="351"/>
      <c r="E2" s="351"/>
      <c r="F2" s="351"/>
      <c r="G2" s="352"/>
    </row>
    <row r="3" spans="1:7" ht="24.75" customHeight="1" thickTop="1">
      <c r="A3" s="275" t="s">
        <v>414</v>
      </c>
      <c r="B3" s="287" t="s">
        <v>438</v>
      </c>
      <c r="C3" s="353"/>
      <c r="D3" s="353"/>
      <c r="E3" s="353"/>
      <c r="F3" s="287" t="s">
        <v>214</v>
      </c>
      <c r="G3" s="288"/>
    </row>
    <row r="4" spans="1:7" ht="24.75" customHeight="1">
      <c r="A4" s="276"/>
      <c r="B4" s="289" t="s">
        <v>439</v>
      </c>
      <c r="C4" s="355"/>
      <c r="D4" s="355" t="s">
        <v>440</v>
      </c>
      <c r="E4" s="355"/>
      <c r="F4" s="354"/>
      <c r="G4" s="290"/>
    </row>
    <row r="5" spans="1:7" ht="24.75" customHeight="1" thickBot="1">
      <c r="A5" s="277"/>
      <c r="B5" s="172" t="s">
        <v>24</v>
      </c>
      <c r="C5" s="169" t="s">
        <v>25</v>
      </c>
      <c r="D5" s="170" t="s">
        <v>24</v>
      </c>
      <c r="E5" s="169" t="s">
        <v>25</v>
      </c>
      <c r="F5" s="172" t="s">
        <v>24</v>
      </c>
      <c r="G5" s="173" t="s">
        <v>25</v>
      </c>
    </row>
    <row r="6" spans="1:8" ht="14.25">
      <c r="A6" s="7" t="s">
        <v>415</v>
      </c>
      <c r="B6" s="177">
        <v>7</v>
      </c>
      <c r="C6" s="175">
        <v>0.00022393550657410667</v>
      </c>
      <c r="D6" s="178">
        <v>0</v>
      </c>
      <c r="E6" s="175">
        <v>0</v>
      </c>
      <c r="F6" s="48">
        <v>7</v>
      </c>
      <c r="G6" s="94">
        <v>0.0001863238308179616</v>
      </c>
      <c r="H6" s="206"/>
    </row>
    <row r="7" spans="1:8" ht="15" thickBot="1">
      <c r="A7" s="56" t="s">
        <v>416</v>
      </c>
      <c r="B7" s="19">
        <v>31252</v>
      </c>
      <c r="C7" s="124">
        <v>0.9997760644934259</v>
      </c>
      <c r="D7" s="178">
        <v>6310</v>
      </c>
      <c r="E7" s="124">
        <v>1</v>
      </c>
      <c r="F7" s="48">
        <v>37562</v>
      </c>
      <c r="G7" s="47">
        <v>0.999813676169182</v>
      </c>
      <c r="H7" s="206"/>
    </row>
    <row r="8" spans="1:8" ht="15" thickBot="1">
      <c r="A8" s="183" t="s">
        <v>167</v>
      </c>
      <c r="B8" s="93">
        <v>31259</v>
      </c>
      <c r="C8" s="98">
        <v>1</v>
      </c>
      <c r="D8" s="184">
        <v>6310</v>
      </c>
      <c r="E8" s="98">
        <v>1</v>
      </c>
      <c r="F8" s="26">
        <v>37569</v>
      </c>
      <c r="G8" s="50">
        <v>1</v>
      </c>
      <c r="H8" s="207"/>
    </row>
    <row r="9" spans="1:7" ht="14.25">
      <c r="A9" s="100"/>
      <c r="B9" s="31"/>
      <c r="C9" s="32"/>
      <c r="D9" s="31"/>
      <c r="E9" s="32"/>
      <c r="F9" s="31"/>
      <c r="G9" s="32"/>
    </row>
    <row r="10" spans="1:7" ht="14.25">
      <c r="A10" s="35"/>
      <c r="B10" s="36"/>
      <c r="C10" s="36"/>
      <c r="D10" s="36"/>
      <c r="E10" s="36"/>
      <c r="F10" s="36"/>
      <c r="G10" s="36"/>
    </row>
    <row r="11" spans="1:7" ht="14.25">
      <c r="A11" s="38"/>
      <c r="B11" s="36"/>
      <c r="C11" s="36"/>
      <c r="D11" s="36"/>
      <c r="E11" s="36"/>
      <c r="F11" s="36"/>
      <c r="G11" s="36"/>
    </row>
    <row r="12" spans="1:7" ht="14.25">
      <c r="A12" s="36"/>
      <c r="B12" s="36"/>
      <c r="C12" s="36"/>
      <c r="D12" s="36"/>
      <c r="E12" s="36"/>
      <c r="F12" s="36"/>
      <c r="G12" s="36"/>
    </row>
    <row r="13" spans="1:7" ht="14.25">
      <c r="A13" s="36"/>
      <c r="B13" s="36"/>
      <c r="C13" s="36"/>
      <c r="D13" s="36"/>
      <c r="E13" s="36"/>
      <c r="F13" s="36"/>
      <c r="G13" s="36"/>
    </row>
    <row r="14" spans="1:7" ht="14.25">
      <c r="A14" s="36"/>
      <c r="B14" s="36"/>
      <c r="C14" s="36"/>
      <c r="D14" s="36"/>
      <c r="E14" s="36"/>
      <c r="F14" s="36"/>
      <c r="G14" s="36"/>
    </row>
  </sheetData>
  <sheetProtection/>
  <mergeCells count="7">
    <mergeCell ref="A1:G1"/>
    <mergeCell ref="A2:G2"/>
    <mergeCell ref="A3:A5"/>
    <mergeCell ref="B3:E3"/>
    <mergeCell ref="F3:G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5.28125" style="193" customWidth="1"/>
    <col min="2" max="2" width="18.28125" style="193" customWidth="1"/>
    <col min="3" max="8" width="17.7109375" style="193" customWidth="1"/>
    <col min="9" max="16384" width="9.140625" style="193" customWidth="1"/>
  </cols>
  <sheetData>
    <row r="1" spans="1:8" ht="24.75" customHeight="1" thickBot="1" thickTop="1">
      <c r="A1" s="350" t="s">
        <v>441</v>
      </c>
      <c r="B1" s="351"/>
      <c r="C1" s="351"/>
      <c r="D1" s="351"/>
      <c r="E1" s="351"/>
      <c r="F1" s="351"/>
      <c r="G1" s="351"/>
      <c r="H1" s="357"/>
    </row>
    <row r="2" spans="1:8" ht="24.75" customHeight="1" thickTop="1">
      <c r="A2" s="369" t="s">
        <v>211</v>
      </c>
      <c r="B2" s="370"/>
      <c r="C2" s="287" t="s">
        <v>438</v>
      </c>
      <c r="D2" s="353"/>
      <c r="E2" s="353"/>
      <c r="F2" s="353"/>
      <c r="G2" s="287" t="s">
        <v>214</v>
      </c>
      <c r="H2" s="288"/>
    </row>
    <row r="3" spans="1:8" ht="24.75" customHeight="1">
      <c r="A3" s="278"/>
      <c r="B3" s="279"/>
      <c r="C3" s="289" t="s">
        <v>439</v>
      </c>
      <c r="D3" s="355"/>
      <c r="E3" s="355" t="s">
        <v>440</v>
      </c>
      <c r="F3" s="355"/>
      <c r="G3" s="354"/>
      <c r="H3" s="290"/>
    </row>
    <row r="4" spans="1:8" ht="24.75" customHeight="1" thickBot="1">
      <c r="A4" s="293"/>
      <c r="B4" s="295"/>
      <c r="C4" s="168" t="s">
        <v>24</v>
      </c>
      <c r="D4" s="169" t="s">
        <v>25</v>
      </c>
      <c r="E4" s="170" t="s">
        <v>24</v>
      </c>
      <c r="F4" s="169" t="s">
        <v>25</v>
      </c>
      <c r="G4" s="172" t="s">
        <v>24</v>
      </c>
      <c r="H4" s="173" t="s">
        <v>25</v>
      </c>
    </row>
    <row r="5" spans="1:9" ht="14.25">
      <c r="A5" s="267" t="s">
        <v>212</v>
      </c>
      <c r="B5" s="371"/>
      <c r="C5" s="44">
        <v>12705</v>
      </c>
      <c r="D5" s="240">
        <v>0.406</v>
      </c>
      <c r="E5" s="186">
        <v>4866</v>
      </c>
      <c r="F5" s="241">
        <v>0.468</v>
      </c>
      <c r="G5" s="237">
        <v>17571</v>
      </c>
      <c r="H5" s="241">
        <v>0.4676994330432005</v>
      </c>
      <c r="I5" s="213"/>
    </row>
    <row r="6" spans="1:9" ht="15" thickBot="1">
      <c r="A6" s="372" t="s">
        <v>213</v>
      </c>
      <c r="B6" s="373"/>
      <c r="C6" s="215">
        <v>18554</v>
      </c>
      <c r="D6" s="242">
        <v>0.594</v>
      </c>
      <c r="E6" s="218">
        <v>1444</v>
      </c>
      <c r="F6" s="243">
        <v>0.532</v>
      </c>
      <c r="G6" s="239">
        <v>19998</v>
      </c>
      <c r="H6" s="243">
        <v>0.5323005669567995</v>
      </c>
      <c r="I6" s="213"/>
    </row>
    <row r="7" spans="1:9" ht="15" thickBot="1">
      <c r="A7" s="339" t="s">
        <v>167</v>
      </c>
      <c r="B7" s="368"/>
      <c r="C7" s="26">
        <v>31259</v>
      </c>
      <c r="D7" s="98">
        <v>1</v>
      </c>
      <c r="E7" s="184">
        <v>6310</v>
      </c>
      <c r="F7" s="98">
        <v>1</v>
      </c>
      <c r="G7" s="157">
        <v>37569</v>
      </c>
      <c r="H7" s="50">
        <v>1</v>
      </c>
      <c r="I7" s="213"/>
    </row>
    <row r="13" spans="2:8" ht="14.25">
      <c r="B13" s="211"/>
      <c r="C13" s="211"/>
      <c r="D13" s="213"/>
      <c r="E13" s="211"/>
      <c r="F13" s="213"/>
      <c r="G13" s="211"/>
      <c r="H13" s="211"/>
    </row>
    <row r="14" spans="2:8" ht="14.25">
      <c r="B14" s="211"/>
      <c r="C14" s="213"/>
      <c r="D14" s="245"/>
      <c r="E14" s="246"/>
      <c r="F14" s="245"/>
      <c r="G14" s="246"/>
      <c r="H14" s="211"/>
    </row>
    <row r="15" spans="2:8" ht="14.25">
      <c r="B15" s="211"/>
      <c r="C15" s="213"/>
      <c r="D15" s="245"/>
      <c r="E15" s="246"/>
      <c r="F15" s="245"/>
      <c r="G15" s="246"/>
      <c r="H15" s="211"/>
    </row>
    <row r="16" spans="2:8" ht="14.25">
      <c r="B16" s="211"/>
      <c r="C16" s="213"/>
      <c r="D16" s="245"/>
      <c r="E16" s="246"/>
      <c r="F16" s="245"/>
      <c r="G16" s="246"/>
      <c r="H16" s="211"/>
    </row>
    <row r="17" spans="2:8" ht="14.25">
      <c r="B17" s="213"/>
      <c r="C17" s="211"/>
      <c r="D17" s="245"/>
      <c r="E17" s="246"/>
      <c r="F17" s="245"/>
      <c r="G17" s="246"/>
      <c r="H17" s="211"/>
    </row>
    <row r="18" spans="2:8" ht="14.25">
      <c r="B18" s="211"/>
      <c r="C18" s="211"/>
      <c r="D18" s="245"/>
      <c r="E18" s="246"/>
      <c r="F18" s="245"/>
      <c r="G18" s="246"/>
      <c r="H18" s="211"/>
    </row>
    <row r="19" spans="2:8" ht="14.25">
      <c r="B19" s="211"/>
      <c r="C19" s="213"/>
      <c r="D19" s="245"/>
      <c r="E19" s="246"/>
      <c r="F19" s="245"/>
      <c r="G19" s="246"/>
      <c r="H19" s="211"/>
    </row>
    <row r="20" spans="2:8" ht="14.25">
      <c r="B20" s="211"/>
      <c r="C20" s="213"/>
      <c r="D20" s="245"/>
      <c r="E20" s="246"/>
      <c r="F20" s="245"/>
      <c r="G20" s="246"/>
      <c r="H20" s="211"/>
    </row>
    <row r="21" spans="2:8" ht="14.25">
      <c r="B21" s="211"/>
      <c r="C21" s="213"/>
      <c r="D21" s="245"/>
      <c r="E21" s="246"/>
      <c r="F21" s="245"/>
      <c r="G21" s="246"/>
      <c r="H21" s="211"/>
    </row>
    <row r="22" spans="2:8" ht="14.25">
      <c r="B22" s="211"/>
      <c r="C22" s="213"/>
      <c r="D22" s="245"/>
      <c r="E22" s="246"/>
      <c r="F22" s="245"/>
      <c r="G22" s="246"/>
      <c r="H22" s="211"/>
    </row>
    <row r="23" spans="2:8" ht="14.25">
      <c r="B23" s="213"/>
      <c r="C23" s="211"/>
      <c r="D23" s="245"/>
      <c r="E23" s="246"/>
      <c r="F23" s="245"/>
      <c r="G23" s="246"/>
      <c r="H23" s="211"/>
    </row>
    <row r="24" spans="2:7" ht="14.25">
      <c r="B24" s="211"/>
      <c r="C24" s="211"/>
      <c r="D24" s="245"/>
      <c r="E24" s="246"/>
      <c r="F24" s="245"/>
      <c r="G24" s="246"/>
    </row>
  </sheetData>
  <sheetProtection/>
  <mergeCells count="9">
    <mergeCell ref="A7:B7"/>
    <mergeCell ref="A2:B4"/>
    <mergeCell ref="A1:H1"/>
    <mergeCell ref="C2:F2"/>
    <mergeCell ref="G2:H3"/>
    <mergeCell ref="C3:D3"/>
    <mergeCell ref="E3:F3"/>
    <mergeCell ref="A5:B5"/>
    <mergeCell ref="A6:B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0.8515625" style="193" customWidth="1"/>
    <col min="2" max="7" width="20.00390625" style="193" customWidth="1"/>
    <col min="8" max="16384" width="9.140625" style="193" customWidth="1"/>
  </cols>
  <sheetData>
    <row r="1" spans="1:7" ht="24.75" customHeight="1" thickBot="1" thickTop="1">
      <c r="A1" s="350" t="s">
        <v>442</v>
      </c>
      <c r="B1" s="351"/>
      <c r="C1" s="351"/>
      <c r="D1" s="351"/>
      <c r="E1" s="351"/>
      <c r="F1" s="351"/>
      <c r="G1" s="357"/>
    </row>
    <row r="2" spans="1:7" ht="24.75" customHeight="1" thickTop="1">
      <c r="A2" s="275" t="s">
        <v>215</v>
      </c>
      <c r="B2" s="287" t="s">
        <v>438</v>
      </c>
      <c r="C2" s="353"/>
      <c r="D2" s="353"/>
      <c r="E2" s="353"/>
      <c r="F2" s="287" t="s">
        <v>214</v>
      </c>
      <c r="G2" s="288"/>
    </row>
    <row r="3" spans="1:7" ht="24.75" customHeight="1">
      <c r="A3" s="276"/>
      <c r="B3" s="289" t="s">
        <v>439</v>
      </c>
      <c r="C3" s="355"/>
      <c r="D3" s="355" t="s">
        <v>440</v>
      </c>
      <c r="E3" s="355"/>
      <c r="F3" s="354"/>
      <c r="G3" s="290"/>
    </row>
    <row r="4" spans="1:7" ht="24.75" customHeight="1" thickBot="1">
      <c r="A4" s="361"/>
      <c r="B4" s="172" t="s">
        <v>24</v>
      </c>
      <c r="C4" s="169" t="s">
        <v>25</v>
      </c>
      <c r="D4" s="170" t="s">
        <v>24</v>
      </c>
      <c r="E4" s="169" t="s">
        <v>25</v>
      </c>
      <c r="F4" s="172" t="s">
        <v>24</v>
      </c>
      <c r="G4" s="173" t="s">
        <v>25</v>
      </c>
    </row>
    <row r="5" spans="1:7" ht="14.25">
      <c r="A5" s="191" t="s">
        <v>216</v>
      </c>
      <c r="B5" s="174">
        <v>175</v>
      </c>
      <c r="C5" s="175">
        <v>0.0055983876643526664</v>
      </c>
      <c r="D5" s="176">
        <v>46</v>
      </c>
      <c r="E5" s="175">
        <v>0.007290015847860539</v>
      </c>
      <c r="F5" s="96">
        <v>221</v>
      </c>
      <c r="G5" s="94">
        <v>0.005882509515824217</v>
      </c>
    </row>
    <row r="6" spans="1:7" ht="14.25">
      <c r="A6" s="143" t="s">
        <v>217</v>
      </c>
      <c r="B6" s="177">
        <v>5681</v>
      </c>
      <c r="C6" s="175">
        <v>0.18173965897821429</v>
      </c>
      <c r="D6" s="178">
        <v>706</v>
      </c>
      <c r="E6" s="175">
        <v>0.11188589540412044</v>
      </c>
      <c r="F6" s="48">
        <v>6387</v>
      </c>
      <c r="G6" s="94">
        <v>0.17000718677633156</v>
      </c>
    </row>
    <row r="7" spans="1:7" ht="14.25">
      <c r="A7" s="143" t="s">
        <v>218</v>
      </c>
      <c r="B7" s="177">
        <v>8223</v>
      </c>
      <c r="C7" s="175">
        <v>0.2630602386512685</v>
      </c>
      <c r="D7" s="178">
        <v>1273</v>
      </c>
      <c r="E7" s="175">
        <v>0.20174326465927103</v>
      </c>
      <c r="F7" s="48">
        <v>9496</v>
      </c>
      <c r="G7" s="94">
        <v>0.25276158534962334</v>
      </c>
    </row>
    <row r="8" spans="1:7" ht="14.25">
      <c r="A8" s="143" t="s">
        <v>219</v>
      </c>
      <c r="B8" s="177">
        <v>8588</v>
      </c>
      <c r="C8" s="175">
        <v>0.2747368757797754</v>
      </c>
      <c r="D8" s="178">
        <v>1587</v>
      </c>
      <c r="E8" s="175">
        <v>0.25150554675118864</v>
      </c>
      <c r="F8" s="48">
        <v>10175</v>
      </c>
      <c r="G8" s="94">
        <v>0.2708349969389657</v>
      </c>
    </row>
    <row r="9" spans="1:7" ht="14.25">
      <c r="A9" s="143" t="s">
        <v>220</v>
      </c>
      <c r="B9" s="177">
        <v>7867</v>
      </c>
      <c r="C9" s="175">
        <v>0.2516715186026424</v>
      </c>
      <c r="D9" s="178">
        <v>2406</v>
      </c>
      <c r="E9" s="175">
        <v>0.3812995245641838</v>
      </c>
      <c r="F9" s="48">
        <v>10273</v>
      </c>
      <c r="G9" s="94">
        <v>0.2734435305704171</v>
      </c>
    </row>
    <row r="10" spans="1:7" ht="15" thickBot="1">
      <c r="A10" s="143" t="s">
        <v>422</v>
      </c>
      <c r="B10" s="177">
        <v>725</v>
      </c>
      <c r="C10" s="175">
        <v>0.02319332032374676</v>
      </c>
      <c r="D10" s="178">
        <v>292</v>
      </c>
      <c r="E10" s="175">
        <v>0.046275752773375596</v>
      </c>
      <c r="F10" s="48">
        <v>1017</v>
      </c>
      <c r="G10" s="94">
        <v>0.027070190848838136</v>
      </c>
    </row>
    <row r="11" spans="1:7" ht="15" thickBot="1">
      <c r="A11" s="25" t="s">
        <v>167</v>
      </c>
      <c r="B11" s="93">
        <v>31259</v>
      </c>
      <c r="C11" s="98">
        <v>1</v>
      </c>
      <c r="D11" s="184">
        <v>6310</v>
      </c>
      <c r="E11" s="98">
        <v>1</v>
      </c>
      <c r="F11" s="26">
        <v>37569</v>
      </c>
      <c r="G11" s="50">
        <v>1</v>
      </c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1.7109375" style="193" customWidth="1"/>
    <col min="2" max="7" width="17.7109375" style="193" customWidth="1"/>
    <col min="8" max="16384" width="9.140625" style="193" customWidth="1"/>
  </cols>
  <sheetData>
    <row r="1" spans="1:7" ht="49.5" customHeight="1" thickBot="1" thickTop="1">
      <c r="A1" s="350" t="s">
        <v>443</v>
      </c>
      <c r="B1" s="351"/>
      <c r="C1" s="351"/>
      <c r="D1" s="351"/>
      <c r="E1" s="351"/>
      <c r="F1" s="351"/>
      <c r="G1" s="357"/>
    </row>
    <row r="2" spans="1:7" ht="24.75" customHeight="1" thickTop="1">
      <c r="A2" s="275" t="s">
        <v>237</v>
      </c>
      <c r="B2" s="287" t="s">
        <v>438</v>
      </c>
      <c r="C2" s="353"/>
      <c r="D2" s="353"/>
      <c r="E2" s="353"/>
      <c r="F2" s="287" t="s">
        <v>214</v>
      </c>
      <c r="G2" s="288"/>
    </row>
    <row r="3" spans="1:7" ht="24.75" customHeight="1">
      <c r="A3" s="276"/>
      <c r="B3" s="289" t="s">
        <v>439</v>
      </c>
      <c r="C3" s="355"/>
      <c r="D3" s="355" t="s">
        <v>440</v>
      </c>
      <c r="E3" s="355"/>
      <c r="F3" s="354"/>
      <c r="G3" s="290"/>
    </row>
    <row r="4" spans="1:7" ht="24.75" customHeight="1" thickBot="1">
      <c r="A4" s="361"/>
      <c r="B4" s="172" t="s">
        <v>24</v>
      </c>
      <c r="C4" s="169" t="s">
        <v>25</v>
      </c>
      <c r="D4" s="170" t="s">
        <v>24</v>
      </c>
      <c r="E4" s="169" t="s">
        <v>25</v>
      </c>
      <c r="F4" s="172" t="s">
        <v>24</v>
      </c>
      <c r="G4" s="173" t="s">
        <v>25</v>
      </c>
    </row>
    <row r="5" spans="1:8" ht="14.25">
      <c r="A5" s="191" t="s">
        <v>233</v>
      </c>
      <c r="B5" s="174">
        <v>15847</v>
      </c>
      <c r="C5" s="175">
        <v>0.506957996097124</v>
      </c>
      <c r="D5" s="176">
        <v>3242</v>
      </c>
      <c r="E5" s="175">
        <v>0.5137876386687796</v>
      </c>
      <c r="F5" s="96">
        <v>19089</v>
      </c>
      <c r="G5" s="94">
        <v>0.5081050866405813</v>
      </c>
      <c r="H5" s="206"/>
    </row>
    <row r="6" spans="1:8" ht="14.25">
      <c r="A6" s="143" t="s">
        <v>226</v>
      </c>
      <c r="B6" s="177">
        <v>2988</v>
      </c>
      <c r="C6" s="175">
        <v>0.0955884705204901</v>
      </c>
      <c r="D6" s="178">
        <v>568</v>
      </c>
      <c r="E6" s="175">
        <v>0.09001584786053883</v>
      </c>
      <c r="F6" s="48">
        <v>3556</v>
      </c>
      <c r="G6" s="94">
        <v>0.0946525060555245</v>
      </c>
      <c r="H6" s="206"/>
    </row>
    <row r="7" spans="1:8" ht="14.25">
      <c r="A7" s="143" t="s">
        <v>227</v>
      </c>
      <c r="B7" s="177">
        <v>3296</v>
      </c>
      <c r="C7" s="175">
        <v>0.10544163280975079</v>
      </c>
      <c r="D7" s="178">
        <v>617</v>
      </c>
      <c r="E7" s="175">
        <v>0.0977812995245642</v>
      </c>
      <c r="F7" s="48">
        <v>3913</v>
      </c>
      <c r="G7" s="94">
        <v>0.10415502142724056</v>
      </c>
      <c r="H7" s="206"/>
    </row>
    <row r="8" spans="1:8" ht="14.25">
      <c r="A8" s="143" t="s">
        <v>228</v>
      </c>
      <c r="B8" s="177">
        <v>3629</v>
      </c>
      <c r="C8" s="175">
        <v>0.11609456476534757</v>
      </c>
      <c r="D8" s="178">
        <v>717</v>
      </c>
      <c r="E8" s="175">
        <v>0.11362916006339145</v>
      </c>
      <c r="F8" s="48">
        <v>4346</v>
      </c>
      <c r="G8" s="94">
        <v>0.11568048124783731</v>
      </c>
      <c r="H8" s="206"/>
    </row>
    <row r="9" spans="1:8" ht="14.25">
      <c r="A9" s="143" t="s">
        <v>229</v>
      </c>
      <c r="B9" s="177">
        <v>1889</v>
      </c>
      <c r="C9" s="175">
        <v>0.06043059598835535</v>
      </c>
      <c r="D9" s="178">
        <v>390</v>
      </c>
      <c r="E9" s="175">
        <v>0.061806656101426306</v>
      </c>
      <c r="F9" s="48">
        <v>2279</v>
      </c>
      <c r="G9" s="94">
        <v>0.060661715776304935</v>
      </c>
      <c r="H9" s="206"/>
    </row>
    <row r="10" spans="1:8" ht="14.25">
      <c r="A10" s="143" t="s">
        <v>230</v>
      </c>
      <c r="B10" s="177">
        <v>2158</v>
      </c>
      <c r="C10" s="175">
        <v>0.06903611759813173</v>
      </c>
      <c r="D10" s="178">
        <v>447</v>
      </c>
      <c r="E10" s="175">
        <v>0.07083993660855785</v>
      </c>
      <c r="F10" s="48">
        <v>2605</v>
      </c>
      <c r="G10" s="94">
        <v>0.06933908275439857</v>
      </c>
      <c r="H10" s="206"/>
    </row>
    <row r="11" spans="1:8" ht="14.25">
      <c r="A11" s="143" t="s">
        <v>231</v>
      </c>
      <c r="B11" s="177">
        <v>861</v>
      </c>
      <c r="C11" s="175">
        <v>0.027544067308615118</v>
      </c>
      <c r="D11" s="178">
        <v>194</v>
      </c>
      <c r="E11" s="175">
        <v>0.030744849445324882</v>
      </c>
      <c r="F11" s="48">
        <v>1055</v>
      </c>
      <c r="G11" s="94">
        <v>0.0280816630732785</v>
      </c>
      <c r="H11" s="206"/>
    </row>
    <row r="12" spans="1:8" ht="15" thickBot="1">
      <c r="A12" s="143" t="s">
        <v>232</v>
      </c>
      <c r="B12" s="177">
        <v>591</v>
      </c>
      <c r="C12" s="175">
        <v>0.01890655491218529</v>
      </c>
      <c r="D12" s="178">
        <v>135</v>
      </c>
      <c r="E12" s="175">
        <v>0.021394611727416798</v>
      </c>
      <c r="F12" s="48">
        <v>726</v>
      </c>
      <c r="G12" s="94">
        <v>0.019324443024834305</v>
      </c>
      <c r="H12" s="206"/>
    </row>
    <row r="13" spans="1:8" ht="15" thickBot="1">
      <c r="A13" s="25" t="s">
        <v>167</v>
      </c>
      <c r="B13" s="26">
        <v>31259</v>
      </c>
      <c r="C13" s="98">
        <v>1</v>
      </c>
      <c r="D13" s="184">
        <v>6310</v>
      </c>
      <c r="E13" s="98">
        <v>1</v>
      </c>
      <c r="F13" s="26">
        <v>37569</v>
      </c>
      <c r="G13" s="50">
        <v>1</v>
      </c>
      <c r="H13" s="207"/>
    </row>
    <row r="14" spans="1:7" ht="21" customHeight="1">
      <c r="A14" s="30"/>
      <c r="B14" s="31"/>
      <c r="C14" s="32"/>
      <c r="D14" s="31"/>
      <c r="E14" s="32"/>
      <c r="F14" s="31"/>
      <c r="G14" s="32"/>
    </row>
    <row r="15" spans="1:7" ht="14.25">
      <c r="A15" s="36"/>
      <c r="B15" s="36"/>
      <c r="C15" s="36"/>
      <c r="D15" s="36"/>
      <c r="E15" s="36"/>
      <c r="F15" s="36"/>
      <c r="G15" s="36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3.421875" style="193" customWidth="1"/>
    <col min="2" max="7" width="14.28125" style="193" customWidth="1"/>
    <col min="8" max="16384" width="9.140625" style="193" customWidth="1"/>
  </cols>
  <sheetData>
    <row r="1" spans="1:7" ht="24.75" customHeight="1" thickBot="1" thickTop="1">
      <c r="A1" s="272" t="s">
        <v>210</v>
      </c>
      <c r="B1" s="273"/>
      <c r="C1" s="273"/>
      <c r="D1" s="273"/>
      <c r="E1" s="273"/>
      <c r="F1" s="273"/>
      <c r="G1" s="274"/>
    </row>
    <row r="2" spans="1:7" ht="24.75" customHeight="1" thickBot="1" thickTop="1">
      <c r="A2" s="275" t="s">
        <v>180</v>
      </c>
      <c r="B2" s="269" t="s">
        <v>211</v>
      </c>
      <c r="C2" s="270"/>
      <c r="D2" s="270"/>
      <c r="E2" s="271"/>
      <c r="F2" s="278" t="s">
        <v>214</v>
      </c>
      <c r="G2" s="279"/>
    </row>
    <row r="3" spans="1:7" ht="24.75" customHeight="1" thickBot="1">
      <c r="A3" s="276"/>
      <c r="B3" s="280" t="s">
        <v>212</v>
      </c>
      <c r="C3" s="281"/>
      <c r="D3" s="280" t="s">
        <v>213</v>
      </c>
      <c r="E3" s="281"/>
      <c r="F3" s="278"/>
      <c r="G3" s="279"/>
    </row>
    <row r="4" spans="1:7" ht="24.75" customHeight="1" thickBot="1">
      <c r="A4" s="277"/>
      <c r="B4" s="41" t="s">
        <v>24</v>
      </c>
      <c r="C4" s="21" t="s">
        <v>25</v>
      </c>
      <c r="D4" s="8" t="s">
        <v>24</v>
      </c>
      <c r="E4" s="57" t="s">
        <v>25</v>
      </c>
      <c r="F4" s="8" t="s">
        <v>24</v>
      </c>
      <c r="G4" s="57" t="s">
        <v>25</v>
      </c>
    </row>
    <row r="5" spans="1:8" ht="14.25">
      <c r="A5" s="10" t="s">
        <v>204</v>
      </c>
      <c r="B5" s="107">
        <v>2305</v>
      </c>
      <c r="C5" s="63">
        <v>0.13118206135108984</v>
      </c>
      <c r="D5" s="107">
        <v>3746</v>
      </c>
      <c r="E5" s="205">
        <v>0.18731873187318734</v>
      </c>
      <c r="F5" s="66">
        <v>6051</v>
      </c>
      <c r="G5" s="67">
        <v>0.1610636428970694</v>
      </c>
      <c r="H5" s="221"/>
    </row>
    <row r="6" spans="1:8" ht="14.25">
      <c r="A6" s="15" t="s">
        <v>205</v>
      </c>
      <c r="B6" s="73">
        <v>4450</v>
      </c>
      <c r="C6" s="72">
        <v>0.2532582095498264</v>
      </c>
      <c r="D6" s="73">
        <v>1591</v>
      </c>
      <c r="E6" s="74">
        <v>0.07955795579557955</v>
      </c>
      <c r="F6" s="73">
        <v>6041</v>
      </c>
      <c r="G6" s="74">
        <v>0.1607974659959009</v>
      </c>
      <c r="H6" s="221"/>
    </row>
    <row r="7" spans="1:8" ht="14.25">
      <c r="A7" s="15" t="s">
        <v>206</v>
      </c>
      <c r="B7" s="73">
        <v>299</v>
      </c>
      <c r="C7" s="72">
        <v>0.017016675203460247</v>
      </c>
      <c r="D7" s="73">
        <v>1847</v>
      </c>
      <c r="E7" s="74">
        <v>0.09235923592359235</v>
      </c>
      <c r="F7" s="73">
        <v>2146</v>
      </c>
      <c r="G7" s="74">
        <v>0.05712156299076366</v>
      </c>
      <c r="H7" s="221"/>
    </row>
    <row r="8" spans="1:8" ht="14.25">
      <c r="A8" s="15" t="s">
        <v>222</v>
      </c>
      <c r="B8" s="73">
        <v>8878</v>
      </c>
      <c r="C8" s="72">
        <v>0.5052643560412042</v>
      </c>
      <c r="D8" s="73">
        <v>10221</v>
      </c>
      <c r="E8" s="74">
        <v>0.5111011101110111</v>
      </c>
      <c r="F8" s="73">
        <v>19099</v>
      </c>
      <c r="G8" s="74">
        <v>0.5083712635417499</v>
      </c>
      <c r="H8" s="221"/>
    </row>
    <row r="9" spans="1:8" ht="14.25">
      <c r="A9" s="15" t="s">
        <v>165</v>
      </c>
      <c r="B9" s="73">
        <v>24</v>
      </c>
      <c r="C9" s="72">
        <v>0.0013658869728529965</v>
      </c>
      <c r="D9" s="73">
        <v>54</v>
      </c>
      <c r="E9" s="74">
        <v>0.0027002700270027003</v>
      </c>
      <c r="F9" s="73">
        <v>78</v>
      </c>
      <c r="G9" s="74">
        <v>0.0020761798291144295</v>
      </c>
      <c r="H9" s="221"/>
    </row>
    <row r="10" spans="1:8" ht="15" thickBot="1">
      <c r="A10" s="22" t="s">
        <v>208</v>
      </c>
      <c r="B10" s="73">
        <v>1615</v>
      </c>
      <c r="C10" s="72">
        <v>0.09191281088156622</v>
      </c>
      <c r="D10" s="73">
        <v>2539</v>
      </c>
      <c r="E10" s="74">
        <v>0.12696269626962697</v>
      </c>
      <c r="F10" s="73">
        <v>4154</v>
      </c>
      <c r="G10" s="74">
        <v>0.11056988474540179</v>
      </c>
      <c r="H10" s="221"/>
    </row>
    <row r="11" spans="1:8" ht="15" thickBot="1">
      <c r="A11" s="25" t="s">
        <v>167</v>
      </c>
      <c r="B11" s="76">
        <v>17571</v>
      </c>
      <c r="C11" s="79">
        <v>1</v>
      </c>
      <c r="D11" s="80">
        <v>19998</v>
      </c>
      <c r="E11" s="81">
        <v>1</v>
      </c>
      <c r="F11" s="76">
        <v>37569</v>
      </c>
      <c r="G11" s="82">
        <v>1</v>
      </c>
      <c r="H11" s="203"/>
    </row>
    <row r="12" spans="1:8" ht="14.25">
      <c r="A12" s="51"/>
      <c r="B12" s="83"/>
      <c r="C12" s="84"/>
      <c r="D12" s="85"/>
      <c r="E12" s="86"/>
      <c r="F12" s="83"/>
      <c r="G12" s="84"/>
      <c r="H12" s="203"/>
    </row>
    <row r="13" spans="1:7" ht="14.25" hidden="1">
      <c r="A13" s="52" t="s">
        <v>28</v>
      </c>
      <c r="B13" s="37"/>
      <c r="C13" s="87"/>
      <c r="D13" s="37"/>
      <c r="E13" s="87"/>
      <c r="F13" s="37"/>
      <c r="G13" s="37"/>
    </row>
    <row r="14" spans="1:7" ht="14.25" hidden="1">
      <c r="A14" s="38" t="s">
        <v>31</v>
      </c>
      <c r="B14" s="37"/>
      <c r="C14" s="87"/>
      <c r="D14" s="37"/>
      <c r="E14" s="87"/>
      <c r="F14" s="37"/>
      <c r="G14" s="37"/>
    </row>
    <row r="15" spans="1:7" ht="14.25" hidden="1">
      <c r="A15" s="88"/>
      <c r="B15" s="36"/>
      <c r="C15" s="89"/>
      <c r="D15" s="36"/>
      <c r="E15" s="89"/>
      <c r="F15" s="36"/>
      <c r="G15" s="36"/>
    </row>
    <row r="16" spans="1:7" ht="14.25">
      <c r="A16" s="36"/>
      <c r="B16" s="36"/>
      <c r="C16" s="89"/>
      <c r="D16" s="90"/>
      <c r="E16" s="89"/>
      <c r="F16" s="36"/>
      <c r="G16" s="36"/>
    </row>
  </sheetData>
  <sheetProtection/>
  <mergeCells count="6">
    <mergeCell ref="B2:E2"/>
    <mergeCell ref="A1:G1"/>
    <mergeCell ref="A2:A4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9.140625" style="193" customWidth="1"/>
    <col min="2" max="15" width="11.7109375" style="193" customWidth="1"/>
    <col min="16" max="16384" width="9.140625" style="193" customWidth="1"/>
  </cols>
  <sheetData>
    <row r="1" spans="1:15" ht="24.75" customHeight="1" thickBot="1" thickTop="1">
      <c r="A1" s="282" t="s">
        <v>223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</row>
    <row r="2" spans="1:15" ht="24.75" customHeight="1" thickBot="1" thickTop="1">
      <c r="A2" s="275" t="s">
        <v>215</v>
      </c>
      <c r="B2" s="285" t="s">
        <v>180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 t="s">
        <v>167</v>
      </c>
      <c r="O2" s="288"/>
    </row>
    <row r="3" spans="1:15" ht="24.75" customHeight="1">
      <c r="A3" s="276"/>
      <c r="B3" s="291" t="s">
        <v>204</v>
      </c>
      <c r="C3" s="292"/>
      <c r="D3" s="291" t="s">
        <v>205</v>
      </c>
      <c r="E3" s="292"/>
      <c r="F3" s="291" t="s">
        <v>206</v>
      </c>
      <c r="G3" s="292"/>
      <c r="H3" s="267" t="s">
        <v>166</v>
      </c>
      <c r="I3" s="268"/>
      <c r="J3" s="267" t="s">
        <v>222</v>
      </c>
      <c r="K3" s="268"/>
      <c r="L3" s="291" t="s">
        <v>208</v>
      </c>
      <c r="M3" s="292"/>
      <c r="N3" s="289"/>
      <c r="O3" s="290"/>
    </row>
    <row r="4" spans="1:15" ht="24.75" customHeight="1" thickBot="1">
      <c r="A4" s="277"/>
      <c r="B4" s="8" t="s">
        <v>24</v>
      </c>
      <c r="C4" s="9" t="s">
        <v>25</v>
      </c>
      <c r="D4" s="8" t="s">
        <v>24</v>
      </c>
      <c r="E4" s="9" t="s">
        <v>25</v>
      </c>
      <c r="F4" s="8" t="s">
        <v>24</v>
      </c>
      <c r="G4" s="9" t="s">
        <v>25</v>
      </c>
      <c r="H4" s="222" t="s">
        <v>24</v>
      </c>
      <c r="I4" s="40" t="s">
        <v>25</v>
      </c>
      <c r="J4" s="8" t="s">
        <v>24</v>
      </c>
      <c r="K4" s="9" t="s">
        <v>25</v>
      </c>
      <c r="L4" s="8" t="s">
        <v>24</v>
      </c>
      <c r="M4" s="9" t="s">
        <v>25</v>
      </c>
      <c r="N4" s="91" t="s">
        <v>24</v>
      </c>
      <c r="O4" s="92" t="s">
        <v>25</v>
      </c>
    </row>
    <row r="5" spans="1:15" ht="14.25">
      <c r="A5" s="150" t="s">
        <v>216</v>
      </c>
      <c r="B5" s="59">
        <v>46</v>
      </c>
      <c r="C5" s="45">
        <v>0.007602049248058173</v>
      </c>
      <c r="D5" s="59">
        <v>23</v>
      </c>
      <c r="E5" s="45">
        <v>0.0038073166694255916</v>
      </c>
      <c r="F5" s="59">
        <v>7</v>
      </c>
      <c r="G5" s="45">
        <v>0.0032618825722274</v>
      </c>
      <c r="H5" s="223">
        <v>10</v>
      </c>
      <c r="I5" s="45">
        <v>0.1282051282051282</v>
      </c>
      <c r="J5" s="59">
        <v>6</v>
      </c>
      <c r="K5" s="45">
        <v>0.00031415257343316396</v>
      </c>
      <c r="L5" s="59">
        <v>129</v>
      </c>
      <c r="M5" s="45">
        <v>0.031054405392392875</v>
      </c>
      <c r="N5" s="46">
        <v>221</v>
      </c>
      <c r="O5" s="45">
        <v>0.005882509515824217</v>
      </c>
    </row>
    <row r="6" spans="1:15" ht="14.25">
      <c r="A6" s="152" t="s">
        <v>217</v>
      </c>
      <c r="B6" s="49">
        <v>1024</v>
      </c>
      <c r="C6" s="47">
        <v>0.16922822673938193</v>
      </c>
      <c r="D6" s="49">
        <v>1810</v>
      </c>
      <c r="E6" s="47">
        <v>0.29961926833305746</v>
      </c>
      <c r="F6" s="49">
        <v>448</v>
      </c>
      <c r="G6" s="47">
        <v>0.2087604846225536</v>
      </c>
      <c r="H6" s="224">
        <v>22</v>
      </c>
      <c r="I6" s="47">
        <v>0.28205128205128205</v>
      </c>
      <c r="J6" s="49">
        <v>1882</v>
      </c>
      <c r="K6" s="47">
        <v>0.09853919053353578</v>
      </c>
      <c r="L6" s="49">
        <v>1201</v>
      </c>
      <c r="M6" s="47">
        <v>0.28911892152142515</v>
      </c>
      <c r="N6" s="48">
        <v>6387</v>
      </c>
      <c r="O6" s="47">
        <v>0.17000718677633156</v>
      </c>
    </row>
    <row r="7" spans="1:15" ht="14.25">
      <c r="A7" s="152" t="s">
        <v>218</v>
      </c>
      <c r="B7" s="49">
        <v>1312</v>
      </c>
      <c r="C7" s="47">
        <v>0.21682366550983312</v>
      </c>
      <c r="D7" s="49">
        <v>1685</v>
      </c>
      <c r="E7" s="47">
        <v>0.2789273299122662</v>
      </c>
      <c r="F7" s="49">
        <v>615</v>
      </c>
      <c r="G7" s="47">
        <v>0.28657968313140725</v>
      </c>
      <c r="H7" s="224">
        <v>28</v>
      </c>
      <c r="I7" s="47">
        <v>0.358974358974359</v>
      </c>
      <c r="J7" s="49">
        <v>4756</v>
      </c>
      <c r="K7" s="47">
        <v>0.24901827320802133</v>
      </c>
      <c r="L7" s="49">
        <v>1100</v>
      </c>
      <c r="M7" s="47">
        <v>0.26480500722195477</v>
      </c>
      <c r="N7" s="48">
        <v>9496</v>
      </c>
      <c r="O7" s="47">
        <v>0.25276158534962334</v>
      </c>
    </row>
    <row r="8" spans="1:15" ht="14.25">
      <c r="A8" s="152" t="s">
        <v>219</v>
      </c>
      <c r="B8" s="49">
        <v>1720</v>
      </c>
      <c r="C8" s="47">
        <v>0.28425053710130554</v>
      </c>
      <c r="D8" s="49">
        <v>1337</v>
      </c>
      <c r="E8" s="47">
        <v>0.2213209733487833</v>
      </c>
      <c r="F8" s="49">
        <v>465</v>
      </c>
      <c r="G8" s="47">
        <v>0.21668219944082012</v>
      </c>
      <c r="H8" s="224">
        <v>9</v>
      </c>
      <c r="I8" s="47">
        <v>0.11538461538461538</v>
      </c>
      <c r="J8" s="49">
        <v>5635</v>
      </c>
      <c r="K8" s="47">
        <v>0.2950416252159799</v>
      </c>
      <c r="L8" s="49">
        <v>1009</v>
      </c>
      <c r="M8" s="47">
        <v>0.24289841116995667</v>
      </c>
      <c r="N8" s="48">
        <v>10175</v>
      </c>
      <c r="O8" s="47">
        <v>0.2708349969389657</v>
      </c>
    </row>
    <row r="9" spans="1:15" ht="14.25">
      <c r="A9" s="152" t="s">
        <v>220</v>
      </c>
      <c r="B9" s="49">
        <v>1762</v>
      </c>
      <c r="C9" s="47">
        <v>0.2911915385886631</v>
      </c>
      <c r="D9" s="49">
        <v>1044</v>
      </c>
      <c r="E9" s="47">
        <v>0.1728190696904486</v>
      </c>
      <c r="F9" s="49">
        <v>592</v>
      </c>
      <c r="G9" s="47">
        <v>0.27586206896551724</v>
      </c>
      <c r="H9" s="224">
        <v>9</v>
      </c>
      <c r="I9" s="47">
        <v>0.11538461538461538</v>
      </c>
      <c r="J9" s="49">
        <v>6212</v>
      </c>
      <c r="K9" s="47">
        <v>0.3252526310278025</v>
      </c>
      <c r="L9" s="49">
        <v>654</v>
      </c>
      <c r="M9" s="47">
        <v>0.15743861338468945</v>
      </c>
      <c r="N9" s="48">
        <v>10273</v>
      </c>
      <c r="O9" s="47">
        <v>0.2734435305704171</v>
      </c>
    </row>
    <row r="10" spans="1:15" ht="15" thickBot="1">
      <c r="A10" s="257" t="s">
        <v>221</v>
      </c>
      <c r="B10" s="49">
        <v>187</v>
      </c>
      <c r="C10" s="47">
        <v>0.030903982812758222</v>
      </c>
      <c r="D10" s="49">
        <v>142</v>
      </c>
      <c r="E10" s="47">
        <v>0.02350604204601887</v>
      </c>
      <c r="F10" s="49">
        <v>19</v>
      </c>
      <c r="G10" s="47">
        <v>0.008853681267474371</v>
      </c>
      <c r="H10" s="224">
        <v>0</v>
      </c>
      <c r="I10" s="47">
        <v>0</v>
      </c>
      <c r="J10" s="49">
        <v>608</v>
      </c>
      <c r="K10" s="47">
        <v>0.03183412744122729</v>
      </c>
      <c r="L10" s="49">
        <v>61</v>
      </c>
      <c r="M10" s="47">
        <v>0.014684641309581123</v>
      </c>
      <c r="N10" s="48">
        <v>1017</v>
      </c>
      <c r="O10" s="47">
        <v>0.027070190848838136</v>
      </c>
    </row>
    <row r="11" spans="1:15" ht="15" hidden="1" thickBot="1">
      <c r="A11" s="25" t="s">
        <v>167</v>
      </c>
      <c r="B11" s="49" t="e">
        <v>#N/A</v>
      </c>
      <c r="C11" s="47" t="e">
        <v>#N/A</v>
      </c>
      <c r="D11" s="49" t="e">
        <v>#N/A</v>
      </c>
      <c r="E11" s="47" t="e">
        <v>#N/A</v>
      </c>
      <c r="F11" s="49" t="e">
        <v>#N/A</v>
      </c>
      <c r="G11" s="47" t="e">
        <v>#N/A</v>
      </c>
      <c r="H11" s="224" t="e">
        <v>#N/A</v>
      </c>
      <c r="I11" s="131" t="e">
        <v>#N/A</v>
      </c>
      <c r="J11" s="49" t="e">
        <v>#N/A</v>
      </c>
      <c r="K11" s="47" t="e">
        <v>#N/A</v>
      </c>
      <c r="L11" s="49" t="e">
        <v>#N/A</v>
      </c>
      <c r="M11" s="47" t="e">
        <v>#N/A</v>
      </c>
      <c r="N11" s="48" t="e">
        <v>#N/A</v>
      </c>
      <c r="O11" s="47" t="e">
        <v>#N/A</v>
      </c>
    </row>
    <row r="12" spans="1:15" ht="15" thickBot="1">
      <c r="A12" s="25" t="s">
        <v>167</v>
      </c>
      <c r="B12" s="26">
        <v>6051</v>
      </c>
      <c r="C12" s="50">
        <v>1</v>
      </c>
      <c r="D12" s="26">
        <v>6041</v>
      </c>
      <c r="E12" s="50">
        <v>1</v>
      </c>
      <c r="F12" s="93">
        <v>2146</v>
      </c>
      <c r="G12" s="50">
        <v>1</v>
      </c>
      <c r="H12" s="225">
        <v>78</v>
      </c>
      <c r="I12" s="50">
        <v>1</v>
      </c>
      <c r="J12" s="226">
        <v>19099</v>
      </c>
      <c r="K12" s="227">
        <v>1</v>
      </c>
      <c r="L12" s="76">
        <v>4154</v>
      </c>
      <c r="M12" s="50">
        <v>1</v>
      </c>
      <c r="N12" s="26">
        <v>37569</v>
      </c>
      <c r="O12" s="50">
        <v>1</v>
      </c>
    </row>
    <row r="14" ht="14.25">
      <c r="N14" s="212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L3:M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0.7109375" style="193" customWidth="1"/>
    <col min="2" max="7" width="12.7109375" style="193" customWidth="1"/>
    <col min="8" max="9" width="9.140625" style="193" customWidth="1"/>
    <col min="10" max="10" width="13.00390625" style="193" customWidth="1"/>
    <col min="11" max="16384" width="9.140625" style="193" customWidth="1"/>
  </cols>
  <sheetData>
    <row r="1" spans="1:15" ht="49.5" customHeight="1" thickBot="1" thickTop="1">
      <c r="A1" s="262" t="s">
        <v>225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</row>
    <row r="2" spans="1:15" ht="24.75" customHeight="1" thickBot="1" thickTop="1">
      <c r="A2" s="275" t="s">
        <v>224</v>
      </c>
      <c r="B2" s="285" t="s">
        <v>180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 t="s">
        <v>167</v>
      </c>
      <c r="O2" s="288"/>
    </row>
    <row r="3" spans="1:15" ht="24.75" customHeight="1">
      <c r="A3" s="276"/>
      <c r="B3" s="291" t="s">
        <v>204</v>
      </c>
      <c r="C3" s="292"/>
      <c r="D3" s="291" t="s">
        <v>205</v>
      </c>
      <c r="E3" s="292"/>
      <c r="F3" s="291" t="s">
        <v>206</v>
      </c>
      <c r="G3" s="292"/>
      <c r="H3" s="267" t="s">
        <v>166</v>
      </c>
      <c r="I3" s="268"/>
      <c r="J3" s="267" t="s">
        <v>222</v>
      </c>
      <c r="K3" s="268"/>
      <c r="L3" s="291" t="s">
        <v>208</v>
      </c>
      <c r="M3" s="292"/>
      <c r="N3" s="289"/>
      <c r="O3" s="290"/>
    </row>
    <row r="4" spans="1:15" ht="24.75" customHeight="1" thickBot="1">
      <c r="A4" s="277"/>
      <c r="B4" s="8" t="s">
        <v>24</v>
      </c>
      <c r="C4" s="9" t="s">
        <v>25</v>
      </c>
      <c r="D4" s="8" t="s">
        <v>24</v>
      </c>
      <c r="E4" s="9" t="s">
        <v>25</v>
      </c>
      <c r="F4" s="8" t="s">
        <v>24</v>
      </c>
      <c r="G4" s="9" t="s">
        <v>25</v>
      </c>
      <c r="H4" s="222" t="s">
        <v>24</v>
      </c>
      <c r="I4" s="40" t="s">
        <v>25</v>
      </c>
      <c r="J4" s="8" t="s">
        <v>24</v>
      </c>
      <c r="K4" s="9" t="s">
        <v>25</v>
      </c>
      <c r="L4" s="8" t="s">
        <v>24</v>
      </c>
      <c r="M4" s="9" t="s">
        <v>25</v>
      </c>
      <c r="N4" s="91" t="s">
        <v>24</v>
      </c>
      <c r="O4" s="92" t="s">
        <v>25</v>
      </c>
    </row>
    <row r="5" spans="1:16" ht="14.25">
      <c r="A5" s="142" t="s">
        <v>233</v>
      </c>
      <c r="B5" s="64">
        <v>1999</v>
      </c>
      <c r="C5" s="94">
        <v>0.33035861841018016</v>
      </c>
      <c r="D5" s="65">
        <v>3483</v>
      </c>
      <c r="E5" s="95">
        <v>0.5765601721569277</v>
      </c>
      <c r="F5" s="64">
        <v>2146</v>
      </c>
      <c r="G5" s="94">
        <v>1</v>
      </c>
      <c r="H5" s="65">
        <v>42</v>
      </c>
      <c r="I5" s="45">
        <v>0.5384615384615384</v>
      </c>
      <c r="J5" s="96">
        <v>9990</v>
      </c>
      <c r="K5" s="94">
        <v>0.5230640347662181</v>
      </c>
      <c r="L5" s="96">
        <v>1429</v>
      </c>
      <c r="M5" s="94">
        <v>0.3440057775637939</v>
      </c>
      <c r="N5" s="96">
        <v>19089</v>
      </c>
      <c r="O5" s="94">
        <v>0.5081050866405813</v>
      </c>
      <c r="P5" s="206"/>
    </row>
    <row r="6" spans="1:16" ht="14.25">
      <c r="A6" s="143" t="s">
        <v>226</v>
      </c>
      <c r="B6" s="49">
        <v>911</v>
      </c>
      <c r="C6" s="47">
        <v>0.1505536274995868</v>
      </c>
      <c r="D6" s="69">
        <v>544</v>
      </c>
      <c r="E6" s="97">
        <v>0.09005131600728357</v>
      </c>
      <c r="F6" s="49">
        <v>0</v>
      </c>
      <c r="G6" s="47">
        <v>0</v>
      </c>
      <c r="H6" s="69">
        <v>5</v>
      </c>
      <c r="I6" s="97">
        <v>0.0641025641025641</v>
      </c>
      <c r="J6" s="48">
        <v>1529</v>
      </c>
      <c r="K6" s="47">
        <v>0.08005654746321797</v>
      </c>
      <c r="L6" s="48">
        <v>567</v>
      </c>
      <c r="M6" s="47">
        <v>0.1364949446316803</v>
      </c>
      <c r="N6" s="48">
        <v>3556</v>
      </c>
      <c r="O6" s="47">
        <v>0.0946525060555245</v>
      </c>
      <c r="P6" s="206"/>
    </row>
    <row r="7" spans="1:16" ht="14.25">
      <c r="A7" s="143" t="s">
        <v>227</v>
      </c>
      <c r="B7" s="49">
        <v>921</v>
      </c>
      <c r="C7" s="47">
        <v>0.15220624690133863</v>
      </c>
      <c r="D7" s="69">
        <v>590</v>
      </c>
      <c r="E7" s="97">
        <v>0.09766594934613475</v>
      </c>
      <c r="F7" s="49">
        <v>0</v>
      </c>
      <c r="G7" s="47">
        <v>0</v>
      </c>
      <c r="H7" s="69">
        <v>7</v>
      </c>
      <c r="I7" s="97">
        <v>0.08974358974358974</v>
      </c>
      <c r="J7" s="48">
        <v>1749</v>
      </c>
      <c r="K7" s="47">
        <v>0.09157547515576732</v>
      </c>
      <c r="L7" s="48">
        <v>646</v>
      </c>
      <c r="M7" s="47">
        <v>0.1555127587867116</v>
      </c>
      <c r="N7" s="48">
        <v>3913</v>
      </c>
      <c r="O7" s="47">
        <v>0.10415502142724056</v>
      </c>
      <c r="P7" s="206"/>
    </row>
    <row r="8" spans="1:16" ht="14.25">
      <c r="A8" s="143" t="s">
        <v>228</v>
      </c>
      <c r="B8" s="49">
        <v>1054</v>
      </c>
      <c r="C8" s="47">
        <v>0.17418608494463725</v>
      </c>
      <c r="D8" s="69">
        <v>606</v>
      </c>
      <c r="E8" s="97">
        <v>0.10031451746399603</v>
      </c>
      <c r="F8" s="49">
        <v>0</v>
      </c>
      <c r="G8" s="47">
        <v>0</v>
      </c>
      <c r="H8" s="69">
        <v>9</v>
      </c>
      <c r="I8" s="97">
        <v>0.11538461538461538</v>
      </c>
      <c r="J8" s="48">
        <v>1939</v>
      </c>
      <c r="K8" s="47">
        <v>0.10152363998115083</v>
      </c>
      <c r="L8" s="48">
        <v>738</v>
      </c>
      <c r="M8" s="47">
        <v>0.1776600866634569</v>
      </c>
      <c r="N8" s="48">
        <v>4346</v>
      </c>
      <c r="O8" s="47">
        <v>0.11568048124783731</v>
      </c>
      <c r="P8" s="206"/>
    </row>
    <row r="9" spans="1:16" ht="14.25">
      <c r="A9" s="143" t="s">
        <v>229</v>
      </c>
      <c r="B9" s="49">
        <v>501</v>
      </c>
      <c r="C9" s="47">
        <v>0.08279623202776401</v>
      </c>
      <c r="D9" s="69">
        <v>296</v>
      </c>
      <c r="E9" s="97">
        <v>0.048998510180433705</v>
      </c>
      <c r="F9" s="49">
        <v>0</v>
      </c>
      <c r="G9" s="47">
        <v>0</v>
      </c>
      <c r="H9" s="69">
        <v>5</v>
      </c>
      <c r="I9" s="97">
        <v>0.0641025641025641</v>
      </c>
      <c r="J9" s="48">
        <v>1125</v>
      </c>
      <c r="K9" s="47">
        <v>0.058903607518718266</v>
      </c>
      <c r="L9" s="48">
        <v>352</v>
      </c>
      <c r="M9" s="47">
        <v>0.08473760231102552</v>
      </c>
      <c r="N9" s="48">
        <v>2279</v>
      </c>
      <c r="O9" s="47">
        <v>0.060661715776304935</v>
      </c>
      <c r="P9" s="206"/>
    </row>
    <row r="10" spans="1:16" ht="14.25">
      <c r="A10" s="143" t="s">
        <v>230</v>
      </c>
      <c r="B10" s="49">
        <v>423</v>
      </c>
      <c r="C10" s="47">
        <v>0.06990580069410014</v>
      </c>
      <c r="D10" s="69">
        <v>328</v>
      </c>
      <c r="E10" s="97">
        <v>0.054295646416156265</v>
      </c>
      <c r="F10" s="49">
        <v>0</v>
      </c>
      <c r="G10" s="47">
        <v>0</v>
      </c>
      <c r="H10" s="69">
        <v>7</v>
      </c>
      <c r="I10" s="97">
        <v>0.08974358974358974</v>
      </c>
      <c r="J10" s="48">
        <v>1584</v>
      </c>
      <c r="K10" s="47">
        <v>0.08293627938635531</v>
      </c>
      <c r="L10" s="48">
        <v>263</v>
      </c>
      <c r="M10" s="47">
        <v>0.0633124699085219</v>
      </c>
      <c r="N10" s="48">
        <v>2605</v>
      </c>
      <c r="O10" s="47">
        <v>0.06933908275439857</v>
      </c>
      <c r="P10" s="206"/>
    </row>
    <row r="11" spans="1:16" ht="14.25">
      <c r="A11" s="143" t="s">
        <v>231</v>
      </c>
      <c r="B11" s="49">
        <v>143</v>
      </c>
      <c r="C11" s="47">
        <v>0.023632457445050402</v>
      </c>
      <c r="D11" s="69">
        <v>119</v>
      </c>
      <c r="E11" s="97">
        <v>0.01969872537659328</v>
      </c>
      <c r="F11" s="49">
        <v>0</v>
      </c>
      <c r="G11" s="47">
        <v>0</v>
      </c>
      <c r="H11" s="69">
        <v>1</v>
      </c>
      <c r="I11" s="97">
        <v>0.01282051282051282</v>
      </c>
      <c r="J11" s="48">
        <v>698</v>
      </c>
      <c r="K11" s="47">
        <v>0.03654641604272475</v>
      </c>
      <c r="L11" s="48">
        <v>94</v>
      </c>
      <c r="M11" s="47">
        <v>0.02262879152623977</v>
      </c>
      <c r="N11" s="48">
        <v>1055</v>
      </c>
      <c r="O11" s="47">
        <v>0.0280816630732785</v>
      </c>
      <c r="P11" s="206"/>
    </row>
    <row r="12" spans="1:16" ht="14.25" customHeight="1" thickBot="1">
      <c r="A12" s="143" t="s">
        <v>232</v>
      </c>
      <c r="B12" s="49">
        <v>99</v>
      </c>
      <c r="C12" s="47">
        <v>0.016360932077342592</v>
      </c>
      <c r="D12" s="69">
        <v>75</v>
      </c>
      <c r="E12" s="97">
        <v>0.012415163052474755</v>
      </c>
      <c r="F12" s="49">
        <v>0</v>
      </c>
      <c r="G12" s="47">
        <v>0</v>
      </c>
      <c r="H12" s="69">
        <v>2</v>
      </c>
      <c r="I12" s="97">
        <v>0.02564102564102564</v>
      </c>
      <c r="J12" s="48">
        <v>485</v>
      </c>
      <c r="K12" s="47">
        <v>0.025393999685847424</v>
      </c>
      <c r="L12" s="48">
        <v>65</v>
      </c>
      <c r="M12" s="47">
        <v>0.015647568608570053</v>
      </c>
      <c r="N12" s="48">
        <v>726</v>
      </c>
      <c r="O12" s="47">
        <v>0.019324443024834305</v>
      </c>
      <c r="P12" s="206"/>
    </row>
    <row r="13" spans="1:16" ht="15" thickBot="1">
      <c r="A13" s="25" t="s">
        <v>167</v>
      </c>
      <c r="B13" s="26">
        <v>6051</v>
      </c>
      <c r="C13" s="98">
        <v>1</v>
      </c>
      <c r="D13" s="93">
        <v>6041</v>
      </c>
      <c r="E13" s="78">
        <v>1</v>
      </c>
      <c r="F13" s="26">
        <v>2146</v>
      </c>
      <c r="G13" s="50">
        <v>1</v>
      </c>
      <c r="H13" s="77">
        <v>78</v>
      </c>
      <c r="I13" s="78">
        <v>1</v>
      </c>
      <c r="J13" s="26">
        <v>19099</v>
      </c>
      <c r="K13" s="50">
        <v>1</v>
      </c>
      <c r="L13" s="26">
        <v>4154</v>
      </c>
      <c r="M13" s="50">
        <v>1</v>
      </c>
      <c r="N13" s="26">
        <v>37569</v>
      </c>
      <c r="O13" s="50">
        <v>1</v>
      </c>
      <c r="P13" s="207"/>
    </row>
    <row r="14" spans="1:11" ht="14.25">
      <c r="A14" s="30"/>
      <c r="B14" s="31"/>
      <c r="C14" s="32"/>
      <c r="D14" s="31"/>
      <c r="E14" s="32"/>
      <c r="F14" s="31"/>
      <c r="G14" s="32"/>
      <c r="H14" s="83"/>
      <c r="I14" s="32"/>
      <c r="J14" s="31"/>
      <c r="K14" s="32"/>
    </row>
    <row r="15" spans="1:14" ht="14.25">
      <c r="A15" s="52" t="s">
        <v>234</v>
      </c>
      <c r="B15" s="36"/>
      <c r="C15" s="36"/>
      <c r="D15" s="36"/>
      <c r="E15" s="99"/>
      <c r="F15" s="36"/>
      <c r="G15" s="36"/>
      <c r="H15" s="36"/>
      <c r="I15" s="99"/>
      <c r="J15" s="36"/>
      <c r="K15" s="36"/>
      <c r="N15" s="212"/>
    </row>
    <row r="16" spans="1:11" ht="14.25">
      <c r="A16" s="38" t="s">
        <v>235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</sheetData>
  <sheetProtection/>
  <mergeCells count="10">
    <mergeCell ref="A1:O1"/>
    <mergeCell ref="B2:M2"/>
    <mergeCell ref="N2:O3"/>
    <mergeCell ref="J3:K3"/>
    <mergeCell ref="L3:M3"/>
    <mergeCell ref="A2:A4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2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0.7109375" style="193" customWidth="1"/>
    <col min="2" max="29" width="8.7109375" style="193" customWidth="1"/>
    <col min="30" max="30" width="8.7109375" style="193" hidden="1" customWidth="1"/>
    <col min="31" max="32" width="8.7109375" style="193" customWidth="1"/>
    <col min="33" max="16384" width="9.140625" style="193" customWidth="1"/>
  </cols>
  <sheetData>
    <row r="1" spans="1:32" ht="24.75" customHeight="1" thickBot="1" thickTop="1">
      <c r="A1" s="262" t="s">
        <v>236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4"/>
    </row>
    <row r="2" spans="1:32" ht="24.75" customHeight="1" thickBot="1" thickTop="1">
      <c r="A2" s="259" t="s">
        <v>237</v>
      </c>
      <c r="B2" s="293" t="s">
        <v>211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5"/>
      <c r="AE2" s="278" t="s">
        <v>167</v>
      </c>
      <c r="AF2" s="279"/>
    </row>
    <row r="3" spans="1:32" ht="24.75" customHeight="1" thickBot="1">
      <c r="A3" s="260"/>
      <c r="B3" s="297" t="s">
        <v>212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 t="s">
        <v>213</v>
      </c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1"/>
      <c r="AD3" s="302" t="s">
        <v>26</v>
      </c>
      <c r="AE3" s="296"/>
      <c r="AF3" s="279"/>
    </row>
    <row r="4" spans="1:32" ht="24.75" customHeight="1" thickBot="1">
      <c r="A4" s="260"/>
      <c r="B4" s="307" t="s">
        <v>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  <c r="N4" s="310" t="s">
        <v>167</v>
      </c>
      <c r="O4" s="311"/>
      <c r="P4" s="307" t="s">
        <v>1</v>
      </c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3" t="s">
        <v>167</v>
      </c>
      <c r="AC4" s="304"/>
      <c r="AD4" s="260"/>
      <c r="AE4" s="296"/>
      <c r="AF4" s="279"/>
    </row>
    <row r="5" spans="1:32" ht="24.75" customHeight="1">
      <c r="A5" s="260"/>
      <c r="B5" s="291" t="s">
        <v>204</v>
      </c>
      <c r="C5" s="292"/>
      <c r="D5" s="291" t="s">
        <v>205</v>
      </c>
      <c r="E5" s="292"/>
      <c r="F5" s="291" t="s">
        <v>206</v>
      </c>
      <c r="G5" s="292"/>
      <c r="H5" s="267" t="s">
        <v>166</v>
      </c>
      <c r="I5" s="268"/>
      <c r="J5" s="267" t="s">
        <v>222</v>
      </c>
      <c r="K5" s="268"/>
      <c r="L5" s="291" t="s">
        <v>208</v>
      </c>
      <c r="M5" s="292"/>
      <c r="N5" s="312"/>
      <c r="O5" s="306"/>
      <c r="P5" s="291" t="s">
        <v>204</v>
      </c>
      <c r="Q5" s="292"/>
      <c r="R5" s="291" t="s">
        <v>205</v>
      </c>
      <c r="S5" s="292"/>
      <c r="T5" s="291" t="s">
        <v>206</v>
      </c>
      <c r="U5" s="292"/>
      <c r="V5" s="267" t="s">
        <v>166</v>
      </c>
      <c r="W5" s="268"/>
      <c r="X5" s="267" t="s">
        <v>222</v>
      </c>
      <c r="Y5" s="268"/>
      <c r="Z5" s="291" t="s">
        <v>208</v>
      </c>
      <c r="AA5" s="292"/>
      <c r="AB5" s="305"/>
      <c r="AC5" s="306"/>
      <c r="AD5" s="260"/>
      <c r="AE5" s="296"/>
      <c r="AF5" s="279"/>
    </row>
    <row r="6" spans="1:32" ht="24.75" customHeight="1" thickBot="1">
      <c r="A6" s="261"/>
      <c r="B6" s="8" t="s">
        <v>24</v>
      </c>
      <c r="C6" s="9" t="s">
        <v>25</v>
      </c>
      <c r="D6" s="8" t="s">
        <v>24</v>
      </c>
      <c r="E6" s="9" t="s">
        <v>25</v>
      </c>
      <c r="F6" s="8" t="s">
        <v>24</v>
      </c>
      <c r="G6" s="9" t="s">
        <v>25</v>
      </c>
      <c r="H6" s="222" t="s">
        <v>24</v>
      </c>
      <c r="I6" s="40" t="s">
        <v>25</v>
      </c>
      <c r="J6" s="8" t="s">
        <v>24</v>
      </c>
      <c r="K6" s="9" t="s">
        <v>25</v>
      </c>
      <c r="L6" s="8" t="s">
        <v>24</v>
      </c>
      <c r="M6" s="9" t="s">
        <v>25</v>
      </c>
      <c r="N6" s="101" t="s">
        <v>24</v>
      </c>
      <c r="O6" s="102" t="s">
        <v>25</v>
      </c>
      <c r="P6" s="8" t="s">
        <v>24</v>
      </c>
      <c r="Q6" s="9" t="s">
        <v>25</v>
      </c>
      <c r="R6" s="8" t="s">
        <v>24</v>
      </c>
      <c r="S6" s="9" t="s">
        <v>25</v>
      </c>
      <c r="T6" s="8" t="s">
        <v>24</v>
      </c>
      <c r="U6" s="9" t="s">
        <v>25</v>
      </c>
      <c r="V6" s="222" t="s">
        <v>24</v>
      </c>
      <c r="W6" s="40" t="s">
        <v>25</v>
      </c>
      <c r="X6" s="8" t="s">
        <v>24</v>
      </c>
      <c r="Y6" s="9" t="s">
        <v>25</v>
      </c>
      <c r="Z6" s="8" t="s">
        <v>24</v>
      </c>
      <c r="AA6" s="9" t="s">
        <v>25</v>
      </c>
      <c r="AB6" s="101" t="s">
        <v>24</v>
      </c>
      <c r="AC6" s="102" t="s">
        <v>25</v>
      </c>
      <c r="AD6" s="103" t="s">
        <v>24</v>
      </c>
      <c r="AE6" s="101" t="s">
        <v>24</v>
      </c>
      <c r="AF6" s="102" t="s">
        <v>25</v>
      </c>
    </row>
    <row r="7" spans="1:33" ht="14.25">
      <c r="A7" s="142" t="s">
        <v>233</v>
      </c>
      <c r="B7" s="59">
        <v>783</v>
      </c>
      <c r="C7" s="104">
        <v>0.33969631236442516</v>
      </c>
      <c r="D7" s="44">
        <v>2639</v>
      </c>
      <c r="E7" s="105">
        <v>0.5930337078651685</v>
      </c>
      <c r="F7" s="59">
        <v>299</v>
      </c>
      <c r="G7" s="104">
        <v>1</v>
      </c>
      <c r="H7" s="44">
        <v>11</v>
      </c>
      <c r="I7" s="105">
        <v>0.45833333333333326</v>
      </c>
      <c r="J7" s="60">
        <v>5411</v>
      </c>
      <c r="K7" s="104">
        <v>0.6094841180446047</v>
      </c>
      <c r="L7" s="59">
        <v>692</v>
      </c>
      <c r="M7" s="105">
        <v>0.4284829721362229</v>
      </c>
      <c r="N7" s="62">
        <v>9835</v>
      </c>
      <c r="O7" s="106">
        <v>0.5597290990837175</v>
      </c>
      <c r="P7" s="59">
        <v>1216</v>
      </c>
      <c r="Q7" s="45">
        <v>0.3246129204484784</v>
      </c>
      <c r="R7" s="59">
        <v>844</v>
      </c>
      <c r="S7" s="45">
        <v>0.5304839723444374</v>
      </c>
      <c r="T7" s="59">
        <v>1847</v>
      </c>
      <c r="U7" s="45">
        <v>1</v>
      </c>
      <c r="V7" s="59">
        <v>31</v>
      </c>
      <c r="W7" s="45">
        <v>0.5740740740740741</v>
      </c>
      <c r="X7" s="59">
        <v>4579</v>
      </c>
      <c r="Y7" s="45">
        <v>0.44799921729772035</v>
      </c>
      <c r="Z7" s="59">
        <v>737</v>
      </c>
      <c r="AA7" s="45">
        <v>0.2902717605356439</v>
      </c>
      <c r="AB7" s="107">
        <v>9254</v>
      </c>
      <c r="AC7" s="45">
        <v>0.46274627462746276</v>
      </c>
      <c r="AD7" s="61"/>
      <c r="AE7" s="62">
        <v>19089</v>
      </c>
      <c r="AF7" s="45">
        <v>0.5081050866405813</v>
      </c>
      <c r="AG7" s="206"/>
    </row>
    <row r="8" spans="1:33" ht="14.25">
      <c r="A8" s="143" t="s">
        <v>226</v>
      </c>
      <c r="B8" s="49">
        <v>296</v>
      </c>
      <c r="C8" s="108">
        <v>0.12841648590021693</v>
      </c>
      <c r="D8" s="19">
        <v>383</v>
      </c>
      <c r="E8" s="109">
        <v>0.08606741573033708</v>
      </c>
      <c r="F8" s="49">
        <v>0</v>
      </c>
      <c r="G8" s="108">
        <v>0</v>
      </c>
      <c r="H8" s="19">
        <v>3</v>
      </c>
      <c r="I8" s="109">
        <v>0.125</v>
      </c>
      <c r="J8" s="69">
        <v>593</v>
      </c>
      <c r="K8" s="108">
        <v>0.06679432304573102</v>
      </c>
      <c r="L8" s="49">
        <v>171</v>
      </c>
      <c r="M8" s="109">
        <v>0.10588235294117647</v>
      </c>
      <c r="N8" s="71">
        <v>1446</v>
      </c>
      <c r="O8" s="97">
        <v>0.08229469011439304</v>
      </c>
      <c r="P8" s="49">
        <v>615</v>
      </c>
      <c r="Q8" s="47">
        <v>0.16417512012813668</v>
      </c>
      <c r="R8" s="49">
        <v>161</v>
      </c>
      <c r="S8" s="47">
        <v>0.10119421747328725</v>
      </c>
      <c r="T8" s="49">
        <v>0</v>
      </c>
      <c r="U8" s="47">
        <v>0</v>
      </c>
      <c r="V8" s="49">
        <v>2</v>
      </c>
      <c r="W8" s="47">
        <v>0.037037037037037035</v>
      </c>
      <c r="X8" s="49">
        <v>936</v>
      </c>
      <c r="Y8" s="47">
        <v>0.09157616671558558</v>
      </c>
      <c r="Z8" s="49">
        <v>396</v>
      </c>
      <c r="AA8" s="47">
        <v>0.15596691610870422</v>
      </c>
      <c r="AB8" s="73">
        <v>2110</v>
      </c>
      <c r="AC8" s="47">
        <v>0.10551055105510551</v>
      </c>
      <c r="AD8" s="70"/>
      <c r="AE8" s="71">
        <v>3556</v>
      </c>
      <c r="AF8" s="47">
        <v>0.0946525060555245</v>
      </c>
      <c r="AG8" s="206"/>
    </row>
    <row r="9" spans="1:33" ht="14.25">
      <c r="A9" s="143" t="s">
        <v>227</v>
      </c>
      <c r="B9" s="49">
        <v>351</v>
      </c>
      <c r="C9" s="108">
        <v>0.15227765726681128</v>
      </c>
      <c r="D9" s="19">
        <v>438</v>
      </c>
      <c r="E9" s="109">
        <v>0.09842696629213483</v>
      </c>
      <c r="F9" s="49">
        <v>0</v>
      </c>
      <c r="G9" s="108">
        <v>0</v>
      </c>
      <c r="H9" s="19">
        <v>2</v>
      </c>
      <c r="I9" s="109">
        <v>0.08333333333333331</v>
      </c>
      <c r="J9" s="69">
        <v>571</v>
      </c>
      <c r="K9" s="108">
        <v>0.06431628745212886</v>
      </c>
      <c r="L9" s="49">
        <v>238</v>
      </c>
      <c r="M9" s="109">
        <v>0.14736842105263157</v>
      </c>
      <c r="N9" s="71">
        <v>1600</v>
      </c>
      <c r="O9" s="97">
        <v>0.0910591315235331</v>
      </c>
      <c r="P9" s="49">
        <v>570</v>
      </c>
      <c r="Q9" s="47">
        <v>0.15216230646022424</v>
      </c>
      <c r="R9" s="49">
        <v>152</v>
      </c>
      <c r="S9" s="47">
        <v>0.09553739786297925</v>
      </c>
      <c r="T9" s="49">
        <v>0</v>
      </c>
      <c r="U9" s="47">
        <v>0</v>
      </c>
      <c r="V9" s="49">
        <v>5</v>
      </c>
      <c r="W9" s="47">
        <v>0.0925925925925926</v>
      </c>
      <c r="X9" s="49">
        <v>1178</v>
      </c>
      <c r="Y9" s="47">
        <v>0.11525291067410234</v>
      </c>
      <c r="Z9" s="49">
        <v>408</v>
      </c>
      <c r="AA9" s="47">
        <v>0.16069318629381646</v>
      </c>
      <c r="AB9" s="73">
        <v>2313</v>
      </c>
      <c r="AC9" s="47">
        <v>0.11566156615661566</v>
      </c>
      <c r="AD9" s="70"/>
      <c r="AE9" s="71">
        <v>3913</v>
      </c>
      <c r="AF9" s="47">
        <v>0.10415502142724056</v>
      </c>
      <c r="AG9" s="206"/>
    </row>
    <row r="10" spans="1:33" ht="14.25">
      <c r="A10" s="143" t="s">
        <v>228</v>
      </c>
      <c r="B10" s="49">
        <v>393</v>
      </c>
      <c r="C10" s="108">
        <v>0.17049891540130152</v>
      </c>
      <c r="D10" s="19">
        <v>437</v>
      </c>
      <c r="E10" s="109">
        <v>0.09820224719101125</v>
      </c>
      <c r="F10" s="49">
        <v>0</v>
      </c>
      <c r="G10" s="108">
        <v>0</v>
      </c>
      <c r="H10" s="19">
        <v>3</v>
      </c>
      <c r="I10" s="109">
        <v>0.125</v>
      </c>
      <c r="J10" s="69">
        <v>693</v>
      </c>
      <c r="K10" s="108">
        <v>0.07805812119846813</v>
      </c>
      <c r="L10" s="49">
        <v>234</v>
      </c>
      <c r="M10" s="109">
        <v>0.14489164086687306</v>
      </c>
      <c r="N10" s="71">
        <v>1760</v>
      </c>
      <c r="O10" s="97">
        <v>0.1001650446758864</v>
      </c>
      <c r="P10" s="49">
        <v>661</v>
      </c>
      <c r="Q10" s="47">
        <v>0.17645488521089164</v>
      </c>
      <c r="R10" s="49">
        <v>169</v>
      </c>
      <c r="S10" s="47">
        <v>0.10622250157133878</v>
      </c>
      <c r="T10" s="49">
        <v>0</v>
      </c>
      <c r="U10" s="47">
        <v>0</v>
      </c>
      <c r="V10" s="49">
        <v>6</v>
      </c>
      <c r="W10" s="47">
        <v>0.1111111111111111</v>
      </c>
      <c r="X10" s="49">
        <v>1246</v>
      </c>
      <c r="Y10" s="47">
        <v>0.12190588005087565</v>
      </c>
      <c r="Z10" s="49">
        <v>504</v>
      </c>
      <c r="AA10" s="47">
        <v>0.19850334777471446</v>
      </c>
      <c r="AB10" s="73">
        <v>2586</v>
      </c>
      <c r="AC10" s="47">
        <v>0.12931293129312932</v>
      </c>
      <c r="AD10" s="70"/>
      <c r="AE10" s="71">
        <v>4346</v>
      </c>
      <c r="AF10" s="47">
        <v>0.11568048124783731</v>
      </c>
      <c r="AG10" s="206"/>
    </row>
    <row r="11" spans="1:33" ht="14.25">
      <c r="A11" s="143" t="s">
        <v>229</v>
      </c>
      <c r="B11" s="49">
        <v>192</v>
      </c>
      <c r="C11" s="108">
        <v>0.08329718004338395</v>
      </c>
      <c r="D11" s="19">
        <v>201</v>
      </c>
      <c r="E11" s="109">
        <v>0.045168539325842694</v>
      </c>
      <c r="F11" s="49">
        <v>0</v>
      </c>
      <c r="G11" s="108">
        <v>0</v>
      </c>
      <c r="H11" s="19">
        <v>2</v>
      </c>
      <c r="I11" s="109">
        <v>0.08333333333333331</v>
      </c>
      <c r="J11" s="69">
        <v>384</v>
      </c>
      <c r="K11" s="108">
        <v>0.04325298490651047</v>
      </c>
      <c r="L11" s="49">
        <v>106</v>
      </c>
      <c r="M11" s="109">
        <v>0.06563467492260062</v>
      </c>
      <c r="N11" s="71">
        <v>885</v>
      </c>
      <c r="O11" s="97">
        <v>0.05036708212395425</v>
      </c>
      <c r="P11" s="49">
        <v>309</v>
      </c>
      <c r="Q11" s="47">
        <v>0.08248798718633209</v>
      </c>
      <c r="R11" s="49">
        <v>95</v>
      </c>
      <c r="S11" s="47">
        <v>0.05971087366436205</v>
      </c>
      <c r="T11" s="49">
        <v>0</v>
      </c>
      <c r="U11" s="47">
        <v>0</v>
      </c>
      <c r="V11" s="49">
        <v>3</v>
      </c>
      <c r="W11" s="47">
        <v>0.05555555555555555</v>
      </c>
      <c r="X11" s="49">
        <v>741</v>
      </c>
      <c r="Y11" s="47">
        <v>0.07249779864983857</v>
      </c>
      <c r="Z11" s="49">
        <v>246</v>
      </c>
      <c r="AA11" s="47">
        <v>0.0968885387948011</v>
      </c>
      <c r="AB11" s="73">
        <v>1394</v>
      </c>
      <c r="AC11" s="47">
        <v>0.0697069706970697</v>
      </c>
      <c r="AD11" s="70"/>
      <c r="AE11" s="71">
        <v>2279</v>
      </c>
      <c r="AF11" s="47">
        <v>0.060661715776304935</v>
      </c>
      <c r="AG11" s="206"/>
    </row>
    <row r="12" spans="1:33" ht="14.25">
      <c r="A12" s="143" t="s">
        <v>230</v>
      </c>
      <c r="B12" s="49">
        <v>180</v>
      </c>
      <c r="C12" s="108">
        <v>0.07809110629067245</v>
      </c>
      <c r="D12" s="19">
        <v>221</v>
      </c>
      <c r="E12" s="109">
        <v>0.049662921348314605</v>
      </c>
      <c r="F12" s="49">
        <v>0</v>
      </c>
      <c r="G12" s="108">
        <v>0</v>
      </c>
      <c r="H12" s="19">
        <v>2</v>
      </c>
      <c r="I12" s="109">
        <v>0.08333333333333331</v>
      </c>
      <c r="J12" s="69">
        <v>655</v>
      </c>
      <c r="K12" s="108">
        <v>0.07377787790042803</v>
      </c>
      <c r="L12" s="49">
        <v>100</v>
      </c>
      <c r="M12" s="109">
        <v>0.061919504643962855</v>
      </c>
      <c r="N12" s="71">
        <v>1158</v>
      </c>
      <c r="O12" s="97">
        <v>0.06590404644015707</v>
      </c>
      <c r="P12" s="49">
        <v>243</v>
      </c>
      <c r="Q12" s="47">
        <v>0.06486919380672718</v>
      </c>
      <c r="R12" s="49">
        <v>107</v>
      </c>
      <c r="S12" s="47">
        <v>0.06725329981143935</v>
      </c>
      <c r="T12" s="49">
        <v>0</v>
      </c>
      <c r="U12" s="47">
        <v>0</v>
      </c>
      <c r="V12" s="49">
        <v>5</v>
      </c>
      <c r="W12" s="47">
        <v>0.0925925925925926</v>
      </c>
      <c r="X12" s="49">
        <v>929</v>
      </c>
      <c r="Y12" s="47">
        <v>0.09089130222091772</v>
      </c>
      <c r="Z12" s="49">
        <v>163</v>
      </c>
      <c r="AA12" s="47">
        <v>0.06419850334777472</v>
      </c>
      <c r="AB12" s="73">
        <v>1447</v>
      </c>
      <c r="AC12" s="47">
        <v>0.07235723572357236</v>
      </c>
      <c r="AD12" s="70"/>
      <c r="AE12" s="71">
        <v>2605</v>
      </c>
      <c r="AF12" s="47">
        <v>0.06933908275439857</v>
      </c>
      <c r="AG12" s="206"/>
    </row>
    <row r="13" spans="1:33" ht="14.25">
      <c r="A13" s="143" t="s">
        <v>231</v>
      </c>
      <c r="B13" s="49">
        <v>61</v>
      </c>
      <c r="C13" s="108">
        <v>0.026464208242950107</v>
      </c>
      <c r="D13" s="19">
        <v>78</v>
      </c>
      <c r="E13" s="109">
        <v>0.01752808988764045</v>
      </c>
      <c r="F13" s="49">
        <v>0</v>
      </c>
      <c r="G13" s="108">
        <v>0</v>
      </c>
      <c r="H13" s="19">
        <v>0</v>
      </c>
      <c r="I13" s="109">
        <v>0</v>
      </c>
      <c r="J13" s="69">
        <v>341</v>
      </c>
      <c r="K13" s="108">
        <v>0.03840955170083353</v>
      </c>
      <c r="L13" s="49">
        <v>37</v>
      </c>
      <c r="M13" s="109">
        <v>0.022910216718266253</v>
      </c>
      <c r="N13" s="71">
        <v>517</v>
      </c>
      <c r="O13" s="97">
        <v>0.02942348187354163</v>
      </c>
      <c r="P13" s="49">
        <v>82</v>
      </c>
      <c r="Q13" s="47">
        <v>0.02189001601708489</v>
      </c>
      <c r="R13" s="49">
        <v>41</v>
      </c>
      <c r="S13" s="47">
        <v>0.025769956002514142</v>
      </c>
      <c r="T13" s="49">
        <v>0</v>
      </c>
      <c r="U13" s="47">
        <v>0</v>
      </c>
      <c r="V13" s="49">
        <v>1</v>
      </c>
      <c r="W13" s="47">
        <v>0.018518518518518517</v>
      </c>
      <c r="X13" s="49">
        <v>357</v>
      </c>
      <c r="Y13" s="47">
        <v>0.03492808922805988</v>
      </c>
      <c r="Z13" s="49">
        <v>57</v>
      </c>
      <c r="AA13" s="47">
        <v>0.022449783379283182</v>
      </c>
      <c r="AB13" s="73">
        <v>538</v>
      </c>
      <c r="AC13" s="47">
        <v>0.0269026902690269</v>
      </c>
      <c r="AD13" s="70"/>
      <c r="AE13" s="71">
        <v>1055</v>
      </c>
      <c r="AF13" s="47">
        <v>0.0280816630732785</v>
      </c>
      <c r="AG13" s="206"/>
    </row>
    <row r="14" spans="1:33" ht="15" thickBot="1">
      <c r="A14" s="143" t="s">
        <v>232</v>
      </c>
      <c r="B14" s="49">
        <v>49</v>
      </c>
      <c r="C14" s="108">
        <v>0.02125813449023861</v>
      </c>
      <c r="D14" s="19">
        <v>53</v>
      </c>
      <c r="E14" s="109">
        <v>0.011910112359550562</v>
      </c>
      <c r="F14" s="49">
        <v>0</v>
      </c>
      <c r="G14" s="108">
        <v>0</v>
      </c>
      <c r="H14" s="19">
        <v>1</v>
      </c>
      <c r="I14" s="109">
        <v>0.04166666666666666</v>
      </c>
      <c r="J14" s="69">
        <v>230</v>
      </c>
      <c r="K14" s="108">
        <v>0.02590673575129534</v>
      </c>
      <c r="L14" s="49">
        <v>37</v>
      </c>
      <c r="M14" s="109">
        <v>0.022910216718266253</v>
      </c>
      <c r="N14" s="71">
        <v>370</v>
      </c>
      <c r="O14" s="97">
        <v>0.02105742416481703</v>
      </c>
      <c r="P14" s="49">
        <v>50</v>
      </c>
      <c r="Q14" s="47">
        <v>0.013347570742124934</v>
      </c>
      <c r="R14" s="49">
        <v>22</v>
      </c>
      <c r="S14" s="47">
        <v>0.013827781269641735</v>
      </c>
      <c r="T14" s="49">
        <v>0</v>
      </c>
      <c r="U14" s="47">
        <v>0</v>
      </c>
      <c r="V14" s="49">
        <v>1</v>
      </c>
      <c r="W14" s="47">
        <v>0.018518518518518517</v>
      </c>
      <c r="X14" s="49">
        <v>255</v>
      </c>
      <c r="Y14" s="47">
        <v>0.024948635162899913</v>
      </c>
      <c r="Z14" s="49">
        <v>28</v>
      </c>
      <c r="AA14" s="47">
        <v>0.011027963765261915</v>
      </c>
      <c r="AB14" s="73">
        <v>356</v>
      </c>
      <c r="AC14" s="47">
        <v>0.0178017801780178</v>
      </c>
      <c r="AD14" s="70"/>
      <c r="AE14" s="71">
        <v>726</v>
      </c>
      <c r="AF14" s="47">
        <v>0.019324443024834305</v>
      </c>
      <c r="AG14" s="206"/>
    </row>
    <row r="15" spans="1:33" ht="15" thickBot="1">
      <c r="A15" s="25" t="s">
        <v>167</v>
      </c>
      <c r="B15" s="76">
        <v>2305</v>
      </c>
      <c r="C15" s="111">
        <v>1</v>
      </c>
      <c r="D15" s="26">
        <v>4450</v>
      </c>
      <c r="E15" s="112">
        <v>1</v>
      </c>
      <c r="F15" s="76">
        <v>299</v>
      </c>
      <c r="G15" s="111">
        <v>1</v>
      </c>
      <c r="H15" s="26">
        <v>24</v>
      </c>
      <c r="I15" s="112">
        <v>1</v>
      </c>
      <c r="J15" s="77">
        <v>8878</v>
      </c>
      <c r="K15" s="111">
        <v>1</v>
      </c>
      <c r="L15" s="76">
        <v>1615</v>
      </c>
      <c r="M15" s="112">
        <v>1</v>
      </c>
      <c r="N15" s="77">
        <v>17571</v>
      </c>
      <c r="O15" s="50">
        <v>1</v>
      </c>
      <c r="P15" s="76">
        <v>3746</v>
      </c>
      <c r="Q15" s="50">
        <v>1</v>
      </c>
      <c r="R15" s="77">
        <v>1591</v>
      </c>
      <c r="S15" s="78">
        <v>1</v>
      </c>
      <c r="T15" s="76">
        <v>1847</v>
      </c>
      <c r="U15" s="50">
        <v>1</v>
      </c>
      <c r="V15" s="77">
        <v>54</v>
      </c>
      <c r="W15" s="78">
        <v>1</v>
      </c>
      <c r="X15" s="76">
        <v>10221</v>
      </c>
      <c r="Y15" s="50">
        <v>1</v>
      </c>
      <c r="Z15" s="77">
        <v>2539</v>
      </c>
      <c r="AA15" s="78">
        <v>1</v>
      </c>
      <c r="AB15" s="76">
        <v>19998</v>
      </c>
      <c r="AC15" s="50">
        <v>1</v>
      </c>
      <c r="AD15" s="75"/>
      <c r="AE15" s="77">
        <v>37569</v>
      </c>
      <c r="AF15" s="50">
        <v>1</v>
      </c>
      <c r="AG15" s="207"/>
    </row>
    <row r="16" spans="1:32" ht="14.25">
      <c r="A16" s="30"/>
      <c r="B16" s="83"/>
      <c r="C16" s="114"/>
      <c r="D16" s="31"/>
      <c r="E16" s="114"/>
      <c r="F16" s="114"/>
      <c r="G16" s="114"/>
      <c r="H16" s="114"/>
      <c r="I16" s="114"/>
      <c r="J16" s="83"/>
      <c r="K16" s="114"/>
      <c r="L16" s="83"/>
      <c r="M16" s="114"/>
      <c r="N16" s="83"/>
      <c r="O16" s="32"/>
      <c r="P16" s="83"/>
      <c r="Q16" s="32"/>
      <c r="R16" s="83"/>
      <c r="S16" s="32"/>
      <c r="T16" s="32"/>
      <c r="U16" s="32"/>
      <c r="V16" s="32"/>
      <c r="W16" s="32"/>
      <c r="X16" s="83"/>
      <c r="Y16" s="32"/>
      <c r="Z16" s="83"/>
      <c r="AA16" s="32"/>
      <c r="AB16" s="83"/>
      <c r="AC16" s="32"/>
      <c r="AD16" s="83"/>
      <c r="AE16" s="83"/>
      <c r="AF16" s="32"/>
    </row>
    <row r="17" spans="1:32" ht="14.25">
      <c r="A17" s="52" t="s">
        <v>234</v>
      </c>
      <c r="B17" s="36"/>
      <c r="C17" s="115"/>
      <c r="D17" s="36"/>
      <c r="E17" s="116"/>
      <c r="F17" s="116"/>
      <c r="G17" s="116"/>
      <c r="H17" s="116"/>
      <c r="I17" s="116"/>
      <c r="J17" s="90"/>
      <c r="K17" s="116"/>
      <c r="L17" s="90"/>
      <c r="M17" s="116"/>
      <c r="N17" s="90"/>
      <c r="O17" s="116"/>
      <c r="P17" s="36"/>
      <c r="Q17" s="116"/>
      <c r="R17" s="36"/>
      <c r="S17" s="116"/>
      <c r="T17" s="116"/>
      <c r="U17" s="116"/>
      <c r="V17" s="116"/>
      <c r="W17" s="116"/>
      <c r="X17" s="36"/>
      <c r="Y17" s="116"/>
      <c r="Z17" s="36"/>
      <c r="AA17" s="116"/>
      <c r="AB17" s="36"/>
      <c r="AC17" s="116"/>
      <c r="AD17" s="36"/>
      <c r="AE17" s="36"/>
      <c r="AF17" s="36"/>
    </row>
    <row r="18" spans="1:32" ht="14.25">
      <c r="A18" s="38" t="s">
        <v>235</v>
      </c>
      <c r="B18" s="36"/>
      <c r="C18" s="115"/>
      <c r="D18" s="36"/>
      <c r="E18" s="116"/>
      <c r="F18" s="116"/>
      <c r="G18" s="116"/>
      <c r="H18" s="116"/>
      <c r="I18" s="116"/>
      <c r="J18" s="90"/>
      <c r="K18" s="116"/>
      <c r="L18" s="90"/>
      <c r="M18" s="116"/>
      <c r="N18" s="90"/>
      <c r="O18" s="116"/>
      <c r="P18" s="36"/>
      <c r="Q18" s="116"/>
      <c r="R18" s="36"/>
      <c r="S18" s="116"/>
      <c r="T18" s="116"/>
      <c r="U18" s="116"/>
      <c r="V18" s="116"/>
      <c r="W18" s="116"/>
      <c r="X18" s="36"/>
      <c r="Y18" s="116"/>
      <c r="Z18" s="36"/>
      <c r="AA18" s="116"/>
      <c r="AB18" s="36"/>
      <c r="AC18" s="116"/>
      <c r="AD18" s="36"/>
      <c r="AE18" s="36"/>
      <c r="AF18" s="36"/>
    </row>
    <row r="19" spans="2:32" ht="14.25">
      <c r="B19" s="88"/>
      <c r="C19" s="117"/>
      <c r="D19" s="88"/>
      <c r="E19" s="118"/>
      <c r="F19" s="118"/>
      <c r="G19" s="118"/>
      <c r="H19" s="118"/>
      <c r="I19" s="118"/>
      <c r="J19" s="119"/>
      <c r="K19" s="118"/>
      <c r="L19" s="119"/>
      <c r="M19" s="118"/>
      <c r="N19" s="119"/>
      <c r="O19" s="118"/>
      <c r="P19" s="36"/>
      <c r="Q19" s="116"/>
      <c r="R19" s="36"/>
      <c r="S19" s="116"/>
      <c r="T19" s="116"/>
      <c r="U19" s="116"/>
      <c r="V19" s="116"/>
      <c r="W19" s="116"/>
      <c r="X19" s="36"/>
      <c r="Y19" s="36"/>
      <c r="Z19" s="36"/>
      <c r="AA19" s="116"/>
      <c r="AB19" s="36"/>
      <c r="AC19" s="116"/>
      <c r="AD19" s="36"/>
      <c r="AE19" s="36"/>
      <c r="AF19" s="36"/>
    </row>
    <row r="20" spans="1:32" ht="14.25">
      <c r="A20" s="36"/>
      <c r="B20" s="88"/>
      <c r="C20" s="117"/>
      <c r="D20" s="88"/>
      <c r="E20" s="118"/>
      <c r="F20" s="118"/>
      <c r="G20" s="118"/>
      <c r="H20" s="118"/>
      <c r="I20" s="118"/>
      <c r="J20" s="119"/>
      <c r="K20" s="118"/>
      <c r="L20" s="119"/>
      <c r="M20" s="118"/>
      <c r="N20" s="119"/>
      <c r="O20" s="118"/>
      <c r="P20" s="36"/>
      <c r="Q20" s="116"/>
      <c r="R20" s="36"/>
      <c r="S20" s="116"/>
      <c r="T20" s="116"/>
      <c r="U20" s="116"/>
      <c r="V20" s="116"/>
      <c r="W20" s="116"/>
      <c r="X20" s="36"/>
      <c r="Y20" s="116"/>
      <c r="Z20" s="36"/>
      <c r="AA20" s="116"/>
      <c r="AB20" s="36"/>
      <c r="AC20" s="116"/>
      <c r="AD20" s="36"/>
      <c r="AE20" s="36"/>
      <c r="AF20" s="36"/>
    </row>
  </sheetData>
  <sheetProtection/>
  <mergeCells count="23">
    <mergeCell ref="H5:I5"/>
    <mergeCell ref="T5:U5"/>
    <mergeCell ref="V5:W5"/>
    <mergeCell ref="F5:G5"/>
    <mergeCell ref="B4:M4"/>
    <mergeCell ref="N4:O5"/>
    <mergeCell ref="R5:S5"/>
    <mergeCell ref="X5:Y5"/>
    <mergeCell ref="Z5:AA5"/>
    <mergeCell ref="P4:AA4"/>
    <mergeCell ref="J5:K5"/>
    <mergeCell ref="L5:M5"/>
    <mergeCell ref="P5:Q5"/>
    <mergeCell ref="A1:AF1"/>
    <mergeCell ref="A2:A6"/>
    <mergeCell ref="B2:AD2"/>
    <mergeCell ref="AE2:AF5"/>
    <mergeCell ref="B3:O3"/>
    <mergeCell ref="P3:AC3"/>
    <mergeCell ref="AD3:AD5"/>
    <mergeCell ref="AB4:AC5"/>
    <mergeCell ref="B5:C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2"/>
  <sheetViews>
    <sheetView zoomScalePageLayoutView="0" workbookViewId="0" topLeftCell="A1">
      <selection activeCell="A1" sqref="A1:AE1"/>
    </sheetView>
  </sheetViews>
  <sheetFormatPr defaultColWidth="9.140625" defaultRowHeight="15"/>
  <cols>
    <col min="1" max="1" width="15.7109375" style="193" customWidth="1"/>
    <col min="2" max="31" width="10.7109375" style="193" customWidth="1"/>
    <col min="32" max="16384" width="9.140625" style="193" customWidth="1"/>
  </cols>
  <sheetData>
    <row r="1" spans="1:31" ht="24.75" customHeight="1" thickBot="1" thickTop="1">
      <c r="A1" s="262" t="s">
        <v>239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4"/>
    </row>
    <row r="2" spans="1:31" ht="24.75" customHeight="1" thickBot="1" thickTop="1">
      <c r="A2" s="260" t="s">
        <v>240</v>
      </c>
      <c r="B2" s="293" t="s">
        <v>211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315" t="s">
        <v>167</v>
      </c>
      <c r="AE2" s="316"/>
    </row>
    <row r="3" spans="1:31" ht="24.75" customHeight="1" thickBot="1">
      <c r="A3" s="260"/>
      <c r="B3" s="297" t="s">
        <v>212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 t="s">
        <v>213</v>
      </c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1"/>
      <c r="AD3" s="317"/>
      <c r="AE3" s="316"/>
    </row>
    <row r="4" spans="1:31" ht="24.75" customHeight="1" thickBot="1">
      <c r="A4" s="260"/>
      <c r="B4" s="307" t="s">
        <v>180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  <c r="N4" s="310" t="s">
        <v>167</v>
      </c>
      <c r="O4" s="311"/>
      <c r="P4" s="307" t="s">
        <v>180</v>
      </c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3" t="s">
        <v>167</v>
      </c>
      <c r="AC4" s="304"/>
      <c r="AD4" s="317"/>
      <c r="AE4" s="316"/>
    </row>
    <row r="5" spans="1:31" ht="24.75" customHeight="1">
      <c r="A5" s="313"/>
      <c r="B5" s="291" t="s">
        <v>204</v>
      </c>
      <c r="C5" s="292"/>
      <c r="D5" s="291" t="s">
        <v>205</v>
      </c>
      <c r="E5" s="292"/>
      <c r="F5" s="291" t="s">
        <v>206</v>
      </c>
      <c r="G5" s="292"/>
      <c r="H5" s="267" t="s">
        <v>166</v>
      </c>
      <c r="I5" s="268"/>
      <c r="J5" s="267" t="s">
        <v>222</v>
      </c>
      <c r="K5" s="268"/>
      <c r="L5" s="291" t="s">
        <v>208</v>
      </c>
      <c r="M5" s="292"/>
      <c r="N5" s="312"/>
      <c r="O5" s="306"/>
      <c r="P5" s="291" t="s">
        <v>204</v>
      </c>
      <c r="Q5" s="292"/>
      <c r="R5" s="291" t="s">
        <v>205</v>
      </c>
      <c r="S5" s="292"/>
      <c r="T5" s="291" t="s">
        <v>206</v>
      </c>
      <c r="U5" s="292"/>
      <c r="V5" s="267" t="s">
        <v>166</v>
      </c>
      <c r="W5" s="268"/>
      <c r="X5" s="267" t="s">
        <v>222</v>
      </c>
      <c r="Y5" s="268"/>
      <c r="Z5" s="291" t="s">
        <v>208</v>
      </c>
      <c r="AA5" s="292"/>
      <c r="AB5" s="305"/>
      <c r="AC5" s="306"/>
      <c r="AD5" s="317"/>
      <c r="AE5" s="316"/>
    </row>
    <row r="6" spans="1:31" ht="24.75" customHeight="1" thickBot="1">
      <c r="A6" s="314"/>
      <c r="B6" s="8" t="s">
        <v>24</v>
      </c>
      <c r="C6" s="9" t="s">
        <v>25</v>
      </c>
      <c r="D6" s="8" t="s">
        <v>24</v>
      </c>
      <c r="E6" s="9" t="s">
        <v>25</v>
      </c>
      <c r="F6" s="8" t="s">
        <v>24</v>
      </c>
      <c r="G6" s="9" t="s">
        <v>25</v>
      </c>
      <c r="H6" s="222" t="s">
        <v>24</v>
      </c>
      <c r="I6" s="40" t="s">
        <v>25</v>
      </c>
      <c r="J6" s="8" t="s">
        <v>24</v>
      </c>
      <c r="K6" s="9" t="s">
        <v>25</v>
      </c>
      <c r="L6" s="8" t="s">
        <v>24</v>
      </c>
      <c r="M6" s="9" t="s">
        <v>25</v>
      </c>
      <c r="N6" s="101" t="s">
        <v>24</v>
      </c>
      <c r="O6" s="102" t="s">
        <v>25</v>
      </c>
      <c r="P6" s="8" t="s">
        <v>24</v>
      </c>
      <c r="Q6" s="9" t="s">
        <v>25</v>
      </c>
      <c r="R6" s="8" t="s">
        <v>24</v>
      </c>
      <c r="S6" s="9" t="s">
        <v>25</v>
      </c>
      <c r="T6" s="8" t="s">
        <v>24</v>
      </c>
      <c r="U6" s="9" t="s">
        <v>25</v>
      </c>
      <c r="V6" s="222" t="s">
        <v>24</v>
      </c>
      <c r="W6" s="40" t="s">
        <v>25</v>
      </c>
      <c r="X6" s="8" t="s">
        <v>24</v>
      </c>
      <c r="Y6" s="9" t="s">
        <v>25</v>
      </c>
      <c r="Z6" s="8" t="s">
        <v>24</v>
      </c>
      <c r="AA6" s="9" t="s">
        <v>25</v>
      </c>
      <c r="AB6" s="101" t="s">
        <v>24</v>
      </c>
      <c r="AC6" s="102" t="s">
        <v>25</v>
      </c>
      <c r="AD6" s="101" t="s">
        <v>24</v>
      </c>
      <c r="AE6" s="102" t="s">
        <v>25</v>
      </c>
    </row>
    <row r="7" spans="1:31" ht="14.25">
      <c r="A7" s="120" t="s">
        <v>241</v>
      </c>
      <c r="B7" s="59">
        <v>112</v>
      </c>
      <c r="C7" s="106">
        <v>0.04859002169197397</v>
      </c>
      <c r="D7" s="59">
        <v>526</v>
      </c>
      <c r="E7" s="45">
        <v>0.11820224719101123</v>
      </c>
      <c r="F7" s="60">
        <v>25</v>
      </c>
      <c r="G7" s="106">
        <v>0.08361204013377926</v>
      </c>
      <c r="H7" s="59">
        <v>2</v>
      </c>
      <c r="I7" s="45">
        <v>0.08333333333333331</v>
      </c>
      <c r="J7" s="60">
        <v>136</v>
      </c>
      <c r="K7" s="106">
        <v>0.01531876548772246</v>
      </c>
      <c r="L7" s="59">
        <v>251</v>
      </c>
      <c r="M7" s="45">
        <v>0.15541795665634675</v>
      </c>
      <c r="N7" s="107">
        <v>1052</v>
      </c>
      <c r="O7" s="45">
        <v>0.05987137897672302</v>
      </c>
      <c r="P7" s="59">
        <v>359</v>
      </c>
      <c r="Q7" s="45">
        <v>0.09583555792845702</v>
      </c>
      <c r="R7" s="59">
        <v>131</v>
      </c>
      <c r="S7" s="45">
        <v>0.08233815210559396</v>
      </c>
      <c r="T7" s="59">
        <v>137</v>
      </c>
      <c r="U7" s="45">
        <v>0.07417433676231727</v>
      </c>
      <c r="V7" s="59">
        <v>19</v>
      </c>
      <c r="W7" s="45">
        <v>0.35185185185185186</v>
      </c>
      <c r="X7" s="59">
        <v>239</v>
      </c>
      <c r="Y7" s="45">
        <v>0.023383230603659134</v>
      </c>
      <c r="Z7" s="59">
        <v>407</v>
      </c>
      <c r="AA7" s="45">
        <v>0.16029933044505712</v>
      </c>
      <c r="AB7" s="107">
        <v>1292</v>
      </c>
      <c r="AC7" s="45">
        <v>0.06460646064606461</v>
      </c>
      <c r="AD7" s="107">
        <v>2344</v>
      </c>
      <c r="AE7" s="45">
        <v>0.0623918656339003</v>
      </c>
    </row>
    <row r="8" spans="1:31" ht="14.25">
      <c r="A8" s="121" t="s">
        <v>242</v>
      </c>
      <c r="B8" s="49">
        <v>1319</v>
      </c>
      <c r="C8" s="97">
        <v>0.5722342733188721</v>
      </c>
      <c r="D8" s="49">
        <v>3051</v>
      </c>
      <c r="E8" s="47">
        <v>0.6856179775280898</v>
      </c>
      <c r="F8" s="69">
        <v>227</v>
      </c>
      <c r="G8" s="97">
        <v>0.7591973244147158</v>
      </c>
      <c r="H8" s="49">
        <v>18</v>
      </c>
      <c r="I8" s="47">
        <v>0.75</v>
      </c>
      <c r="J8" s="69">
        <v>5304</v>
      </c>
      <c r="K8" s="97">
        <v>0.5974318540211759</v>
      </c>
      <c r="L8" s="49">
        <v>1079</v>
      </c>
      <c r="M8" s="47">
        <v>0.6681114551083591</v>
      </c>
      <c r="N8" s="73">
        <v>10998</v>
      </c>
      <c r="O8" s="47">
        <v>0.6259177053098856</v>
      </c>
      <c r="P8" s="49">
        <v>2312</v>
      </c>
      <c r="Q8" s="47">
        <v>0.6171916711158569</v>
      </c>
      <c r="R8" s="49">
        <v>1147</v>
      </c>
      <c r="S8" s="47">
        <v>0.7209302325581395</v>
      </c>
      <c r="T8" s="49">
        <v>1146</v>
      </c>
      <c r="U8" s="47">
        <v>0.6204656199242015</v>
      </c>
      <c r="V8" s="49">
        <v>30</v>
      </c>
      <c r="W8" s="47">
        <v>0.5555555555555556</v>
      </c>
      <c r="X8" s="49">
        <v>6600</v>
      </c>
      <c r="Y8" s="47">
        <v>0.6457293806868214</v>
      </c>
      <c r="Z8" s="49">
        <v>1702</v>
      </c>
      <c r="AA8" s="47">
        <v>0.6703426545884207</v>
      </c>
      <c r="AB8" s="73">
        <v>12937</v>
      </c>
      <c r="AC8" s="47">
        <v>0.646914691469147</v>
      </c>
      <c r="AD8" s="73">
        <v>23935</v>
      </c>
      <c r="AE8" s="47">
        <v>0.6370944129468444</v>
      </c>
    </row>
    <row r="9" spans="1:31" ht="15" thickBot="1">
      <c r="A9" s="121" t="s">
        <v>243</v>
      </c>
      <c r="B9" s="49">
        <v>874</v>
      </c>
      <c r="C9" s="97">
        <v>0.37917570498915404</v>
      </c>
      <c r="D9" s="49">
        <v>873</v>
      </c>
      <c r="E9" s="47">
        <v>0.1961797752808989</v>
      </c>
      <c r="F9" s="69">
        <v>47</v>
      </c>
      <c r="G9" s="97">
        <v>0.15719063545150502</v>
      </c>
      <c r="H9" s="49">
        <v>4</v>
      </c>
      <c r="I9" s="47">
        <v>0.16666666666666663</v>
      </c>
      <c r="J9" s="69">
        <v>3438</v>
      </c>
      <c r="K9" s="97">
        <v>0.3872493804911016</v>
      </c>
      <c r="L9" s="49">
        <v>285</v>
      </c>
      <c r="M9" s="47">
        <v>0.17647058823529413</v>
      </c>
      <c r="N9" s="73">
        <v>5521</v>
      </c>
      <c r="O9" s="47">
        <v>0.3142109157133914</v>
      </c>
      <c r="P9" s="49">
        <v>1075</v>
      </c>
      <c r="Q9" s="47">
        <v>0.2869727709556861</v>
      </c>
      <c r="R9" s="49">
        <v>313</v>
      </c>
      <c r="S9" s="47">
        <v>0.19673161533626649</v>
      </c>
      <c r="T9" s="49">
        <v>564</v>
      </c>
      <c r="U9" s="47">
        <v>0.3053600433134813</v>
      </c>
      <c r="V9" s="49">
        <v>5</v>
      </c>
      <c r="W9" s="47">
        <v>0.0925925925925926</v>
      </c>
      <c r="X9" s="49">
        <v>3382</v>
      </c>
      <c r="Y9" s="47">
        <v>0.3308873887095196</v>
      </c>
      <c r="Z9" s="49">
        <v>430</v>
      </c>
      <c r="AA9" s="47">
        <v>0.16935801496652225</v>
      </c>
      <c r="AB9" s="73">
        <v>5769</v>
      </c>
      <c r="AC9" s="47">
        <v>0.2884788478847885</v>
      </c>
      <c r="AD9" s="73">
        <v>11290</v>
      </c>
      <c r="AE9" s="47">
        <v>0.30051372141925525</v>
      </c>
    </row>
    <row r="10" spans="1:31" ht="15" thickBot="1">
      <c r="A10" s="110" t="s">
        <v>167</v>
      </c>
      <c r="B10" s="76">
        <v>2305</v>
      </c>
      <c r="C10" s="78">
        <v>1</v>
      </c>
      <c r="D10" s="76">
        <v>4450</v>
      </c>
      <c r="E10" s="50">
        <v>1</v>
      </c>
      <c r="F10" s="77">
        <v>299</v>
      </c>
      <c r="G10" s="78">
        <v>1</v>
      </c>
      <c r="H10" s="76">
        <v>24</v>
      </c>
      <c r="I10" s="50">
        <v>1</v>
      </c>
      <c r="J10" s="77">
        <v>8878</v>
      </c>
      <c r="K10" s="78">
        <v>1</v>
      </c>
      <c r="L10" s="76">
        <v>1615</v>
      </c>
      <c r="M10" s="50">
        <v>1</v>
      </c>
      <c r="N10" s="76">
        <v>17571</v>
      </c>
      <c r="O10" s="50">
        <v>1</v>
      </c>
      <c r="P10" s="76">
        <v>3746</v>
      </c>
      <c r="Q10" s="50">
        <v>1</v>
      </c>
      <c r="R10" s="77">
        <v>1591</v>
      </c>
      <c r="S10" s="78">
        <v>1</v>
      </c>
      <c r="T10" s="76">
        <v>1847</v>
      </c>
      <c r="U10" s="50">
        <v>1</v>
      </c>
      <c r="V10" s="77">
        <v>54</v>
      </c>
      <c r="W10" s="78">
        <v>1</v>
      </c>
      <c r="X10" s="76">
        <v>10221</v>
      </c>
      <c r="Y10" s="50">
        <v>1</v>
      </c>
      <c r="Z10" s="77">
        <v>2539</v>
      </c>
      <c r="AA10" s="78">
        <v>1</v>
      </c>
      <c r="AB10" s="76">
        <v>19998</v>
      </c>
      <c r="AC10" s="50">
        <v>1</v>
      </c>
      <c r="AD10" s="76">
        <v>37569</v>
      </c>
      <c r="AE10" s="50">
        <v>1</v>
      </c>
    </row>
    <row r="12" spans="2:31" ht="14.25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</row>
  </sheetData>
  <sheetProtection/>
  <mergeCells count="22">
    <mergeCell ref="A1:AE1"/>
    <mergeCell ref="A2:A6"/>
    <mergeCell ref="B2:AC2"/>
    <mergeCell ref="AD2:AE5"/>
    <mergeCell ref="B3:O3"/>
    <mergeCell ref="J5:K5"/>
    <mergeCell ref="AB4:AC5"/>
    <mergeCell ref="F5:G5"/>
    <mergeCell ref="P4:AA4"/>
    <mergeCell ref="P3:AC3"/>
    <mergeCell ref="X5:Y5"/>
    <mergeCell ref="Z5:AA5"/>
    <mergeCell ref="P5:Q5"/>
    <mergeCell ref="R5:S5"/>
    <mergeCell ref="L5:M5"/>
    <mergeCell ref="N4:O5"/>
    <mergeCell ref="T5:U5"/>
    <mergeCell ref="V5:W5"/>
    <mergeCell ref="B4:M4"/>
    <mergeCell ref="H5:I5"/>
    <mergeCell ref="B5:C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193" customWidth="1"/>
    <col min="2" max="2" width="100.28125" style="193" customWidth="1"/>
    <col min="3" max="3" width="14.7109375" style="193" customWidth="1"/>
    <col min="4" max="6" width="12.8515625" style="193" customWidth="1"/>
    <col min="7" max="7" width="14.7109375" style="193" customWidth="1"/>
    <col min="8" max="8" width="12.8515625" style="193" customWidth="1"/>
    <col min="9" max="16384" width="9.140625" style="193" customWidth="1"/>
  </cols>
  <sheetData>
    <row r="1" spans="1:8" ht="24.75" customHeight="1" thickBot="1" thickTop="1">
      <c r="A1" s="262" t="s">
        <v>244</v>
      </c>
      <c r="B1" s="263"/>
      <c r="C1" s="263"/>
      <c r="D1" s="263"/>
      <c r="E1" s="263"/>
      <c r="F1" s="263"/>
      <c r="G1" s="263"/>
      <c r="H1" s="264"/>
    </row>
    <row r="2" spans="1:8" ht="24.75" customHeight="1" thickBot="1" thickTop="1">
      <c r="A2" s="262" t="s">
        <v>446</v>
      </c>
      <c r="B2" s="263"/>
      <c r="C2" s="263"/>
      <c r="D2" s="263"/>
      <c r="E2" s="263"/>
      <c r="F2" s="263"/>
      <c r="G2" s="263"/>
      <c r="H2" s="264"/>
    </row>
    <row r="3" spans="1:8" ht="24.75" customHeight="1" thickBot="1" thickTop="1">
      <c r="A3" s="320" t="s">
        <v>245</v>
      </c>
      <c r="B3" s="323" t="s">
        <v>246</v>
      </c>
      <c r="C3" s="270" t="s">
        <v>247</v>
      </c>
      <c r="D3" s="270"/>
      <c r="E3" s="270"/>
      <c r="F3" s="270"/>
      <c r="G3" s="270"/>
      <c r="H3" s="271"/>
    </row>
    <row r="4" spans="1:8" ht="24.75" customHeight="1">
      <c r="A4" s="321"/>
      <c r="B4" s="324"/>
      <c r="C4" s="320">
        <v>2014</v>
      </c>
      <c r="D4" s="323"/>
      <c r="E4" s="320">
        <v>2015</v>
      </c>
      <c r="F4" s="323"/>
      <c r="G4" s="320">
        <v>2016</v>
      </c>
      <c r="H4" s="323"/>
    </row>
    <row r="5" spans="1:8" ht="24.75" customHeight="1" thickBot="1">
      <c r="A5" s="322"/>
      <c r="B5" s="325"/>
      <c r="C5" s="39" t="s">
        <v>24</v>
      </c>
      <c r="D5" s="55" t="s">
        <v>25</v>
      </c>
      <c r="E5" s="39" t="s">
        <v>24</v>
      </c>
      <c r="F5" s="55" t="s">
        <v>25</v>
      </c>
      <c r="G5" s="39" t="s">
        <v>24</v>
      </c>
      <c r="H5" s="55" t="s">
        <v>25</v>
      </c>
    </row>
    <row r="6" spans="1:8" ht="14.25">
      <c r="A6" s="125" t="s">
        <v>34</v>
      </c>
      <c r="B6" s="126" t="s">
        <v>248</v>
      </c>
      <c r="C6" s="59">
        <v>26</v>
      </c>
      <c r="D6" s="45">
        <v>0.0007028356716135485</v>
      </c>
      <c r="E6" s="59">
        <v>26</v>
      </c>
      <c r="F6" s="45">
        <v>7.129538225293407E-06</v>
      </c>
      <c r="G6" s="59">
        <v>21</v>
      </c>
      <c r="H6" s="45">
        <v>0.0005589714924538849</v>
      </c>
    </row>
    <row r="7" spans="1:8" ht="14.25">
      <c r="A7" s="127" t="s">
        <v>35</v>
      </c>
      <c r="B7" s="128" t="s">
        <v>249</v>
      </c>
      <c r="C7" s="49">
        <v>32</v>
      </c>
      <c r="D7" s="47">
        <v>0.0008650285189089827</v>
      </c>
      <c r="E7" s="49">
        <v>31</v>
      </c>
      <c r="F7" s="47">
        <v>8.500603268619063E-06</v>
      </c>
      <c r="G7" s="49">
        <v>45</v>
      </c>
      <c r="H7" s="47">
        <v>0.001197796055258325</v>
      </c>
    </row>
    <row r="8" spans="1:8" ht="14.25">
      <c r="A8" s="127" t="s">
        <v>36</v>
      </c>
      <c r="B8" s="128" t="s">
        <v>250</v>
      </c>
      <c r="C8" s="49">
        <v>35</v>
      </c>
      <c r="D8" s="47">
        <v>0.0009461249425566999</v>
      </c>
      <c r="E8" s="49">
        <v>136</v>
      </c>
      <c r="F8" s="47">
        <v>3.7292969178457826E-05</v>
      </c>
      <c r="G8" s="49">
        <v>101</v>
      </c>
      <c r="H8" s="47">
        <v>0.0026883867018020176</v>
      </c>
    </row>
    <row r="9" spans="1:8" ht="14.25">
      <c r="A9" s="127" t="s">
        <v>39</v>
      </c>
      <c r="B9" s="128" t="s">
        <v>251</v>
      </c>
      <c r="C9" s="49">
        <v>91</v>
      </c>
      <c r="D9" s="47">
        <v>0.0024599248506474197</v>
      </c>
      <c r="E9" s="49">
        <v>77</v>
      </c>
      <c r="F9" s="47">
        <v>2.1114401667215095E-05</v>
      </c>
      <c r="G9" s="49">
        <v>68</v>
      </c>
      <c r="H9" s="47">
        <v>0.0018100029279459128</v>
      </c>
    </row>
    <row r="10" spans="1:8" ht="14.25">
      <c r="A10" s="127" t="s">
        <v>106</v>
      </c>
      <c r="B10" s="128" t="s">
        <v>252</v>
      </c>
      <c r="C10" s="49">
        <v>12</v>
      </c>
      <c r="D10" s="47">
        <v>0.00032438569459086855</v>
      </c>
      <c r="E10" s="49">
        <v>10</v>
      </c>
      <c r="F10" s="47">
        <v>2.742130086651311E-06</v>
      </c>
      <c r="G10" s="49">
        <v>7</v>
      </c>
      <c r="H10" s="47">
        <v>0.0001863238308179616</v>
      </c>
    </row>
    <row r="11" spans="1:8" ht="14.25">
      <c r="A11" s="127" t="s">
        <v>107</v>
      </c>
      <c r="B11" s="128" t="s">
        <v>253</v>
      </c>
      <c r="C11" s="49">
        <v>45</v>
      </c>
      <c r="D11" s="47">
        <v>0.0012164463547157571</v>
      </c>
      <c r="E11" s="49">
        <v>59</v>
      </c>
      <c r="F11" s="47">
        <v>1.6178567511242735E-05</v>
      </c>
      <c r="G11" s="49">
        <v>63</v>
      </c>
      <c r="H11" s="47">
        <v>0.0016769144773616546</v>
      </c>
    </row>
    <row r="12" spans="1:8" ht="27">
      <c r="A12" s="127" t="s">
        <v>108</v>
      </c>
      <c r="B12" s="128" t="s">
        <v>254</v>
      </c>
      <c r="C12" s="49">
        <v>4</v>
      </c>
      <c r="D12" s="47">
        <v>0.00010812856486362284</v>
      </c>
      <c r="E12" s="49">
        <v>5</v>
      </c>
      <c r="F12" s="47">
        <v>1.3710650433256554E-06</v>
      </c>
      <c r="G12" s="49">
        <v>10</v>
      </c>
      <c r="H12" s="47">
        <v>0.0002661769011685166</v>
      </c>
    </row>
    <row r="13" spans="1:8" ht="14.25">
      <c r="A13" s="127" t="s">
        <v>109</v>
      </c>
      <c r="B13" s="128" t="s">
        <v>255</v>
      </c>
      <c r="C13" s="49">
        <v>1</v>
      </c>
      <c r="D13" s="47">
        <v>2.703214121590571E-05</v>
      </c>
      <c r="E13" s="49">
        <v>3</v>
      </c>
      <c r="F13" s="47">
        <v>8.226390259953932E-07</v>
      </c>
      <c r="G13" s="49">
        <v>4</v>
      </c>
      <c r="H13" s="47">
        <v>0.00010647076046740666</v>
      </c>
    </row>
    <row r="14" spans="1:8" ht="14.25">
      <c r="A14" s="127" t="s">
        <v>110</v>
      </c>
      <c r="B14" s="128" t="s">
        <v>256</v>
      </c>
      <c r="C14" s="49">
        <v>13</v>
      </c>
      <c r="D14" s="47">
        <v>0.00035141783580677424</v>
      </c>
      <c r="E14" s="49">
        <v>21</v>
      </c>
      <c r="F14" s="47">
        <v>5.758473181967752E-06</v>
      </c>
      <c r="G14" s="49">
        <v>25</v>
      </c>
      <c r="H14" s="47">
        <v>0.0006654422529212916</v>
      </c>
    </row>
    <row r="15" spans="1:8" ht="14.25">
      <c r="A15" s="127" t="s">
        <v>111</v>
      </c>
      <c r="B15" s="128" t="s">
        <v>257</v>
      </c>
      <c r="C15" s="49">
        <v>4</v>
      </c>
      <c r="D15" s="47">
        <v>0.00010812856486362284</v>
      </c>
      <c r="E15" s="49">
        <v>4</v>
      </c>
      <c r="F15" s="47">
        <v>1.0968520346605242E-06</v>
      </c>
      <c r="G15" s="49">
        <v>5</v>
      </c>
      <c r="H15" s="47">
        <v>0.0001330884505842583</v>
      </c>
    </row>
    <row r="16" spans="1:8" ht="14.25">
      <c r="A16" s="127" t="s">
        <v>112</v>
      </c>
      <c r="B16" s="128" t="s">
        <v>258</v>
      </c>
      <c r="C16" s="49">
        <v>330</v>
      </c>
      <c r="D16" s="47">
        <v>0.008920606601248885</v>
      </c>
      <c r="E16" s="49">
        <v>379</v>
      </c>
      <c r="F16" s="47">
        <v>0.00010392673028408468</v>
      </c>
      <c r="G16" s="49">
        <v>413</v>
      </c>
      <c r="H16" s="47">
        <v>0.010993106018259735</v>
      </c>
    </row>
    <row r="17" spans="1:8" ht="14.25">
      <c r="A17" s="127" t="s">
        <v>113</v>
      </c>
      <c r="B17" s="128" t="s">
        <v>259</v>
      </c>
      <c r="C17" s="49">
        <v>6</v>
      </c>
      <c r="D17" s="47">
        <v>0.00016219284729543428</v>
      </c>
      <c r="E17" s="49">
        <v>3</v>
      </c>
      <c r="F17" s="47">
        <v>8.226390259953932E-07</v>
      </c>
      <c r="G17" s="49">
        <v>5</v>
      </c>
      <c r="H17" s="47">
        <v>0.0001330884505842583</v>
      </c>
    </row>
    <row r="18" spans="1:8" ht="14.25">
      <c r="A18" s="127" t="s">
        <v>114</v>
      </c>
      <c r="B18" s="128" t="s">
        <v>260</v>
      </c>
      <c r="C18" s="49">
        <v>40</v>
      </c>
      <c r="D18" s="47">
        <v>0.0010812856486362285</v>
      </c>
      <c r="E18" s="49">
        <v>0</v>
      </c>
      <c r="F18" s="47">
        <v>0</v>
      </c>
      <c r="G18" s="49">
        <v>0</v>
      </c>
      <c r="H18" s="47">
        <v>0</v>
      </c>
    </row>
    <row r="19" spans="1:8" ht="14.25">
      <c r="A19" s="127" t="s">
        <v>115</v>
      </c>
      <c r="B19" s="128" t="s">
        <v>261</v>
      </c>
      <c r="C19" s="49">
        <v>0</v>
      </c>
      <c r="D19" s="47">
        <v>0</v>
      </c>
      <c r="E19" s="49">
        <v>44</v>
      </c>
      <c r="F19" s="47">
        <v>1.2065372381265767E-05</v>
      </c>
      <c r="G19" s="49">
        <v>42</v>
      </c>
      <c r="H19" s="47">
        <v>0.0011179429849077697</v>
      </c>
    </row>
    <row r="20" spans="1:8" ht="14.25">
      <c r="A20" s="127" t="s">
        <v>116</v>
      </c>
      <c r="B20" s="128" t="s">
        <v>262</v>
      </c>
      <c r="C20" s="49">
        <v>31</v>
      </c>
      <c r="D20" s="47">
        <v>0.000837996377693077</v>
      </c>
      <c r="E20" s="49">
        <v>15</v>
      </c>
      <c r="F20" s="47">
        <v>4.113195129976966E-06</v>
      </c>
      <c r="G20" s="49">
        <v>18</v>
      </c>
      <c r="H20" s="47">
        <v>0.00047911842210332983</v>
      </c>
    </row>
    <row r="21" spans="1:8" ht="14.25">
      <c r="A21" s="127" t="s">
        <v>117</v>
      </c>
      <c r="B21" s="128" t="s">
        <v>263</v>
      </c>
      <c r="C21" s="49">
        <v>1</v>
      </c>
      <c r="D21" s="47">
        <v>2.703214121590571E-05</v>
      </c>
      <c r="E21" s="49">
        <v>0</v>
      </c>
      <c r="F21" s="47">
        <v>0</v>
      </c>
      <c r="G21" s="49">
        <v>2</v>
      </c>
      <c r="H21" s="47">
        <v>5.323538023370333E-05</v>
      </c>
    </row>
    <row r="22" spans="1:8" ht="14.25">
      <c r="A22" s="127" t="s">
        <v>118</v>
      </c>
      <c r="B22" s="128" t="s">
        <v>264</v>
      </c>
      <c r="C22" s="49">
        <v>35</v>
      </c>
      <c r="D22" s="47">
        <v>0.0009461249425566999</v>
      </c>
      <c r="E22" s="49">
        <v>35</v>
      </c>
      <c r="F22" s="47">
        <v>9.597455303279587E-06</v>
      </c>
      <c r="G22" s="49">
        <v>34</v>
      </c>
      <c r="H22" s="47">
        <v>0.0009050014639729564</v>
      </c>
    </row>
    <row r="23" spans="1:8" ht="14.25">
      <c r="A23" s="127" t="s">
        <v>119</v>
      </c>
      <c r="B23" s="128" t="s">
        <v>265</v>
      </c>
      <c r="C23" s="49">
        <v>39</v>
      </c>
      <c r="D23" s="47">
        <v>0.0010542535074203228</v>
      </c>
      <c r="E23" s="49">
        <v>38</v>
      </c>
      <c r="F23" s="47">
        <v>1.042009432927498E-05</v>
      </c>
      <c r="G23" s="49">
        <v>38</v>
      </c>
      <c r="H23" s="47">
        <v>0.001011472224440363</v>
      </c>
    </row>
    <row r="24" spans="1:8" ht="14.25">
      <c r="A24" s="127" t="s">
        <v>120</v>
      </c>
      <c r="B24" s="128" t="s">
        <v>266</v>
      </c>
      <c r="C24" s="49">
        <v>14</v>
      </c>
      <c r="D24" s="47">
        <v>0.00037844997702268</v>
      </c>
      <c r="E24" s="49">
        <v>2</v>
      </c>
      <c r="F24" s="47">
        <v>5.484260173302621E-07</v>
      </c>
      <c r="G24" s="49">
        <v>6</v>
      </c>
      <c r="H24" s="47">
        <v>0.00015970614070110993</v>
      </c>
    </row>
    <row r="25" spans="1:8" ht="14.25">
      <c r="A25" s="127" t="s">
        <v>121</v>
      </c>
      <c r="B25" s="128" t="s">
        <v>267</v>
      </c>
      <c r="C25" s="49">
        <v>35</v>
      </c>
      <c r="D25" s="47">
        <v>0.0009461249425566999</v>
      </c>
      <c r="E25" s="49">
        <v>23</v>
      </c>
      <c r="F25" s="47">
        <v>6.306899199298014E-06</v>
      </c>
      <c r="G25" s="49">
        <v>25</v>
      </c>
      <c r="H25" s="47">
        <v>0.0006654422529212916</v>
      </c>
    </row>
    <row r="26" spans="1:8" ht="14.25">
      <c r="A26" s="127" t="s">
        <v>122</v>
      </c>
      <c r="B26" s="128" t="s">
        <v>268</v>
      </c>
      <c r="C26" s="49">
        <v>182</v>
      </c>
      <c r="D26" s="47">
        <v>0.0049198497012948395</v>
      </c>
      <c r="E26" s="49">
        <v>153</v>
      </c>
      <c r="F26" s="47">
        <v>4.195459032576505E-05</v>
      </c>
      <c r="G26" s="49">
        <v>136</v>
      </c>
      <c r="H26" s="47">
        <v>0.0036200058558918257</v>
      </c>
    </row>
    <row r="27" spans="1:8" ht="14.25">
      <c r="A27" s="127" t="s">
        <v>123</v>
      </c>
      <c r="B27" s="128" t="s">
        <v>269</v>
      </c>
      <c r="C27" s="49">
        <v>380</v>
      </c>
      <c r="D27" s="47">
        <v>0.01027221366204417</v>
      </c>
      <c r="E27" s="49">
        <v>383</v>
      </c>
      <c r="F27" s="47">
        <v>0.0001050235823187452</v>
      </c>
      <c r="G27" s="49">
        <v>379</v>
      </c>
      <c r="H27" s="47">
        <v>0.010088104554286778</v>
      </c>
    </row>
    <row r="28" spans="1:8" ht="14.25">
      <c r="A28" s="127" t="s">
        <v>124</v>
      </c>
      <c r="B28" s="128" t="s">
        <v>270</v>
      </c>
      <c r="C28" s="49">
        <v>2</v>
      </c>
      <c r="D28" s="47">
        <v>5.406428243181142E-05</v>
      </c>
      <c r="E28" s="49">
        <v>4</v>
      </c>
      <c r="F28" s="47">
        <v>1.0968520346605242E-06</v>
      </c>
      <c r="G28" s="49">
        <v>4</v>
      </c>
      <c r="H28" s="47">
        <v>0.00010647076046740666</v>
      </c>
    </row>
    <row r="29" spans="1:8" ht="14.25">
      <c r="A29" s="127" t="s">
        <v>125</v>
      </c>
      <c r="B29" s="128" t="s">
        <v>271</v>
      </c>
      <c r="C29" s="49">
        <v>3</v>
      </c>
      <c r="D29" s="47">
        <v>8.109642364771714E-05</v>
      </c>
      <c r="E29" s="49">
        <v>1</v>
      </c>
      <c r="F29" s="47">
        <v>2.7421300866513106E-07</v>
      </c>
      <c r="G29" s="49">
        <v>7</v>
      </c>
      <c r="H29" s="47">
        <v>0.0001863238308179616</v>
      </c>
    </row>
    <row r="30" spans="1:8" ht="14.25">
      <c r="A30" s="127" t="s">
        <v>126</v>
      </c>
      <c r="B30" s="128" t="s">
        <v>272</v>
      </c>
      <c r="C30" s="49">
        <v>232</v>
      </c>
      <c r="D30" s="47">
        <v>0.006271456762090125</v>
      </c>
      <c r="E30" s="49">
        <v>251</v>
      </c>
      <c r="F30" s="47">
        <v>6.88274651749479E-05</v>
      </c>
      <c r="G30" s="49">
        <v>246</v>
      </c>
      <c r="H30" s="47">
        <v>0.006547951768745509</v>
      </c>
    </row>
    <row r="31" spans="1:8" ht="14.25">
      <c r="A31" s="127" t="s">
        <v>163</v>
      </c>
      <c r="B31" s="128" t="s">
        <v>273</v>
      </c>
      <c r="C31" s="49">
        <v>92</v>
      </c>
      <c r="D31" s="47">
        <v>0.0024869569918633256</v>
      </c>
      <c r="E31" s="49">
        <v>109</v>
      </c>
      <c r="F31" s="47">
        <v>2.988921794449929E-05</v>
      </c>
      <c r="G31" s="49">
        <v>154</v>
      </c>
      <c r="H31" s="47">
        <v>0.0040991242779951555</v>
      </c>
    </row>
    <row r="32" spans="1:8" ht="14.25">
      <c r="A32" s="127" t="s">
        <v>162</v>
      </c>
      <c r="B32" s="128" t="s">
        <v>274</v>
      </c>
      <c r="C32" s="49">
        <v>752</v>
      </c>
      <c r="D32" s="47">
        <v>0.020328170194361096</v>
      </c>
      <c r="E32" s="49">
        <v>817</v>
      </c>
      <c r="F32" s="47">
        <v>0.00022403202807941207</v>
      </c>
      <c r="G32" s="49">
        <v>722</v>
      </c>
      <c r="H32" s="47">
        <v>0.0192179722643669</v>
      </c>
    </row>
    <row r="33" spans="1:8" ht="14.25">
      <c r="A33" s="127" t="s">
        <v>161</v>
      </c>
      <c r="B33" s="128" t="s">
        <v>275</v>
      </c>
      <c r="C33" s="49">
        <v>2347</v>
      </c>
      <c r="D33" s="47">
        <v>0.06344443543373071</v>
      </c>
      <c r="E33" s="49">
        <v>2416</v>
      </c>
      <c r="F33" s="47">
        <v>0.0006624986289349567</v>
      </c>
      <c r="G33" s="49">
        <v>2782</v>
      </c>
      <c r="H33" s="47">
        <v>0.07405041390508131</v>
      </c>
    </row>
    <row r="34" spans="1:8" ht="14.25">
      <c r="A34" s="127" t="s">
        <v>160</v>
      </c>
      <c r="B34" s="128" t="s">
        <v>276</v>
      </c>
      <c r="C34" s="49">
        <v>2476</v>
      </c>
      <c r="D34" s="47">
        <v>0.06693158165058254</v>
      </c>
      <c r="E34" s="49">
        <v>2424</v>
      </c>
      <c r="F34" s="47">
        <v>0.0006646923330042777</v>
      </c>
      <c r="G34" s="49">
        <v>2800</v>
      </c>
      <c r="H34" s="47">
        <v>0.07452953232718466</v>
      </c>
    </row>
    <row r="35" spans="1:8" ht="14.25">
      <c r="A35" s="127" t="s">
        <v>159</v>
      </c>
      <c r="B35" s="128" t="s">
        <v>277</v>
      </c>
      <c r="C35" s="49">
        <v>938</v>
      </c>
      <c r="D35" s="47">
        <v>0.02535614846051956</v>
      </c>
      <c r="E35" s="49">
        <v>999</v>
      </c>
      <c r="F35" s="47">
        <v>0.00027393879565646594</v>
      </c>
      <c r="G35" s="49">
        <v>974</v>
      </c>
      <c r="H35" s="47">
        <v>0.025925630173813517</v>
      </c>
    </row>
    <row r="36" spans="1:8" ht="14.25">
      <c r="A36" s="127" t="s">
        <v>158</v>
      </c>
      <c r="B36" s="128" t="s">
        <v>278</v>
      </c>
      <c r="C36" s="49">
        <v>10</v>
      </c>
      <c r="D36" s="47">
        <v>0.0002703214121590571</v>
      </c>
      <c r="E36" s="49">
        <v>10</v>
      </c>
      <c r="F36" s="47">
        <v>2.742130086651311E-06</v>
      </c>
      <c r="G36" s="49">
        <v>12</v>
      </c>
      <c r="H36" s="47">
        <v>0.00031941228140221987</v>
      </c>
    </row>
    <row r="37" spans="1:8" ht="14.25">
      <c r="A37" s="127" t="s">
        <v>157</v>
      </c>
      <c r="B37" s="128" t="s">
        <v>279</v>
      </c>
      <c r="C37" s="49">
        <v>25</v>
      </c>
      <c r="D37" s="47">
        <v>0.0006758035303976428</v>
      </c>
      <c r="E37" s="49">
        <v>28</v>
      </c>
      <c r="F37" s="47">
        <v>7.67796424262367E-06</v>
      </c>
      <c r="G37" s="49">
        <v>31</v>
      </c>
      <c r="H37" s="47">
        <v>0.0008251483936224014</v>
      </c>
    </row>
    <row r="38" spans="1:8" ht="14.25">
      <c r="A38" s="127" t="s">
        <v>156</v>
      </c>
      <c r="B38" s="128" t="s">
        <v>280</v>
      </c>
      <c r="C38" s="49">
        <v>6</v>
      </c>
      <c r="D38" s="47">
        <v>0.00016219284729543428</v>
      </c>
      <c r="E38" s="49">
        <v>7</v>
      </c>
      <c r="F38" s="47">
        <v>1.9194910606559175E-06</v>
      </c>
      <c r="G38" s="49">
        <v>4</v>
      </c>
      <c r="H38" s="47">
        <v>0.00010647076046740666</v>
      </c>
    </row>
    <row r="39" spans="1:8" ht="14.25">
      <c r="A39" s="127" t="s">
        <v>155</v>
      </c>
      <c r="B39" s="128" t="s">
        <v>281</v>
      </c>
      <c r="C39" s="49">
        <v>7</v>
      </c>
      <c r="D39" s="47">
        <v>0.00018922498851134</v>
      </c>
      <c r="E39" s="49">
        <v>7</v>
      </c>
      <c r="F39" s="47">
        <v>1.9194910606559175E-06</v>
      </c>
      <c r="G39" s="49">
        <v>7</v>
      </c>
      <c r="H39" s="47">
        <v>0.0001863238308179616</v>
      </c>
    </row>
    <row r="40" spans="1:8" ht="14.25">
      <c r="A40" s="127" t="s">
        <v>154</v>
      </c>
      <c r="B40" s="128" t="s">
        <v>282</v>
      </c>
      <c r="C40" s="49">
        <v>33</v>
      </c>
      <c r="D40" s="47">
        <v>0.0008920606601248885</v>
      </c>
      <c r="E40" s="49">
        <v>16</v>
      </c>
      <c r="F40" s="47">
        <v>4.387408138642097E-06</v>
      </c>
      <c r="G40" s="49">
        <v>23</v>
      </c>
      <c r="H40" s="47">
        <v>0.0006122068726875882</v>
      </c>
    </row>
    <row r="41" spans="1:8" ht="14.25">
      <c r="A41" s="127" t="s">
        <v>153</v>
      </c>
      <c r="B41" s="128" t="s">
        <v>283</v>
      </c>
      <c r="C41" s="49">
        <v>14</v>
      </c>
      <c r="D41" s="47">
        <v>0.00037844997702268</v>
      </c>
      <c r="E41" s="49">
        <v>16</v>
      </c>
      <c r="F41" s="47">
        <v>4.387408138642097E-06</v>
      </c>
      <c r="G41" s="49">
        <v>18</v>
      </c>
      <c r="H41" s="47">
        <v>0.00047911842210332983</v>
      </c>
    </row>
    <row r="42" spans="1:8" ht="14.25">
      <c r="A42" s="127" t="s">
        <v>152</v>
      </c>
      <c r="B42" s="128" t="s">
        <v>284</v>
      </c>
      <c r="C42" s="49">
        <v>13</v>
      </c>
      <c r="D42" s="47">
        <v>0.00035141783580677424</v>
      </c>
      <c r="E42" s="49">
        <v>23</v>
      </c>
      <c r="F42" s="47">
        <v>6.306899199298014E-06</v>
      </c>
      <c r="G42" s="49">
        <v>28</v>
      </c>
      <c r="H42" s="47">
        <v>0.0007452953232718465</v>
      </c>
    </row>
    <row r="43" spans="1:8" ht="14.25">
      <c r="A43" s="127" t="s">
        <v>151</v>
      </c>
      <c r="B43" s="128" t="s">
        <v>285</v>
      </c>
      <c r="C43" s="49">
        <v>145</v>
      </c>
      <c r="D43" s="47">
        <v>0.003919660476306328</v>
      </c>
      <c r="E43" s="49">
        <v>146</v>
      </c>
      <c r="F43" s="47">
        <v>4.003509926510914E-05</v>
      </c>
      <c r="G43" s="49">
        <v>150</v>
      </c>
      <c r="H43" s="47">
        <v>0.003992653517527749</v>
      </c>
    </row>
    <row r="44" spans="1:8" ht="14.25">
      <c r="A44" s="127" t="s">
        <v>150</v>
      </c>
      <c r="B44" s="128" t="s">
        <v>286</v>
      </c>
      <c r="C44" s="49">
        <v>6</v>
      </c>
      <c r="D44" s="47">
        <v>0.00016219284729543428</v>
      </c>
      <c r="E44" s="49">
        <v>8</v>
      </c>
      <c r="F44" s="47">
        <v>2.1937040693210485E-06</v>
      </c>
      <c r="G44" s="49">
        <v>8</v>
      </c>
      <c r="H44" s="47">
        <v>0.00021294152093481332</v>
      </c>
    </row>
    <row r="45" spans="1:8" ht="14.25">
      <c r="A45" s="127" t="s">
        <v>149</v>
      </c>
      <c r="B45" s="128" t="s">
        <v>287</v>
      </c>
      <c r="C45" s="49">
        <v>19</v>
      </c>
      <c r="D45" s="47">
        <v>0.0005136106831022085</v>
      </c>
      <c r="E45" s="49">
        <v>10</v>
      </c>
      <c r="F45" s="47">
        <v>2.742130086651311E-06</v>
      </c>
      <c r="G45" s="49">
        <v>12</v>
      </c>
      <c r="H45" s="47">
        <v>0.00031941228140221987</v>
      </c>
    </row>
    <row r="46" spans="1:8" ht="14.25">
      <c r="A46" s="127" t="s">
        <v>148</v>
      </c>
      <c r="B46" s="128" t="s">
        <v>288</v>
      </c>
      <c r="C46" s="49">
        <v>669</v>
      </c>
      <c r="D46" s="47">
        <v>0.01808450247344092</v>
      </c>
      <c r="E46" s="49">
        <v>669</v>
      </c>
      <c r="F46" s="47">
        <v>0.00018344850279697269</v>
      </c>
      <c r="G46" s="49">
        <v>640</v>
      </c>
      <c r="H46" s="47">
        <v>0.017035321674785064</v>
      </c>
    </row>
    <row r="47" spans="1:8" ht="14.25">
      <c r="A47" s="127" t="s">
        <v>147</v>
      </c>
      <c r="B47" s="128" t="s">
        <v>289</v>
      </c>
      <c r="C47" s="49">
        <v>57</v>
      </c>
      <c r="D47" s="47">
        <v>0.0015408320493066256</v>
      </c>
      <c r="E47" s="49">
        <v>60</v>
      </c>
      <c r="F47" s="47">
        <v>1.6452780519907866E-05</v>
      </c>
      <c r="G47" s="49">
        <v>53</v>
      </c>
      <c r="H47" s="47">
        <v>0.001410737576193138</v>
      </c>
    </row>
    <row r="48" spans="1:8" ht="14.25">
      <c r="A48" s="127" t="s">
        <v>146</v>
      </c>
      <c r="B48" s="128" t="s">
        <v>290</v>
      </c>
      <c r="C48" s="49">
        <v>40</v>
      </c>
      <c r="D48" s="47">
        <v>0.0010812856486362285</v>
      </c>
      <c r="E48" s="49">
        <v>52</v>
      </c>
      <c r="F48" s="47">
        <v>1.4259076450586815E-05</v>
      </c>
      <c r="G48" s="49">
        <v>54</v>
      </c>
      <c r="H48" s="47">
        <v>0.0014373552663099899</v>
      </c>
    </row>
    <row r="49" spans="1:8" ht="14.25">
      <c r="A49" s="127" t="s">
        <v>145</v>
      </c>
      <c r="B49" s="128" t="s">
        <v>291</v>
      </c>
      <c r="C49" s="49">
        <v>58</v>
      </c>
      <c r="D49" s="47">
        <v>0.0015678641905225313</v>
      </c>
      <c r="E49" s="49">
        <v>47</v>
      </c>
      <c r="F49" s="47">
        <v>1.288801140726116E-05</v>
      </c>
      <c r="G49" s="49">
        <v>53</v>
      </c>
      <c r="H49" s="47">
        <v>0.001410737576193138</v>
      </c>
    </row>
    <row r="50" spans="1:8" ht="14.25">
      <c r="A50" s="127" t="s">
        <v>144</v>
      </c>
      <c r="B50" s="128" t="s">
        <v>292</v>
      </c>
      <c r="C50" s="49">
        <v>94</v>
      </c>
      <c r="D50" s="47">
        <v>0.002541021274295137</v>
      </c>
      <c r="E50" s="49">
        <v>122</v>
      </c>
      <c r="F50" s="47">
        <v>3.345398705714599E-05</v>
      </c>
      <c r="G50" s="49">
        <v>85</v>
      </c>
      <c r="H50" s="47">
        <v>0.002262503659932391</v>
      </c>
    </row>
    <row r="51" spans="1:8" ht="14.25">
      <c r="A51" s="127" t="s">
        <v>143</v>
      </c>
      <c r="B51" s="128" t="s">
        <v>293</v>
      </c>
      <c r="C51" s="49">
        <v>109</v>
      </c>
      <c r="D51" s="47">
        <v>0.0029465033925337226</v>
      </c>
      <c r="E51" s="49">
        <v>101</v>
      </c>
      <c r="F51" s="47">
        <v>2.7695513875178238E-05</v>
      </c>
      <c r="G51" s="49">
        <v>119</v>
      </c>
      <c r="H51" s="47">
        <v>0.0031675051239053475</v>
      </c>
    </row>
    <row r="52" spans="1:8" ht="14.25">
      <c r="A52" s="127" t="s">
        <v>142</v>
      </c>
      <c r="B52" s="128" t="s">
        <v>294</v>
      </c>
      <c r="C52" s="49">
        <v>1912</v>
      </c>
      <c r="D52" s="47">
        <v>0.05168545400481172</v>
      </c>
      <c r="E52" s="49">
        <v>1879</v>
      </c>
      <c r="F52" s="47">
        <v>0.0005152462432817812</v>
      </c>
      <c r="G52" s="49">
        <v>2034</v>
      </c>
      <c r="H52" s="47">
        <v>0.05414038169767627</v>
      </c>
    </row>
    <row r="53" spans="1:8" ht="14.25">
      <c r="A53" s="127" t="s">
        <v>141</v>
      </c>
      <c r="B53" s="128" t="s">
        <v>295</v>
      </c>
      <c r="C53" s="49">
        <v>2</v>
      </c>
      <c r="D53" s="47">
        <v>5.406428243181142E-05</v>
      </c>
      <c r="E53" s="49">
        <v>4</v>
      </c>
      <c r="F53" s="47">
        <v>1.0968520346605242E-06</v>
      </c>
      <c r="G53" s="49">
        <v>5</v>
      </c>
      <c r="H53" s="47">
        <v>0.0001330884505842583</v>
      </c>
    </row>
    <row r="54" spans="1:8" ht="14.25">
      <c r="A54" s="127" t="s">
        <v>140</v>
      </c>
      <c r="B54" s="128" t="s">
        <v>296</v>
      </c>
      <c r="C54" s="49">
        <v>2</v>
      </c>
      <c r="D54" s="47">
        <v>5.406428243181142E-05</v>
      </c>
      <c r="E54" s="49">
        <v>2</v>
      </c>
      <c r="F54" s="47">
        <v>5.484260173302621E-07</v>
      </c>
      <c r="G54" s="49">
        <v>0</v>
      </c>
      <c r="H54" s="47" t="e">
        <v>#N/A</v>
      </c>
    </row>
    <row r="55" spans="1:8" ht="14.25">
      <c r="A55" s="127" t="s">
        <v>139</v>
      </c>
      <c r="B55" s="128" t="s">
        <v>297</v>
      </c>
      <c r="C55" s="49">
        <v>386</v>
      </c>
      <c r="D55" s="47">
        <v>0.010434406509339605</v>
      </c>
      <c r="E55" s="49">
        <v>389</v>
      </c>
      <c r="F55" s="47">
        <v>0.00010666886037073598</v>
      </c>
      <c r="G55" s="49">
        <v>426</v>
      </c>
      <c r="H55" s="47">
        <v>0.011339135989778808</v>
      </c>
    </row>
    <row r="56" spans="1:8" ht="14.25">
      <c r="A56" s="127" t="s">
        <v>164</v>
      </c>
      <c r="B56" s="128" t="s">
        <v>298</v>
      </c>
      <c r="C56" s="49">
        <v>5</v>
      </c>
      <c r="D56" s="47">
        <v>0.00013516070607952856</v>
      </c>
      <c r="E56" s="49">
        <v>3</v>
      </c>
      <c r="F56" s="47">
        <v>8.226390259953932E-07</v>
      </c>
      <c r="G56" s="49">
        <v>2</v>
      </c>
      <c r="H56" s="47">
        <v>5.323538023370333E-05</v>
      </c>
    </row>
    <row r="57" spans="1:8" ht="14.25">
      <c r="A57" s="127" t="s">
        <v>138</v>
      </c>
      <c r="B57" s="128" t="s">
        <v>299</v>
      </c>
      <c r="C57" s="49">
        <v>37</v>
      </c>
      <c r="D57" s="47">
        <v>0.0010001892249885114</v>
      </c>
      <c r="E57" s="49">
        <v>31</v>
      </c>
      <c r="F57" s="47">
        <v>8.500603268619063E-06</v>
      </c>
      <c r="G57" s="49">
        <v>13</v>
      </c>
      <c r="H57" s="47">
        <v>0.00034602997151907155</v>
      </c>
    </row>
    <row r="58" spans="1:8" ht="14.25">
      <c r="A58" s="127" t="s">
        <v>137</v>
      </c>
      <c r="B58" s="128" t="s">
        <v>300</v>
      </c>
      <c r="C58" s="49">
        <v>6</v>
      </c>
      <c r="D58" s="47">
        <v>0.00016219284729543428</v>
      </c>
      <c r="E58" s="49">
        <v>7</v>
      </c>
      <c r="F58" s="47">
        <v>1.9194910606559175E-06</v>
      </c>
      <c r="G58" s="49">
        <v>10</v>
      </c>
      <c r="H58" s="47">
        <v>0.0002661769011685166</v>
      </c>
    </row>
    <row r="59" spans="1:8" ht="14.25">
      <c r="A59" s="127" t="s">
        <v>136</v>
      </c>
      <c r="B59" s="128" t="s">
        <v>301</v>
      </c>
      <c r="C59" s="49">
        <v>67</v>
      </c>
      <c r="D59" s="47">
        <v>0.0018111534614656827</v>
      </c>
      <c r="E59" s="49">
        <v>54</v>
      </c>
      <c r="F59" s="47">
        <v>1.4807502467917077E-05</v>
      </c>
      <c r="G59" s="49">
        <v>63</v>
      </c>
      <c r="H59" s="47">
        <v>0.0016769144773616546</v>
      </c>
    </row>
    <row r="60" spans="1:8" ht="14.25">
      <c r="A60" s="127" t="s">
        <v>135</v>
      </c>
      <c r="B60" s="128" t="s">
        <v>302</v>
      </c>
      <c r="C60" s="49">
        <v>3550</v>
      </c>
      <c r="D60" s="47">
        <v>0.09596410131646528</v>
      </c>
      <c r="E60" s="49">
        <v>3338</v>
      </c>
      <c r="F60" s="47">
        <v>0.0009153230229242075</v>
      </c>
      <c r="G60" s="49">
        <v>3215</v>
      </c>
      <c r="H60" s="47">
        <v>0.08557587372567807</v>
      </c>
    </row>
    <row r="61" spans="1:8" ht="14.25">
      <c r="A61" s="127" t="s">
        <v>134</v>
      </c>
      <c r="B61" s="128" t="s">
        <v>303</v>
      </c>
      <c r="C61" s="49">
        <v>168</v>
      </c>
      <c r="D61" s="47">
        <v>0.004541399724272159</v>
      </c>
      <c r="E61" s="49">
        <v>148</v>
      </c>
      <c r="F61" s="47">
        <v>4.05835252824394E-05</v>
      </c>
      <c r="G61" s="49">
        <v>170</v>
      </c>
      <c r="H61" s="47">
        <v>0.004525007319864782</v>
      </c>
    </row>
    <row r="62" spans="1:8" ht="14.25">
      <c r="A62" s="127" t="s">
        <v>133</v>
      </c>
      <c r="B62" s="128" t="s">
        <v>304</v>
      </c>
      <c r="C62" s="49">
        <v>125</v>
      </c>
      <c r="D62" s="47">
        <v>0.003379017651988214</v>
      </c>
      <c r="E62" s="49">
        <v>112</v>
      </c>
      <c r="F62" s="47">
        <v>3.071185697049468E-05</v>
      </c>
      <c r="G62" s="49">
        <v>133</v>
      </c>
      <c r="H62" s="47">
        <v>0.0035401527855412705</v>
      </c>
    </row>
    <row r="63" spans="1:8" ht="14.25">
      <c r="A63" s="127" t="s">
        <v>132</v>
      </c>
      <c r="B63" s="128" t="s">
        <v>305</v>
      </c>
      <c r="C63" s="49">
        <v>73</v>
      </c>
      <c r="D63" s="47">
        <v>0.001973346308761117</v>
      </c>
      <c r="E63" s="49">
        <v>82</v>
      </c>
      <c r="F63" s="47">
        <v>2.2485466710540747E-05</v>
      </c>
      <c r="G63" s="49">
        <v>98</v>
      </c>
      <c r="H63" s="47">
        <v>0.002608533631451463</v>
      </c>
    </row>
    <row r="64" spans="1:8" ht="14.25">
      <c r="A64" s="127" t="s">
        <v>131</v>
      </c>
      <c r="B64" s="128" t="s">
        <v>306</v>
      </c>
      <c r="C64" s="49">
        <v>21</v>
      </c>
      <c r="D64" s="47">
        <v>0.0005676749655340199</v>
      </c>
      <c r="E64" s="49">
        <v>22</v>
      </c>
      <c r="F64" s="47">
        <v>6.0326861906328835E-06</v>
      </c>
      <c r="G64" s="49">
        <v>20</v>
      </c>
      <c r="H64" s="47">
        <v>0.0005323538023370332</v>
      </c>
    </row>
    <row r="65" spans="1:8" ht="14.25">
      <c r="A65" s="127" t="s">
        <v>130</v>
      </c>
      <c r="B65" s="128" t="s">
        <v>307</v>
      </c>
      <c r="C65" s="49">
        <v>22</v>
      </c>
      <c r="D65" s="47">
        <v>0.0005947071067499256</v>
      </c>
      <c r="E65" s="49">
        <v>25</v>
      </c>
      <c r="F65" s="47">
        <v>6.855325216628277E-06</v>
      </c>
      <c r="G65" s="49">
        <v>13</v>
      </c>
      <c r="H65" s="47">
        <v>0.00034602997151907155</v>
      </c>
    </row>
    <row r="66" spans="1:8" ht="14.25">
      <c r="A66" s="127" t="s">
        <v>129</v>
      </c>
      <c r="B66" s="128" t="s">
        <v>308</v>
      </c>
      <c r="C66" s="49">
        <v>1205</v>
      </c>
      <c r="D66" s="47">
        <v>0.03257373016516638</v>
      </c>
      <c r="E66" s="49">
        <v>1327</v>
      </c>
      <c r="F66" s="47">
        <v>0.0003638806624986289</v>
      </c>
      <c r="G66" s="49">
        <v>1189</v>
      </c>
      <c r="H66" s="47">
        <v>0.03164843354893662</v>
      </c>
    </row>
    <row r="67" spans="1:8" ht="14.25">
      <c r="A67" s="127" t="s">
        <v>128</v>
      </c>
      <c r="B67" s="128" t="s">
        <v>309</v>
      </c>
      <c r="C67" s="49">
        <v>96</v>
      </c>
      <c r="D67" s="47">
        <v>0.0025950855567269484</v>
      </c>
      <c r="E67" s="49">
        <v>96</v>
      </c>
      <c r="F67" s="47">
        <v>2.632444883185258E-05</v>
      </c>
      <c r="G67" s="49">
        <v>82</v>
      </c>
      <c r="H67" s="47">
        <v>0.002182650589581836</v>
      </c>
    </row>
    <row r="68" spans="1:8" ht="14.25">
      <c r="A68" s="127" t="s">
        <v>105</v>
      </c>
      <c r="B68" s="128" t="s">
        <v>310</v>
      </c>
      <c r="C68" s="49">
        <v>9</v>
      </c>
      <c r="D68" s="47">
        <v>0.0002432892709431514</v>
      </c>
      <c r="E68" s="49">
        <v>4</v>
      </c>
      <c r="F68" s="47">
        <v>1.0968520346605242E-06</v>
      </c>
      <c r="G68" s="49">
        <v>5</v>
      </c>
      <c r="H68" s="47">
        <v>0.0001330884505842583</v>
      </c>
    </row>
    <row r="69" spans="1:8" ht="14.25">
      <c r="A69" s="127" t="s">
        <v>104</v>
      </c>
      <c r="B69" s="128" t="s">
        <v>311</v>
      </c>
      <c r="C69" s="49">
        <v>79</v>
      </c>
      <c r="D69" s="47">
        <v>0.002135539156056551</v>
      </c>
      <c r="E69" s="49">
        <v>65</v>
      </c>
      <c r="F69" s="47">
        <v>1.7823845563233518E-05</v>
      </c>
      <c r="G69" s="49">
        <v>77</v>
      </c>
      <c r="H69" s="47">
        <v>0.0020495621389975778</v>
      </c>
    </row>
    <row r="70" spans="1:8" ht="14.25">
      <c r="A70" s="127" t="s">
        <v>103</v>
      </c>
      <c r="B70" s="128" t="s">
        <v>312</v>
      </c>
      <c r="C70" s="49">
        <v>83</v>
      </c>
      <c r="D70" s="47">
        <v>0.0022436677209201742</v>
      </c>
      <c r="E70" s="49">
        <v>60</v>
      </c>
      <c r="F70" s="47">
        <v>1.6452780519907866E-05</v>
      </c>
      <c r="G70" s="49">
        <v>63</v>
      </c>
      <c r="H70" s="47">
        <v>0.0016769144773616546</v>
      </c>
    </row>
    <row r="71" spans="1:8" ht="14.25">
      <c r="A71" s="127" t="s">
        <v>102</v>
      </c>
      <c r="B71" s="128" t="s">
        <v>313</v>
      </c>
      <c r="C71" s="49">
        <v>59</v>
      </c>
      <c r="D71" s="47">
        <v>0.001594896331738437</v>
      </c>
      <c r="E71" s="49">
        <v>53</v>
      </c>
      <c r="F71" s="47">
        <v>1.4533289459251948E-05</v>
      </c>
      <c r="G71" s="49">
        <v>41</v>
      </c>
      <c r="H71" s="47">
        <v>0.001091325294790918</v>
      </c>
    </row>
    <row r="72" spans="1:8" ht="14.25">
      <c r="A72" s="127" t="s">
        <v>101</v>
      </c>
      <c r="B72" s="128" t="s">
        <v>314</v>
      </c>
      <c r="C72" s="49">
        <v>191</v>
      </c>
      <c r="D72" s="47">
        <v>0.005163138972237991</v>
      </c>
      <c r="E72" s="49">
        <v>156</v>
      </c>
      <c r="F72" s="47">
        <v>4.2777229351760444E-05</v>
      </c>
      <c r="G72" s="49">
        <v>180</v>
      </c>
      <c r="H72" s="47">
        <v>0.0047911842210333</v>
      </c>
    </row>
    <row r="73" spans="1:8" ht="14.25">
      <c r="A73" s="127" t="s">
        <v>100</v>
      </c>
      <c r="B73" s="128" t="s">
        <v>315</v>
      </c>
      <c r="C73" s="49">
        <v>1199</v>
      </c>
      <c r="D73" s="47">
        <v>0.03241153731787095</v>
      </c>
      <c r="E73" s="49">
        <v>1047</v>
      </c>
      <c r="F73" s="47">
        <v>0.00028710102007239226</v>
      </c>
      <c r="G73" s="49">
        <v>1030</v>
      </c>
      <c r="H73" s="47">
        <v>0.027416220820357207</v>
      </c>
    </row>
    <row r="74" spans="1:8" ht="14.25">
      <c r="A74" s="127" t="s">
        <v>99</v>
      </c>
      <c r="B74" s="128" t="s">
        <v>316</v>
      </c>
      <c r="C74" s="49">
        <v>640</v>
      </c>
      <c r="D74" s="47">
        <v>0.017300570378179655</v>
      </c>
      <c r="E74" s="49">
        <v>684</v>
      </c>
      <c r="F74" s="47">
        <v>0.00018756169792694965</v>
      </c>
      <c r="G74" s="49">
        <v>627</v>
      </c>
      <c r="H74" s="47">
        <v>0.016689291703265986</v>
      </c>
    </row>
    <row r="75" spans="1:8" ht="14.25">
      <c r="A75" s="127" t="s">
        <v>98</v>
      </c>
      <c r="B75" s="128" t="s">
        <v>317</v>
      </c>
      <c r="C75" s="49">
        <v>170</v>
      </c>
      <c r="D75" s="47">
        <v>0.004595464006703971</v>
      </c>
      <c r="E75" s="49">
        <v>172</v>
      </c>
      <c r="F75" s="47">
        <v>4.7164637490402546E-05</v>
      </c>
      <c r="G75" s="49">
        <v>174</v>
      </c>
      <c r="H75" s="47">
        <v>0.0046314780803321885</v>
      </c>
    </row>
    <row r="76" spans="1:8" ht="14.25">
      <c r="A76" s="127" t="s">
        <v>97</v>
      </c>
      <c r="B76" s="128" t="s">
        <v>318</v>
      </c>
      <c r="C76" s="49">
        <v>23</v>
      </c>
      <c r="D76" s="47">
        <v>0.0006217392479658314</v>
      </c>
      <c r="E76" s="49">
        <v>17</v>
      </c>
      <c r="F76" s="47">
        <v>4.661621147307228E-06</v>
      </c>
      <c r="G76" s="49">
        <v>18</v>
      </c>
      <c r="H76" s="47">
        <v>0.00047911842210332983</v>
      </c>
    </row>
    <row r="77" spans="1:8" ht="14.25">
      <c r="A77" s="127" t="s">
        <v>96</v>
      </c>
      <c r="B77" s="128" t="s">
        <v>319</v>
      </c>
      <c r="C77" s="49">
        <v>0</v>
      </c>
      <c r="D77" s="47">
        <v>0</v>
      </c>
      <c r="E77" s="49">
        <v>1</v>
      </c>
      <c r="F77" s="47">
        <v>2.7421300866513106E-07</v>
      </c>
      <c r="G77" s="49">
        <v>2</v>
      </c>
      <c r="H77" s="47">
        <v>5.323538023370333E-05</v>
      </c>
    </row>
    <row r="78" spans="1:8" ht="14.25">
      <c r="A78" s="127" t="s">
        <v>95</v>
      </c>
      <c r="B78" s="128" t="s">
        <v>320</v>
      </c>
      <c r="C78" s="49">
        <v>93</v>
      </c>
      <c r="D78" s="47">
        <v>0.002513989133079231</v>
      </c>
      <c r="E78" s="49">
        <v>103</v>
      </c>
      <c r="F78" s="47">
        <v>2.8243939892508502E-05</v>
      </c>
      <c r="G78" s="49">
        <v>117</v>
      </c>
      <c r="H78" s="47">
        <v>0.0031142697436716436</v>
      </c>
    </row>
    <row r="79" spans="1:8" ht="14.25">
      <c r="A79" s="127" t="s">
        <v>94</v>
      </c>
      <c r="B79" s="128" t="s">
        <v>321</v>
      </c>
      <c r="C79" s="49">
        <v>579</v>
      </c>
      <c r="D79" s="47">
        <v>0.015651609764009408</v>
      </c>
      <c r="E79" s="49">
        <v>634</v>
      </c>
      <c r="F79" s="47">
        <v>0.00017385104749369313</v>
      </c>
      <c r="G79" s="49">
        <v>666</v>
      </c>
      <c r="H79" s="47">
        <v>0.017727381617823206</v>
      </c>
    </row>
    <row r="80" spans="1:8" ht="14.25">
      <c r="A80" s="127" t="s">
        <v>92</v>
      </c>
      <c r="B80" s="128" t="s">
        <v>322</v>
      </c>
      <c r="C80" s="49">
        <v>2</v>
      </c>
      <c r="D80" s="47">
        <v>5.406428243181142E-05</v>
      </c>
      <c r="E80" s="49">
        <v>2</v>
      </c>
      <c r="F80" s="47">
        <v>5.484260173302621E-07</v>
      </c>
      <c r="G80" s="49">
        <v>36</v>
      </c>
      <c r="H80" s="47">
        <v>0.0009582368442066597</v>
      </c>
    </row>
    <row r="81" spans="1:8" ht="14.25">
      <c r="A81" s="127" t="s">
        <v>91</v>
      </c>
      <c r="B81" s="128" t="s">
        <v>323</v>
      </c>
      <c r="C81" s="49">
        <v>14</v>
      </c>
      <c r="D81" s="47">
        <v>0.00037844997702268</v>
      </c>
      <c r="E81" s="49">
        <v>21</v>
      </c>
      <c r="F81" s="47">
        <v>5.758473181967752E-06</v>
      </c>
      <c r="G81" s="49">
        <v>22</v>
      </c>
      <c r="H81" s="47">
        <v>0.0005855891825707364</v>
      </c>
    </row>
    <row r="82" spans="1:8" ht="14.25">
      <c r="A82" s="127" t="s">
        <v>90</v>
      </c>
      <c r="B82" s="128" t="s">
        <v>324</v>
      </c>
      <c r="C82" s="49">
        <v>0</v>
      </c>
      <c r="D82" s="47">
        <v>0</v>
      </c>
      <c r="E82" s="49">
        <v>1</v>
      </c>
      <c r="F82" s="47">
        <v>2.7421300866513106E-07</v>
      </c>
      <c r="G82" s="49">
        <v>3</v>
      </c>
      <c r="H82" s="47">
        <v>7.985307035055497E-05</v>
      </c>
    </row>
    <row r="83" spans="1:8" ht="14.25">
      <c r="A83" s="127" t="s">
        <v>89</v>
      </c>
      <c r="B83" s="128" t="s">
        <v>325</v>
      </c>
      <c r="C83" s="49">
        <v>10</v>
      </c>
      <c r="D83" s="47">
        <v>0.0002703214121590571</v>
      </c>
      <c r="E83" s="49">
        <v>14</v>
      </c>
      <c r="F83" s="47">
        <v>3.838982121311835E-06</v>
      </c>
      <c r="G83" s="49">
        <v>10</v>
      </c>
      <c r="H83" s="47">
        <v>0.0002661769011685166</v>
      </c>
    </row>
    <row r="84" spans="1:8" ht="27">
      <c r="A84" s="127" t="s">
        <v>93</v>
      </c>
      <c r="B84" s="128" t="s">
        <v>326</v>
      </c>
      <c r="C84" s="49">
        <v>656</v>
      </c>
      <c r="D84" s="47">
        <v>0.017733084637634147</v>
      </c>
      <c r="E84" s="49">
        <v>640</v>
      </c>
      <c r="F84" s="47">
        <v>0.0001754963255456839</v>
      </c>
      <c r="G84" s="49">
        <v>687</v>
      </c>
      <c r="H84" s="47">
        <v>0.01828635311027709</v>
      </c>
    </row>
    <row r="85" spans="1:8" ht="14.25">
      <c r="A85" s="127" t="s">
        <v>88</v>
      </c>
      <c r="B85" s="128" t="s">
        <v>327</v>
      </c>
      <c r="C85" s="49">
        <v>1015</v>
      </c>
      <c r="D85" s="47">
        <v>0.027437623334144297</v>
      </c>
      <c r="E85" s="49">
        <v>875</v>
      </c>
      <c r="F85" s="47">
        <v>0.0002399363825819897</v>
      </c>
      <c r="G85" s="49">
        <v>916</v>
      </c>
      <c r="H85" s="47">
        <v>0.02438180414703612</v>
      </c>
    </row>
    <row r="86" spans="1:8" ht="14.25">
      <c r="A86" s="127" t="s">
        <v>87</v>
      </c>
      <c r="B86" s="128" t="s">
        <v>328</v>
      </c>
      <c r="C86" s="49">
        <v>2917</v>
      </c>
      <c r="D86" s="47">
        <v>0.07885275592679696</v>
      </c>
      <c r="E86" s="49">
        <v>2762</v>
      </c>
      <c r="F86" s="47">
        <v>0.000757376329933092</v>
      </c>
      <c r="G86" s="49">
        <v>2952</v>
      </c>
      <c r="H86" s="47">
        <v>0.0785754212249461</v>
      </c>
    </row>
    <row r="87" spans="1:8" ht="14.25">
      <c r="A87" s="127" t="s">
        <v>86</v>
      </c>
      <c r="B87" s="128" t="s">
        <v>329</v>
      </c>
      <c r="C87" s="49">
        <v>276</v>
      </c>
      <c r="D87" s="47">
        <v>0.0074608709755899765</v>
      </c>
      <c r="E87" s="49">
        <v>287</v>
      </c>
      <c r="F87" s="47">
        <v>7.869913348689263E-05</v>
      </c>
      <c r="G87" s="49">
        <v>228</v>
      </c>
      <c r="H87" s="47">
        <v>0.0060688333466421785</v>
      </c>
    </row>
    <row r="88" spans="1:8" ht="14.25">
      <c r="A88" s="127" t="s">
        <v>85</v>
      </c>
      <c r="B88" s="128" t="s">
        <v>330</v>
      </c>
      <c r="C88" s="49">
        <v>2</v>
      </c>
      <c r="D88" s="47">
        <v>5.406428243181142E-05</v>
      </c>
      <c r="E88" s="49">
        <v>5</v>
      </c>
      <c r="F88" s="47">
        <v>1.3710650433256554E-06</v>
      </c>
      <c r="G88" s="49">
        <v>1</v>
      </c>
      <c r="H88" s="47">
        <v>2.6617690116851665E-05</v>
      </c>
    </row>
    <row r="89" spans="1:8" ht="14.25">
      <c r="A89" s="127" t="s">
        <v>84</v>
      </c>
      <c r="B89" s="128" t="s">
        <v>331</v>
      </c>
      <c r="C89" s="49">
        <v>4</v>
      </c>
      <c r="D89" s="47">
        <v>0.00010812856486362284</v>
      </c>
      <c r="E89" s="49">
        <v>5</v>
      </c>
      <c r="F89" s="47">
        <v>1.3710650433256554E-06</v>
      </c>
      <c r="G89" s="49">
        <v>2</v>
      </c>
      <c r="H89" s="47">
        <v>5.323538023370333E-05</v>
      </c>
    </row>
    <row r="90" spans="1:8" ht="14.25">
      <c r="A90" s="127" t="s">
        <v>83</v>
      </c>
      <c r="B90" s="128" t="s">
        <v>332</v>
      </c>
      <c r="C90" s="49">
        <v>100</v>
      </c>
      <c r="D90" s="47">
        <v>0.002703214121590571</v>
      </c>
      <c r="E90" s="49">
        <v>139</v>
      </c>
      <c r="F90" s="47">
        <v>3.8115608204453215E-05</v>
      </c>
      <c r="G90" s="49">
        <v>129</v>
      </c>
      <c r="H90" s="47">
        <v>0.0034336820250738644</v>
      </c>
    </row>
    <row r="91" spans="1:8" ht="14.25">
      <c r="A91" s="127" t="s">
        <v>82</v>
      </c>
      <c r="B91" s="128" t="s">
        <v>333</v>
      </c>
      <c r="C91" s="49">
        <v>11</v>
      </c>
      <c r="D91" s="47">
        <v>0.0002973535533749628</v>
      </c>
      <c r="E91" s="49">
        <v>15</v>
      </c>
      <c r="F91" s="47">
        <v>4.113195129976966E-06</v>
      </c>
      <c r="G91" s="49">
        <v>23</v>
      </c>
      <c r="H91" s="47">
        <v>0.0006122068726875882</v>
      </c>
    </row>
    <row r="92" spans="1:8" ht="14.25">
      <c r="A92" s="127" t="s">
        <v>81</v>
      </c>
      <c r="B92" s="128" t="s">
        <v>334</v>
      </c>
      <c r="C92" s="49">
        <v>0</v>
      </c>
      <c r="D92" s="47">
        <v>0</v>
      </c>
      <c r="E92" s="49">
        <v>2</v>
      </c>
      <c r="F92" s="47">
        <v>5.484260173302621E-07</v>
      </c>
      <c r="G92" s="49">
        <v>0</v>
      </c>
      <c r="H92" s="47">
        <v>0</v>
      </c>
    </row>
    <row r="93" spans="1:8" ht="14.25">
      <c r="A93" s="127" t="s">
        <v>80</v>
      </c>
      <c r="B93" s="128" t="s">
        <v>335</v>
      </c>
      <c r="C93" s="49">
        <v>0</v>
      </c>
      <c r="D93" s="47">
        <v>0</v>
      </c>
      <c r="E93" s="49">
        <v>0</v>
      </c>
      <c r="F93" s="47">
        <v>0</v>
      </c>
      <c r="G93" s="49">
        <v>0</v>
      </c>
      <c r="H93" s="47">
        <v>0</v>
      </c>
    </row>
    <row r="94" spans="1:8" ht="14.25">
      <c r="A94" s="127" t="s">
        <v>79</v>
      </c>
      <c r="B94" s="128" t="s">
        <v>336</v>
      </c>
      <c r="C94" s="49">
        <v>0</v>
      </c>
      <c r="D94" s="47">
        <v>0</v>
      </c>
      <c r="E94" s="49">
        <v>0</v>
      </c>
      <c r="F94" s="47">
        <v>0</v>
      </c>
      <c r="G94" s="49">
        <v>1</v>
      </c>
      <c r="H94" s="47">
        <v>2.6617690116851665E-05</v>
      </c>
    </row>
    <row r="95" spans="1:8" ht="14.25">
      <c r="A95" s="127" t="s">
        <v>78</v>
      </c>
      <c r="B95" s="128" t="s">
        <v>337</v>
      </c>
      <c r="C95" s="49">
        <v>0</v>
      </c>
      <c r="D95" s="47">
        <v>0</v>
      </c>
      <c r="E95" s="49">
        <v>1</v>
      </c>
      <c r="F95" s="47">
        <v>2.7421300866513106E-07</v>
      </c>
      <c r="G95" s="49">
        <v>1</v>
      </c>
      <c r="H95" s="47">
        <v>2.6617690116851665E-05</v>
      </c>
    </row>
    <row r="96" spans="1:8" ht="14.25">
      <c r="A96" s="127" t="s">
        <v>77</v>
      </c>
      <c r="B96" s="128" t="s">
        <v>338</v>
      </c>
      <c r="C96" s="49">
        <v>700</v>
      </c>
      <c r="D96" s="47">
        <v>0.018922498851134</v>
      </c>
      <c r="E96" s="49">
        <v>755</v>
      </c>
      <c r="F96" s="47">
        <v>0.00020703082154217397</v>
      </c>
      <c r="G96" s="49">
        <v>684</v>
      </c>
      <c r="H96" s="47">
        <v>0.01820650003992653</v>
      </c>
    </row>
    <row r="97" spans="1:8" ht="14.25">
      <c r="A97" s="127" t="s">
        <v>76</v>
      </c>
      <c r="B97" s="128" t="s">
        <v>339</v>
      </c>
      <c r="C97" s="49">
        <v>158</v>
      </c>
      <c r="D97" s="47">
        <v>0.004271078312113102</v>
      </c>
      <c r="E97" s="49">
        <v>119</v>
      </c>
      <c r="F97" s="47">
        <v>3.26313480311506E-05</v>
      </c>
      <c r="G97" s="49">
        <v>148</v>
      </c>
      <c r="H97" s="47">
        <v>0.003939418137294047</v>
      </c>
    </row>
    <row r="98" spans="1:8" ht="14.25">
      <c r="A98" s="127" t="s">
        <v>75</v>
      </c>
      <c r="B98" s="128" t="s">
        <v>340</v>
      </c>
      <c r="C98" s="49">
        <v>64</v>
      </c>
      <c r="D98" s="47">
        <v>0.0017300570378179655</v>
      </c>
      <c r="E98" s="49">
        <v>42</v>
      </c>
      <c r="F98" s="47">
        <v>1.1516946363935504E-05</v>
      </c>
      <c r="G98" s="49">
        <v>50</v>
      </c>
      <c r="H98" s="47">
        <v>0.0013308845058425832</v>
      </c>
    </row>
    <row r="99" spans="1:8" ht="14.25">
      <c r="A99" s="127" t="s">
        <v>74</v>
      </c>
      <c r="B99" s="128" t="s">
        <v>341</v>
      </c>
      <c r="C99" s="49">
        <v>341</v>
      </c>
      <c r="D99" s="47">
        <v>0.009217960154623847</v>
      </c>
      <c r="E99" s="49">
        <v>301</v>
      </c>
      <c r="F99" s="47">
        <v>8.253811560820445E-05</v>
      </c>
      <c r="G99" s="49">
        <v>296</v>
      </c>
      <c r="H99" s="47">
        <v>0.007878836274588094</v>
      </c>
    </row>
    <row r="100" spans="1:8" ht="14.25">
      <c r="A100" s="127" t="s">
        <v>73</v>
      </c>
      <c r="B100" s="128" t="s">
        <v>342</v>
      </c>
      <c r="C100" s="49">
        <v>16</v>
      </c>
      <c r="D100" s="47">
        <v>0.00043251425945449137</v>
      </c>
      <c r="E100" s="49">
        <v>18</v>
      </c>
      <c r="F100" s="47">
        <v>4.935834155972359E-06</v>
      </c>
      <c r="G100" s="49">
        <v>21</v>
      </c>
      <c r="H100" s="47">
        <v>0.0005589714924538849</v>
      </c>
    </row>
    <row r="101" spans="1:8" ht="27">
      <c r="A101" s="127" t="s">
        <v>72</v>
      </c>
      <c r="B101" s="128" t="s">
        <v>343</v>
      </c>
      <c r="C101" s="49">
        <v>168</v>
      </c>
      <c r="D101" s="47">
        <v>0.004541399724272159</v>
      </c>
      <c r="E101" s="49">
        <v>156</v>
      </c>
      <c r="F101" s="47">
        <v>4.2777229351760444E-05</v>
      </c>
      <c r="G101" s="49">
        <v>139</v>
      </c>
      <c r="H101" s="47">
        <v>0.003699858926242381</v>
      </c>
    </row>
    <row r="102" spans="1:8" ht="14.25">
      <c r="A102" s="127" t="s">
        <v>71</v>
      </c>
      <c r="B102" s="128" t="s">
        <v>344</v>
      </c>
      <c r="C102" s="49">
        <v>210</v>
      </c>
      <c r="D102" s="47">
        <v>0.0056767496553402</v>
      </c>
      <c r="E102" s="49">
        <v>196</v>
      </c>
      <c r="F102" s="47">
        <v>5.3745749698365685E-05</v>
      </c>
      <c r="G102" s="49">
        <v>212</v>
      </c>
      <c r="H102" s="47">
        <v>0.005642950304772552</v>
      </c>
    </row>
    <row r="103" spans="1:8" ht="14.25">
      <c r="A103" s="127" t="s">
        <v>70</v>
      </c>
      <c r="B103" s="128" t="s">
        <v>345</v>
      </c>
      <c r="C103" s="49">
        <v>8</v>
      </c>
      <c r="D103" s="47">
        <v>0.00021625712972724568</v>
      </c>
      <c r="E103" s="49">
        <v>4</v>
      </c>
      <c r="F103" s="47">
        <v>1.0968520346605242E-06</v>
      </c>
      <c r="G103" s="49">
        <v>5</v>
      </c>
      <c r="H103" s="47">
        <v>0.0001330884505842583</v>
      </c>
    </row>
    <row r="104" spans="1:8" ht="14.25">
      <c r="A104" s="127" t="s">
        <v>69</v>
      </c>
      <c r="B104" s="128" t="s">
        <v>346</v>
      </c>
      <c r="C104" s="49">
        <v>158</v>
      </c>
      <c r="D104" s="47">
        <v>0.004271078312113102</v>
      </c>
      <c r="E104" s="49">
        <v>128</v>
      </c>
      <c r="F104" s="47">
        <v>3.5099265109136775E-05</v>
      </c>
      <c r="G104" s="49">
        <v>148</v>
      </c>
      <c r="H104" s="47">
        <v>0.003939418137294047</v>
      </c>
    </row>
    <row r="105" spans="1:8" ht="27">
      <c r="A105" s="127" t="s">
        <v>68</v>
      </c>
      <c r="B105" s="128" t="s">
        <v>347</v>
      </c>
      <c r="C105" s="49">
        <v>34</v>
      </c>
      <c r="D105" s="47">
        <v>0.0009190928013407942</v>
      </c>
      <c r="E105" s="49">
        <v>15</v>
      </c>
      <c r="F105" s="47">
        <v>4.113195129976966E-06</v>
      </c>
      <c r="G105" s="49">
        <v>21</v>
      </c>
      <c r="H105" s="47">
        <v>0.0005589714924538849</v>
      </c>
    </row>
    <row r="106" spans="1:8" ht="14.25">
      <c r="A106" s="127" t="s">
        <v>67</v>
      </c>
      <c r="B106" s="128" t="s">
        <v>348</v>
      </c>
      <c r="C106" s="49">
        <v>2</v>
      </c>
      <c r="D106" s="47">
        <v>5.406428243181142E-05</v>
      </c>
      <c r="E106" s="49">
        <v>0</v>
      </c>
      <c r="F106" s="47">
        <v>0</v>
      </c>
      <c r="G106" s="49">
        <v>4</v>
      </c>
      <c r="H106" s="47">
        <v>0.00010647076046740666</v>
      </c>
    </row>
    <row r="107" spans="1:8" ht="14.25">
      <c r="A107" s="127" t="s">
        <v>66</v>
      </c>
      <c r="B107" s="128" t="s">
        <v>349</v>
      </c>
      <c r="C107" s="49">
        <v>62</v>
      </c>
      <c r="D107" s="47">
        <v>0.001675992755386154</v>
      </c>
      <c r="E107" s="49">
        <v>50</v>
      </c>
      <c r="F107" s="47">
        <v>1.3710650433256554E-05</v>
      </c>
      <c r="G107" s="49">
        <v>65</v>
      </c>
      <c r="H107" s="47">
        <v>0.0017301498575953578</v>
      </c>
    </row>
    <row r="108" spans="1:8" ht="14.25">
      <c r="A108" s="127" t="s">
        <v>65</v>
      </c>
      <c r="B108" s="128" t="s">
        <v>350</v>
      </c>
      <c r="C108" s="49">
        <v>8</v>
      </c>
      <c r="D108" s="47">
        <v>0.00021625712972724568</v>
      </c>
      <c r="E108" s="49">
        <v>3</v>
      </c>
      <c r="F108" s="47">
        <v>8.226390259953932E-07</v>
      </c>
      <c r="G108" s="49">
        <v>6</v>
      </c>
      <c r="H108" s="47">
        <v>0.00015970614070110993</v>
      </c>
    </row>
    <row r="109" spans="1:8" ht="14.25">
      <c r="A109" s="127" t="s">
        <v>64</v>
      </c>
      <c r="B109" s="128" t="s">
        <v>351</v>
      </c>
      <c r="C109" s="49">
        <v>197</v>
      </c>
      <c r="D109" s="47">
        <v>0.0053253318195334255</v>
      </c>
      <c r="E109" s="49">
        <v>209</v>
      </c>
      <c r="F109" s="47">
        <v>5.73105188110124E-05</v>
      </c>
      <c r="G109" s="49">
        <v>158</v>
      </c>
      <c r="H109" s="47">
        <v>0.0042055950384625625</v>
      </c>
    </row>
    <row r="110" spans="1:8" ht="14.25">
      <c r="A110" s="127" t="s">
        <v>63</v>
      </c>
      <c r="B110" s="128" t="s">
        <v>352</v>
      </c>
      <c r="C110" s="49">
        <v>0</v>
      </c>
      <c r="D110" s="47">
        <v>0</v>
      </c>
      <c r="E110" s="49">
        <v>0</v>
      </c>
      <c r="F110" s="47">
        <v>0</v>
      </c>
      <c r="G110" s="49">
        <v>3</v>
      </c>
      <c r="H110" s="47">
        <v>7.985307035055497E-05</v>
      </c>
    </row>
    <row r="111" spans="1:8" ht="27">
      <c r="A111" s="127" t="s">
        <v>62</v>
      </c>
      <c r="B111" s="128" t="s">
        <v>353</v>
      </c>
      <c r="C111" s="49">
        <v>6</v>
      </c>
      <c r="D111" s="47">
        <v>0.00016219284729543428</v>
      </c>
      <c r="E111" s="49">
        <v>7</v>
      </c>
      <c r="F111" s="47">
        <v>1.9194910606559175E-06</v>
      </c>
      <c r="G111" s="49">
        <v>4</v>
      </c>
      <c r="H111" s="47">
        <v>0.00010647076046740666</v>
      </c>
    </row>
    <row r="112" spans="1:8" ht="27">
      <c r="A112" s="127" t="s">
        <v>61</v>
      </c>
      <c r="B112" s="128" t="s">
        <v>354</v>
      </c>
      <c r="C112" s="49">
        <v>0</v>
      </c>
      <c r="D112" s="47">
        <v>0</v>
      </c>
      <c r="E112" s="49">
        <v>0</v>
      </c>
      <c r="F112" s="47">
        <v>0</v>
      </c>
      <c r="G112" s="49">
        <v>0</v>
      </c>
      <c r="H112" s="47">
        <v>0</v>
      </c>
    </row>
    <row r="113" spans="1:8" ht="14.25">
      <c r="A113" s="127" t="s">
        <v>60</v>
      </c>
      <c r="B113" s="128" t="s">
        <v>355</v>
      </c>
      <c r="C113" s="49">
        <v>0</v>
      </c>
      <c r="D113" s="47">
        <v>0</v>
      </c>
      <c r="E113" s="49">
        <v>0</v>
      </c>
      <c r="F113" s="47">
        <v>0</v>
      </c>
      <c r="G113" s="49">
        <v>0</v>
      </c>
      <c r="H113" s="47">
        <v>0</v>
      </c>
    </row>
    <row r="114" spans="1:8" ht="14.25">
      <c r="A114" s="127" t="s">
        <v>59</v>
      </c>
      <c r="B114" s="128" t="s">
        <v>356</v>
      </c>
      <c r="C114" s="49">
        <v>0</v>
      </c>
      <c r="D114" s="47">
        <v>0</v>
      </c>
      <c r="E114" s="49">
        <v>1</v>
      </c>
      <c r="F114" s="47">
        <v>2.7421300866513106E-07</v>
      </c>
      <c r="G114" s="49">
        <v>1</v>
      </c>
      <c r="H114" s="47">
        <v>2.6617690116851665E-05</v>
      </c>
    </row>
    <row r="115" spans="1:8" ht="14.25">
      <c r="A115" s="127" t="s">
        <v>58</v>
      </c>
      <c r="B115" s="128" t="s">
        <v>357</v>
      </c>
      <c r="C115" s="49">
        <v>1</v>
      </c>
      <c r="D115" s="47">
        <v>2.703214121590571E-05</v>
      </c>
      <c r="E115" s="49">
        <v>0</v>
      </c>
      <c r="F115" s="47">
        <v>0</v>
      </c>
      <c r="G115" s="49">
        <v>1</v>
      </c>
      <c r="H115" s="47">
        <v>2.6617690116851665E-05</v>
      </c>
    </row>
    <row r="116" spans="1:8" ht="14.25">
      <c r="A116" s="127" t="s">
        <v>127</v>
      </c>
      <c r="B116" s="128" t="s">
        <v>358</v>
      </c>
      <c r="C116" s="49">
        <v>3</v>
      </c>
      <c r="D116" s="47">
        <v>8.109642364771714E-05</v>
      </c>
      <c r="E116" s="49">
        <v>1</v>
      </c>
      <c r="F116" s="47">
        <v>2.7421300866513106E-07</v>
      </c>
      <c r="G116" s="49">
        <v>5</v>
      </c>
      <c r="H116" s="47">
        <v>0.0001330884505842583</v>
      </c>
    </row>
    <row r="117" spans="1:8" ht="14.25">
      <c r="A117" s="127" t="s">
        <v>57</v>
      </c>
      <c r="B117" s="128" t="s">
        <v>359</v>
      </c>
      <c r="C117" s="49">
        <v>9</v>
      </c>
      <c r="D117" s="47">
        <v>0.0002432892709431514</v>
      </c>
      <c r="E117" s="49">
        <v>12</v>
      </c>
      <c r="F117" s="47">
        <v>3.2905561039815727E-06</v>
      </c>
      <c r="G117" s="49">
        <v>6</v>
      </c>
      <c r="H117" s="47">
        <v>0.00015970614070110993</v>
      </c>
    </row>
    <row r="118" spans="1:8" ht="14.25">
      <c r="A118" s="127" t="s">
        <v>56</v>
      </c>
      <c r="B118" s="128" t="s">
        <v>360</v>
      </c>
      <c r="C118" s="49">
        <v>8</v>
      </c>
      <c r="D118" s="47">
        <v>0.00021625712972724568</v>
      </c>
      <c r="E118" s="49">
        <v>5</v>
      </c>
      <c r="F118" s="47">
        <v>1.3710650433256554E-06</v>
      </c>
      <c r="G118" s="49">
        <v>4</v>
      </c>
      <c r="H118" s="47">
        <v>0.00010647076046740666</v>
      </c>
    </row>
    <row r="119" spans="1:8" ht="14.25">
      <c r="A119" s="127" t="s">
        <v>55</v>
      </c>
      <c r="B119" s="128" t="s">
        <v>361</v>
      </c>
      <c r="C119" s="49">
        <v>353</v>
      </c>
      <c r="D119" s="47">
        <v>0.009542345849214717</v>
      </c>
      <c r="E119" s="49">
        <v>315</v>
      </c>
      <c r="F119" s="47">
        <v>8.637709772951628E-05</v>
      </c>
      <c r="G119" s="49">
        <v>329</v>
      </c>
      <c r="H119" s="47">
        <v>0.008757220048444196</v>
      </c>
    </row>
    <row r="120" spans="1:8" ht="14.25">
      <c r="A120" s="127" t="s">
        <v>54</v>
      </c>
      <c r="B120" s="128" t="s">
        <v>362</v>
      </c>
      <c r="C120" s="49">
        <v>80</v>
      </c>
      <c r="D120" s="47">
        <v>0.002162571297272457</v>
      </c>
      <c r="E120" s="49">
        <v>62</v>
      </c>
      <c r="F120" s="47">
        <v>1.7001206537238127E-05</v>
      </c>
      <c r="G120" s="49">
        <v>83</v>
      </c>
      <c r="H120" s="47">
        <v>0.0022092682796986873</v>
      </c>
    </row>
    <row r="121" spans="1:8" ht="14.25">
      <c r="A121" s="127" t="s">
        <v>53</v>
      </c>
      <c r="B121" s="128" t="s">
        <v>363</v>
      </c>
      <c r="C121" s="49">
        <v>434</v>
      </c>
      <c r="D121" s="47">
        <v>0.011731949287703079</v>
      </c>
      <c r="E121" s="49">
        <v>470</v>
      </c>
      <c r="F121" s="47">
        <v>0.0001288801140726116</v>
      </c>
      <c r="G121" s="49">
        <v>479</v>
      </c>
      <c r="H121" s="47">
        <v>0.012749873565971945</v>
      </c>
    </row>
    <row r="122" spans="1:8" ht="27">
      <c r="A122" s="208" t="s">
        <v>52</v>
      </c>
      <c r="B122" s="129" t="s">
        <v>364</v>
      </c>
      <c r="C122" s="130">
        <v>71</v>
      </c>
      <c r="D122" s="131">
        <v>0.0019192820263293055</v>
      </c>
      <c r="E122" s="130">
        <v>74</v>
      </c>
      <c r="F122" s="131">
        <v>2.02917626412197E-05</v>
      </c>
      <c r="G122" s="130">
        <v>76</v>
      </c>
      <c r="H122" s="131">
        <v>0.002022944448880726</v>
      </c>
    </row>
    <row r="123" spans="1:8" ht="14.25">
      <c r="A123" s="208" t="s">
        <v>51</v>
      </c>
      <c r="B123" s="129" t="s">
        <v>365</v>
      </c>
      <c r="C123" s="130">
        <v>24</v>
      </c>
      <c r="D123" s="131">
        <v>0.0006487713891817371</v>
      </c>
      <c r="E123" s="130">
        <v>33</v>
      </c>
      <c r="F123" s="131">
        <v>9.049029285949326E-06</v>
      </c>
      <c r="G123" s="130">
        <v>19</v>
      </c>
      <c r="H123" s="131">
        <v>0.0005057361122201815</v>
      </c>
    </row>
    <row r="124" spans="1:8" ht="14.25">
      <c r="A124" s="208" t="s">
        <v>50</v>
      </c>
      <c r="B124" s="129" t="s">
        <v>366</v>
      </c>
      <c r="C124" s="130">
        <v>2705</v>
      </c>
      <c r="D124" s="131">
        <v>0.07312194198902496</v>
      </c>
      <c r="E124" s="130">
        <v>2528</v>
      </c>
      <c r="F124" s="131">
        <v>0.0006932104859054514</v>
      </c>
      <c r="G124" s="130">
        <v>2627</v>
      </c>
      <c r="H124" s="131">
        <v>0.06992467193696932</v>
      </c>
    </row>
    <row r="125" spans="1:8" ht="27">
      <c r="A125" s="208" t="s">
        <v>49</v>
      </c>
      <c r="B125" s="129" t="s">
        <v>367</v>
      </c>
      <c r="C125" s="130">
        <v>47</v>
      </c>
      <c r="D125" s="131">
        <v>0.0012705106371475685</v>
      </c>
      <c r="E125" s="130">
        <v>56</v>
      </c>
      <c r="F125" s="131">
        <v>1.535592848524734E-05</v>
      </c>
      <c r="G125" s="130">
        <v>54</v>
      </c>
      <c r="H125" s="131">
        <v>0.0014373552663099899</v>
      </c>
    </row>
    <row r="126" spans="1:8" ht="14.25">
      <c r="A126" s="208" t="s">
        <v>48</v>
      </c>
      <c r="B126" s="129" t="s">
        <v>368</v>
      </c>
      <c r="C126" s="130">
        <v>603</v>
      </c>
      <c r="D126" s="131">
        <v>0.016300381153191143</v>
      </c>
      <c r="E126" s="130">
        <v>646</v>
      </c>
      <c r="F126" s="131">
        <v>0.00017714160359767468</v>
      </c>
      <c r="G126" s="130">
        <v>576</v>
      </c>
      <c r="H126" s="131">
        <v>0.015331789507306555</v>
      </c>
    </row>
    <row r="127" spans="1:8" ht="14.25">
      <c r="A127" s="208" t="s">
        <v>47</v>
      </c>
      <c r="B127" s="129" t="s">
        <v>369</v>
      </c>
      <c r="C127" s="130">
        <v>540</v>
      </c>
      <c r="D127" s="131">
        <v>0.014597356256589084</v>
      </c>
      <c r="E127" s="130">
        <v>512</v>
      </c>
      <c r="F127" s="131">
        <v>0.0001403970604365471</v>
      </c>
      <c r="G127" s="130">
        <v>512</v>
      </c>
      <c r="H127" s="131">
        <v>0.013628257339828052</v>
      </c>
    </row>
    <row r="128" spans="1:8" ht="14.25">
      <c r="A128" s="208" t="s">
        <v>46</v>
      </c>
      <c r="B128" s="129" t="s">
        <v>370</v>
      </c>
      <c r="C128" s="130">
        <v>99</v>
      </c>
      <c r="D128" s="131">
        <v>0.0026761819803746653</v>
      </c>
      <c r="E128" s="130">
        <v>76</v>
      </c>
      <c r="F128" s="131">
        <v>2.084018865854996E-05</v>
      </c>
      <c r="G128" s="130">
        <v>63</v>
      </c>
      <c r="H128" s="131">
        <v>0.0016769144773616546</v>
      </c>
    </row>
    <row r="129" spans="1:8" ht="14.25">
      <c r="A129" s="208" t="s">
        <v>45</v>
      </c>
      <c r="B129" s="129" t="s">
        <v>371</v>
      </c>
      <c r="C129" s="130">
        <v>291</v>
      </c>
      <c r="D129" s="131">
        <v>0.007866353093828563</v>
      </c>
      <c r="E129" s="130">
        <v>316</v>
      </c>
      <c r="F129" s="131">
        <v>8.665131073818142E-05</v>
      </c>
      <c r="G129" s="130">
        <v>328</v>
      </c>
      <c r="H129" s="131">
        <v>0.008730602358327344</v>
      </c>
    </row>
    <row r="130" spans="1:8" ht="14.25">
      <c r="A130" s="208" t="s">
        <v>43</v>
      </c>
      <c r="B130" s="129" t="s">
        <v>372</v>
      </c>
      <c r="C130" s="130">
        <v>456</v>
      </c>
      <c r="D130" s="131">
        <v>0.012326656394453005</v>
      </c>
      <c r="E130" s="130">
        <v>473</v>
      </c>
      <c r="F130" s="131">
        <v>0.000129702753098607</v>
      </c>
      <c r="G130" s="130">
        <v>487</v>
      </c>
      <c r="H130" s="131">
        <v>0.012962815086906759</v>
      </c>
    </row>
    <row r="131" spans="1:8" ht="27">
      <c r="A131" s="208" t="s">
        <v>42</v>
      </c>
      <c r="B131" s="129" t="s">
        <v>373</v>
      </c>
      <c r="C131" s="130">
        <v>5</v>
      </c>
      <c r="D131" s="131">
        <v>0.00013516070607952856</v>
      </c>
      <c r="E131" s="130">
        <v>7</v>
      </c>
      <c r="F131" s="131">
        <v>1.9194910606559175E-06</v>
      </c>
      <c r="G131" s="130">
        <v>4</v>
      </c>
      <c r="H131" s="131">
        <v>0.00010647076046740666</v>
      </c>
    </row>
    <row r="132" spans="1:8" ht="14.25">
      <c r="A132" s="208" t="s">
        <v>44</v>
      </c>
      <c r="B132" s="129" t="s">
        <v>374</v>
      </c>
      <c r="C132" s="130">
        <v>0</v>
      </c>
      <c r="D132" s="131">
        <v>0</v>
      </c>
      <c r="E132" s="130">
        <v>0</v>
      </c>
      <c r="F132" s="131">
        <v>0</v>
      </c>
      <c r="G132" s="130">
        <v>0</v>
      </c>
      <c r="H132" s="131">
        <v>0</v>
      </c>
    </row>
    <row r="133" spans="1:8" ht="14.25">
      <c r="A133" s="208" t="s">
        <v>41</v>
      </c>
      <c r="B133" s="129" t="s">
        <v>375</v>
      </c>
      <c r="C133" s="130">
        <v>1056</v>
      </c>
      <c r="D133" s="131">
        <v>0.028545941123996433</v>
      </c>
      <c r="E133" s="130">
        <v>1037</v>
      </c>
      <c r="F133" s="131">
        <v>0.0002843588899857409</v>
      </c>
      <c r="G133" s="130">
        <v>1072</v>
      </c>
      <c r="H133" s="131">
        <v>0.02853416380526498</v>
      </c>
    </row>
    <row r="134" spans="1:8" ht="14.25">
      <c r="A134" s="208" t="s">
        <v>40</v>
      </c>
      <c r="B134" s="129" t="s">
        <v>376</v>
      </c>
      <c r="C134" s="130">
        <v>2764</v>
      </c>
      <c r="D134" s="131">
        <v>0.07471683832076338</v>
      </c>
      <c r="E134" s="130">
        <v>2765</v>
      </c>
      <c r="F134" s="131">
        <v>0.0007581989689590875</v>
      </c>
      <c r="G134" s="130">
        <v>2913</v>
      </c>
      <c r="H134" s="131">
        <v>0.07753733131038888</v>
      </c>
    </row>
    <row r="135" spans="1:8" ht="15" thickBot="1">
      <c r="A135" s="208"/>
      <c r="B135" s="129" t="s">
        <v>377</v>
      </c>
      <c r="C135" s="130">
        <v>0</v>
      </c>
      <c r="D135" s="131">
        <v>0</v>
      </c>
      <c r="E135" s="130">
        <v>0</v>
      </c>
      <c r="F135" s="131">
        <v>0</v>
      </c>
      <c r="G135" s="130">
        <v>49</v>
      </c>
      <c r="H135" s="131">
        <v>0.0013042668157257314</v>
      </c>
    </row>
    <row r="136" spans="1:8" ht="15" thickBot="1">
      <c r="A136" s="326" t="s">
        <v>167</v>
      </c>
      <c r="B136" s="327"/>
      <c r="C136" s="76">
        <v>36993</v>
      </c>
      <c r="D136" s="50">
        <v>1</v>
      </c>
      <c r="E136" s="76">
        <v>36468</v>
      </c>
      <c r="F136" s="50">
        <v>0.009999999999999997</v>
      </c>
      <c r="G136" s="76">
        <v>37569</v>
      </c>
      <c r="H136" s="50">
        <v>1</v>
      </c>
    </row>
    <row r="137" spans="1:8" ht="14.25">
      <c r="A137" s="123"/>
      <c r="B137" s="194"/>
      <c r="C137" s="229"/>
      <c r="D137" s="122"/>
      <c r="E137" s="122"/>
      <c r="F137" s="122"/>
      <c r="G137" s="229"/>
      <c r="H137" s="122"/>
    </row>
    <row r="138" spans="1:8" ht="14.25">
      <c r="A138" s="35"/>
      <c r="B138" s="134"/>
      <c r="C138" s="229"/>
      <c r="D138" s="122"/>
      <c r="E138" s="229"/>
      <c r="F138" s="122"/>
      <c r="G138" s="229"/>
      <c r="H138" s="122"/>
    </row>
    <row r="139" spans="1:8" ht="14.25">
      <c r="A139" s="318"/>
      <c r="B139" s="319"/>
      <c r="C139" s="122"/>
      <c r="D139" s="122"/>
      <c r="E139" s="122"/>
      <c r="F139" s="122"/>
      <c r="G139" s="122"/>
      <c r="H139" s="122"/>
    </row>
    <row r="140" spans="1:8" ht="14.25">
      <c r="A140" s="136"/>
      <c r="B140" s="137"/>
      <c r="C140" s="122"/>
      <c r="D140" s="122"/>
      <c r="E140" s="122"/>
      <c r="F140" s="122"/>
      <c r="G140" s="122"/>
      <c r="H140" s="122"/>
    </row>
    <row r="141" spans="1:8" ht="14.25">
      <c r="A141" s="122"/>
      <c r="B141" s="122"/>
      <c r="C141" s="122"/>
      <c r="D141" s="122"/>
      <c r="E141" s="122"/>
      <c r="F141" s="122"/>
      <c r="G141" s="122"/>
      <c r="H141" s="122"/>
    </row>
  </sheetData>
  <sheetProtection/>
  <mergeCells count="10">
    <mergeCell ref="A139:B139"/>
    <mergeCell ref="A3:A5"/>
    <mergeCell ref="B3:B5"/>
    <mergeCell ref="C4:D4"/>
    <mergeCell ref="G4:H4"/>
    <mergeCell ref="A1:H1"/>
    <mergeCell ref="A2:H2"/>
    <mergeCell ref="C3:H3"/>
    <mergeCell ref="A136:B136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193" customWidth="1"/>
    <col min="2" max="2" width="72.28125" style="193" bestFit="1" customWidth="1"/>
    <col min="3" max="3" width="12.7109375" style="193" customWidth="1"/>
    <col min="4" max="4" width="12.7109375" style="234" customWidth="1"/>
    <col min="5" max="5" width="12.7109375" style="193" customWidth="1"/>
    <col min="6" max="6" width="12.7109375" style="234" customWidth="1"/>
    <col min="7" max="7" width="12.7109375" style="193" customWidth="1"/>
    <col min="8" max="8" width="12.7109375" style="234" customWidth="1"/>
    <col min="9" max="16384" width="9.140625" style="193" customWidth="1"/>
  </cols>
  <sheetData>
    <row r="1" spans="1:8" ht="24.75" customHeight="1" thickBot="1" thickTop="1">
      <c r="A1" s="262" t="s">
        <v>378</v>
      </c>
      <c r="B1" s="263"/>
      <c r="C1" s="263"/>
      <c r="D1" s="263"/>
      <c r="E1" s="263"/>
      <c r="F1" s="263"/>
      <c r="G1" s="263"/>
      <c r="H1" s="264"/>
    </row>
    <row r="2" spans="1:8" ht="24.75" customHeight="1" thickBot="1" thickTop="1">
      <c r="A2" s="320" t="s">
        <v>245</v>
      </c>
      <c r="B2" s="323" t="s">
        <v>246</v>
      </c>
      <c r="C2" s="269" t="s">
        <v>211</v>
      </c>
      <c r="D2" s="270"/>
      <c r="E2" s="270"/>
      <c r="F2" s="271"/>
      <c r="G2" s="278" t="s">
        <v>167</v>
      </c>
      <c r="H2" s="279"/>
    </row>
    <row r="3" spans="1:8" ht="24.75" customHeight="1">
      <c r="A3" s="321"/>
      <c r="B3" s="324"/>
      <c r="C3" s="267" t="s">
        <v>212</v>
      </c>
      <c r="D3" s="268"/>
      <c r="E3" s="267" t="s">
        <v>213</v>
      </c>
      <c r="F3" s="268"/>
      <c r="G3" s="296"/>
      <c r="H3" s="279"/>
    </row>
    <row r="4" spans="1:8" ht="24.75" customHeight="1" thickBot="1">
      <c r="A4" s="322"/>
      <c r="B4" s="325"/>
      <c r="C4" s="8" t="s">
        <v>24</v>
      </c>
      <c r="D4" s="57" t="s">
        <v>25</v>
      </c>
      <c r="E4" s="8" t="s">
        <v>24</v>
      </c>
      <c r="F4" s="57" t="s">
        <v>25</v>
      </c>
      <c r="G4" s="8" t="s">
        <v>24</v>
      </c>
      <c r="H4" s="57" t="s">
        <v>25</v>
      </c>
    </row>
    <row r="5" spans="1:8" ht="14.25">
      <c r="A5" s="125" t="s">
        <v>34</v>
      </c>
      <c r="B5" s="126" t="s">
        <v>248</v>
      </c>
      <c r="C5" s="65">
        <v>5</v>
      </c>
      <c r="D5" s="231">
        <v>0.0002845597860110409</v>
      </c>
      <c r="E5" s="65">
        <v>16</v>
      </c>
      <c r="F5" s="230">
        <v>0.0008000800080008002</v>
      </c>
      <c r="G5" s="151">
        <v>21</v>
      </c>
      <c r="H5" s="205">
        <v>0.0005589714924538849</v>
      </c>
    </row>
    <row r="6" spans="1:8" ht="14.25">
      <c r="A6" s="127" t="s">
        <v>35</v>
      </c>
      <c r="B6" s="128" t="s">
        <v>249</v>
      </c>
      <c r="C6" s="69">
        <v>3</v>
      </c>
      <c r="D6" s="195">
        <v>0.00017073587160662456</v>
      </c>
      <c r="E6" s="69">
        <v>42</v>
      </c>
      <c r="F6" s="195">
        <v>0.0021002100210021</v>
      </c>
      <c r="G6" s="71">
        <v>45</v>
      </c>
      <c r="H6" s="251">
        <v>0.001197796055258325</v>
      </c>
    </row>
    <row r="7" spans="1:8" ht="14.25">
      <c r="A7" s="127" t="s">
        <v>36</v>
      </c>
      <c r="B7" s="128" t="s">
        <v>250</v>
      </c>
      <c r="C7" s="69">
        <v>4</v>
      </c>
      <c r="D7" s="195">
        <v>0.00022764782880883275</v>
      </c>
      <c r="E7" s="69">
        <v>97</v>
      </c>
      <c r="F7" s="195">
        <v>0.00485048504850485</v>
      </c>
      <c r="G7" s="71">
        <v>101</v>
      </c>
      <c r="H7" s="251">
        <v>0.0026883867018020176</v>
      </c>
    </row>
    <row r="8" spans="1:8" ht="27">
      <c r="A8" s="127" t="s">
        <v>39</v>
      </c>
      <c r="B8" s="128" t="s">
        <v>251</v>
      </c>
      <c r="C8" s="69">
        <v>34</v>
      </c>
      <c r="D8" s="195">
        <v>0.001935006544875078</v>
      </c>
      <c r="E8" s="69">
        <v>34</v>
      </c>
      <c r="F8" s="195">
        <v>0.0017001700170016997</v>
      </c>
      <c r="G8" s="71">
        <v>68</v>
      </c>
      <c r="H8" s="251">
        <v>0.0018100029279459128</v>
      </c>
    </row>
    <row r="9" spans="1:8" ht="14.25">
      <c r="A9" s="127" t="s">
        <v>106</v>
      </c>
      <c r="B9" s="128" t="s">
        <v>252</v>
      </c>
      <c r="C9" s="69">
        <v>4</v>
      </c>
      <c r="D9" s="195">
        <v>0.00022764782880883275</v>
      </c>
      <c r="E9" s="69">
        <v>3</v>
      </c>
      <c r="F9" s="195">
        <v>0.00015001500150015003</v>
      </c>
      <c r="G9" s="71">
        <v>7</v>
      </c>
      <c r="H9" s="251">
        <v>0.0001863238308179616</v>
      </c>
    </row>
    <row r="10" spans="1:8" ht="27">
      <c r="A10" s="127" t="s">
        <v>107</v>
      </c>
      <c r="B10" s="128" t="s">
        <v>253</v>
      </c>
      <c r="C10" s="69">
        <v>50</v>
      </c>
      <c r="D10" s="195">
        <v>0.002845597860110409</v>
      </c>
      <c r="E10" s="69">
        <v>13</v>
      </c>
      <c r="F10" s="195">
        <v>0.0006500650065006501</v>
      </c>
      <c r="G10" s="71">
        <v>63</v>
      </c>
      <c r="H10" s="251">
        <v>0.0016769144773616546</v>
      </c>
    </row>
    <row r="11" spans="1:8" ht="27">
      <c r="A11" s="127" t="s">
        <v>108</v>
      </c>
      <c r="B11" s="128" t="s">
        <v>254</v>
      </c>
      <c r="C11" s="69">
        <v>6</v>
      </c>
      <c r="D11" s="195">
        <v>0.0003414717432132491</v>
      </c>
      <c r="E11" s="69">
        <v>4</v>
      </c>
      <c r="F11" s="195">
        <v>0.00020002000200020005</v>
      </c>
      <c r="G11" s="71">
        <v>10</v>
      </c>
      <c r="H11" s="251">
        <v>0.0002661769011685166</v>
      </c>
    </row>
    <row r="12" spans="1:8" ht="27">
      <c r="A12" s="127" t="s">
        <v>109</v>
      </c>
      <c r="B12" s="128" t="s">
        <v>255</v>
      </c>
      <c r="C12" s="69">
        <v>1</v>
      </c>
      <c r="D12" s="195">
        <v>5.6911957202208187E-05</v>
      </c>
      <c r="E12" s="69">
        <v>3</v>
      </c>
      <c r="F12" s="195">
        <v>0.00015001500150015003</v>
      </c>
      <c r="G12" s="71">
        <v>4</v>
      </c>
      <c r="H12" s="251">
        <v>0.00010647076046740666</v>
      </c>
    </row>
    <row r="13" spans="1:8" ht="27">
      <c r="A13" s="127" t="s">
        <v>110</v>
      </c>
      <c r="B13" s="128" t="s">
        <v>256</v>
      </c>
      <c r="C13" s="69">
        <v>5</v>
      </c>
      <c r="D13" s="195">
        <v>0.0002845597860110409</v>
      </c>
      <c r="E13" s="69">
        <v>20</v>
      </c>
      <c r="F13" s="195">
        <v>0.0010001000100009999</v>
      </c>
      <c r="G13" s="71">
        <v>25</v>
      </c>
      <c r="H13" s="251">
        <v>0.0006654422529212916</v>
      </c>
    </row>
    <row r="14" spans="1:8" ht="27">
      <c r="A14" s="127" t="s">
        <v>111</v>
      </c>
      <c r="B14" s="128" t="s">
        <v>257</v>
      </c>
      <c r="C14" s="69">
        <v>3</v>
      </c>
      <c r="D14" s="195">
        <v>0.00017073587160662456</v>
      </c>
      <c r="E14" s="69">
        <v>2</v>
      </c>
      <c r="F14" s="195">
        <v>0.00010001000100010003</v>
      </c>
      <c r="G14" s="71">
        <v>5</v>
      </c>
      <c r="H14" s="251">
        <v>0.0001330884505842583</v>
      </c>
    </row>
    <row r="15" spans="1:8" ht="14.25">
      <c r="A15" s="127" t="s">
        <v>112</v>
      </c>
      <c r="B15" s="128" t="s">
        <v>258</v>
      </c>
      <c r="C15" s="69">
        <v>249</v>
      </c>
      <c r="D15" s="195">
        <v>0.014171077343349835</v>
      </c>
      <c r="E15" s="69">
        <v>164</v>
      </c>
      <c r="F15" s="195">
        <v>0.008200820082008202</v>
      </c>
      <c r="G15" s="71">
        <v>413</v>
      </c>
      <c r="H15" s="251">
        <v>0.010993106018259735</v>
      </c>
    </row>
    <row r="16" spans="1:8" ht="14.25">
      <c r="A16" s="127" t="s">
        <v>113</v>
      </c>
      <c r="B16" s="128" t="s">
        <v>259</v>
      </c>
      <c r="C16" s="69">
        <v>3</v>
      </c>
      <c r="D16" s="195">
        <v>0.00017073587160662456</v>
      </c>
      <c r="E16" s="69">
        <v>2</v>
      </c>
      <c r="F16" s="195">
        <v>0.00010001000100010003</v>
      </c>
      <c r="G16" s="71">
        <v>5</v>
      </c>
      <c r="H16" s="251">
        <v>0.0001330884505842583</v>
      </c>
    </row>
    <row r="17" spans="1:8" ht="14.25">
      <c r="A17" s="127" t="s">
        <v>114</v>
      </c>
      <c r="B17" s="128" t="s">
        <v>260</v>
      </c>
      <c r="C17" s="69">
        <v>0</v>
      </c>
      <c r="D17" s="195">
        <v>0</v>
      </c>
      <c r="E17" s="69">
        <v>0</v>
      </c>
      <c r="F17" s="195">
        <v>0</v>
      </c>
      <c r="G17" s="71">
        <v>0</v>
      </c>
      <c r="H17" s="251">
        <v>0</v>
      </c>
    </row>
    <row r="18" spans="1:8" ht="14.25">
      <c r="A18" s="127" t="s">
        <v>115</v>
      </c>
      <c r="B18" s="128" t="s">
        <v>261</v>
      </c>
      <c r="C18" s="69">
        <v>20</v>
      </c>
      <c r="D18" s="195">
        <v>0.0011382391440441636</v>
      </c>
      <c r="E18" s="69">
        <v>22</v>
      </c>
      <c r="F18" s="195">
        <v>0.0011001100110011</v>
      </c>
      <c r="G18" s="71">
        <v>42</v>
      </c>
      <c r="H18" s="251">
        <v>0.0011179429849077697</v>
      </c>
    </row>
    <row r="19" spans="1:8" ht="14.25">
      <c r="A19" s="127" t="s">
        <v>116</v>
      </c>
      <c r="B19" s="128" t="s">
        <v>262</v>
      </c>
      <c r="C19" s="69">
        <v>7</v>
      </c>
      <c r="D19" s="195">
        <v>0.0003983837004154573</v>
      </c>
      <c r="E19" s="69">
        <v>11</v>
      </c>
      <c r="F19" s="195">
        <v>0.00055005500550055</v>
      </c>
      <c r="G19" s="71">
        <v>18</v>
      </c>
      <c r="H19" s="251">
        <v>0.00047911842210332983</v>
      </c>
    </row>
    <row r="20" spans="1:8" ht="14.25">
      <c r="A20" s="127" t="s">
        <v>117</v>
      </c>
      <c r="B20" s="128" t="s">
        <v>263</v>
      </c>
      <c r="C20" s="69">
        <v>1</v>
      </c>
      <c r="D20" s="195">
        <v>5.6911957202208187E-05</v>
      </c>
      <c r="E20" s="69">
        <v>1</v>
      </c>
      <c r="F20" s="195">
        <v>5.0005000500050013E-05</v>
      </c>
      <c r="G20" s="71">
        <v>2</v>
      </c>
      <c r="H20" s="251">
        <v>5.323538023370333E-05</v>
      </c>
    </row>
    <row r="21" spans="1:8" ht="14.25">
      <c r="A21" s="127" t="s">
        <v>118</v>
      </c>
      <c r="B21" s="128" t="s">
        <v>264</v>
      </c>
      <c r="C21" s="69">
        <v>18</v>
      </c>
      <c r="D21" s="195">
        <v>0.0010244152296397474</v>
      </c>
      <c r="E21" s="69">
        <v>16</v>
      </c>
      <c r="F21" s="195">
        <v>0.0008000800080008002</v>
      </c>
      <c r="G21" s="71">
        <v>34</v>
      </c>
      <c r="H21" s="251">
        <v>0.0009050014639729564</v>
      </c>
    </row>
    <row r="22" spans="1:8" ht="14.25">
      <c r="A22" s="127" t="s">
        <v>119</v>
      </c>
      <c r="B22" s="128" t="s">
        <v>265</v>
      </c>
      <c r="C22" s="69">
        <v>11</v>
      </c>
      <c r="D22" s="195">
        <v>0.00062603152922429</v>
      </c>
      <c r="E22" s="69">
        <v>27</v>
      </c>
      <c r="F22" s="195">
        <v>0.0013501350135013501</v>
      </c>
      <c r="G22" s="71">
        <v>38</v>
      </c>
      <c r="H22" s="251">
        <v>0.001011472224440363</v>
      </c>
    </row>
    <row r="23" spans="1:8" ht="14.25">
      <c r="A23" s="127" t="s">
        <v>120</v>
      </c>
      <c r="B23" s="128" t="s">
        <v>266</v>
      </c>
      <c r="C23" s="69">
        <v>0</v>
      </c>
      <c r="D23" s="195">
        <v>0</v>
      </c>
      <c r="E23" s="69">
        <v>6</v>
      </c>
      <c r="F23" s="195">
        <v>0.00030003000300030005</v>
      </c>
      <c r="G23" s="71">
        <v>6</v>
      </c>
      <c r="H23" s="251">
        <v>0.00015970614070110993</v>
      </c>
    </row>
    <row r="24" spans="1:8" ht="14.25">
      <c r="A24" s="127" t="s">
        <v>121</v>
      </c>
      <c r="B24" s="128" t="s">
        <v>267</v>
      </c>
      <c r="C24" s="69">
        <v>10</v>
      </c>
      <c r="D24" s="195">
        <v>0.0005691195720220818</v>
      </c>
      <c r="E24" s="69">
        <v>15</v>
      </c>
      <c r="F24" s="195">
        <v>0.00075007500750075</v>
      </c>
      <c r="G24" s="71">
        <v>25</v>
      </c>
      <c r="H24" s="251">
        <v>0.0006654422529212916</v>
      </c>
    </row>
    <row r="25" spans="1:8" ht="14.25">
      <c r="A25" s="127" t="s">
        <v>122</v>
      </c>
      <c r="B25" s="128" t="s">
        <v>268</v>
      </c>
      <c r="C25" s="69">
        <v>76</v>
      </c>
      <c r="D25" s="195">
        <v>0.004325308747367822</v>
      </c>
      <c r="E25" s="69">
        <v>60</v>
      </c>
      <c r="F25" s="195">
        <v>0.003000300030003</v>
      </c>
      <c r="G25" s="71">
        <v>136</v>
      </c>
      <c r="H25" s="251">
        <v>0.0036200058558918257</v>
      </c>
    </row>
    <row r="26" spans="1:8" ht="14.25">
      <c r="A26" s="127" t="s">
        <v>123</v>
      </c>
      <c r="B26" s="128" t="s">
        <v>269</v>
      </c>
      <c r="C26" s="69">
        <v>272</v>
      </c>
      <c r="D26" s="195">
        <v>0.015480052359000624</v>
      </c>
      <c r="E26" s="69">
        <v>107</v>
      </c>
      <c r="F26" s="195">
        <v>0.005350535053505351</v>
      </c>
      <c r="G26" s="71">
        <v>379</v>
      </c>
      <c r="H26" s="251">
        <v>0.010088104554286778</v>
      </c>
    </row>
    <row r="27" spans="1:8" ht="27">
      <c r="A27" s="127" t="s">
        <v>124</v>
      </c>
      <c r="B27" s="128" t="s">
        <v>270</v>
      </c>
      <c r="C27" s="69">
        <v>4</v>
      </c>
      <c r="D27" s="195">
        <v>0.00022764782880883275</v>
      </c>
      <c r="E27" s="69">
        <v>0</v>
      </c>
      <c r="F27" s="195">
        <v>0</v>
      </c>
      <c r="G27" s="71">
        <v>4</v>
      </c>
      <c r="H27" s="251">
        <v>0.00010647076046740666</v>
      </c>
    </row>
    <row r="28" spans="1:8" ht="14.25">
      <c r="A28" s="127" t="s">
        <v>125</v>
      </c>
      <c r="B28" s="128" t="s">
        <v>271</v>
      </c>
      <c r="C28" s="69">
        <v>5</v>
      </c>
      <c r="D28" s="195">
        <v>0.0002845597860110409</v>
      </c>
      <c r="E28" s="69">
        <v>2</v>
      </c>
      <c r="F28" s="195">
        <v>0.00010001000100010003</v>
      </c>
      <c r="G28" s="71">
        <v>7</v>
      </c>
      <c r="H28" s="251">
        <v>0.0001863238308179616</v>
      </c>
    </row>
    <row r="29" spans="1:8" ht="14.25">
      <c r="A29" s="127" t="s">
        <v>126</v>
      </c>
      <c r="B29" s="128" t="s">
        <v>272</v>
      </c>
      <c r="C29" s="69">
        <v>219</v>
      </c>
      <c r="D29" s="195">
        <v>0.012463718627283592</v>
      </c>
      <c r="E29" s="69">
        <v>27</v>
      </c>
      <c r="F29" s="195">
        <v>0.0013501350135013501</v>
      </c>
      <c r="G29" s="71">
        <v>246</v>
      </c>
      <c r="H29" s="251">
        <v>0.006547951768745509</v>
      </c>
    </row>
    <row r="30" spans="1:8" ht="14.25">
      <c r="A30" s="127" t="s">
        <v>163</v>
      </c>
      <c r="B30" s="128" t="s">
        <v>273</v>
      </c>
      <c r="C30" s="69">
        <v>107</v>
      </c>
      <c r="D30" s="195">
        <v>0.006089579420636275</v>
      </c>
      <c r="E30" s="69">
        <v>47</v>
      </c>
      <c r="F30" s="195">
        <v>0.0023502350235023502</v>
      </c>
      <c r="G30" s="71">
        <v>154</v>
      </c>
      <c r="H30" s="251">
        <v>0.0040991242779951555</v>
      </c>
    </row>
    <row r="31" spans="1:8" ht="14.25">
      <c r="A31" s="127" t="s">
        <v>162</v>
      </c>
      <c r="B31" s="128" t="s">
        <v>274</v>
      </c>
      <c r="C31" s="69">
        <v>329</v>
      </c>
      <c r="D31" s="195">
        <v>0.018724033919526494</v>
      </c>
      <c r="E31" s="69">
        <v>393</v>
      </c>
      <c r="F31" s="195">
        <v>0.01965196519651965</v>
      </c>
      <c r="G31" s="71">
        <v>722</v>
      </c>
      <c r="H31" s="251">
        <v>0.0192179722643669</v>
      </c>
    </row>
    <row r="32" spans="1:8" ht="14.25">
      <c r="A32" s="127" t="s">
        <v>161</v>
      </c>
      <c r="B32" s="128" t="s">
        <v>275</v>
      </c>
      <c r="C32" s="69">
        <v>1833</v>
      </c>
      <c r="D32" s="195">
        <v>0.10431961755164759</v>
      </c>
      <c r="E32" s="69">
        <v>949</v>
      </c>
      <c r="F32" s="195">
        <v>0.04745474547454745</v>
      </c>
      <c r="G32" s="71">
        <v>2782</v>
      </c>
      <c r="H32" s="251">
        <v>0.07405041390508131</v>
      </c>
    </row>
    <row r="33" spans="1:8" ht="14.25">
      <c r="A33" s="127" t="s">
        <v>160</v>
      </c>
      <c r="B33" s="128" t="s">
        <v>276</v>
      </c>
      <c r="C33" s="69">
        <v>2481</v>
      </c>
      <c r="D33" s="195">
        <v>0.1411985658186785</v>
      </c>
      <c r="E33" s="69">
        <v>319</v>
      </c>
      <c r="F33" s="195">
        <v>0.01595159515951595</v>
      </c>
      <c r="G33" s="71">
        <v>2800</v>
      </c>
      <c r="H33" s="251">
        <v>0.07452953232718466</v>
      </c>
    </row>
    <row r="34" spans="1:8" ht="14.25">
      <c r="A34" s="127" t="s">
        <v>159</v>
      </c>
      <c r="B34" s="128" t="s">
        <v>277</v>
      </c>
      <c r="C34" s="69">
        <v>613</v>
      </c>
      <c r="D34" s="195">
        <v>0.034887029764953614</v>
      </c>
      <c r="E34" s="69">
        <v>361</v>
      </c>
      <c r="F34" s="195">
        <v>0.018051805180518053</v>
      </c>
      <c r="G34" s="71">
        <v>974</v>
      </c>
      <c r="H34" s="251">
        <v>0.025925630173813517</v>
      </c>
    </row>
    <row r="35" spans="1:8" ht="14.25">
      <c r="A35" s="127" t="s">
        <v>158</v>
      </c>
      <c r="B35" s="128" t="s">
        <v>278</v>
      </c>
      <c r="C35" s="69">
        <v>8</v>
      </c>
      <c r="D35" s="195">
        <v>0.0004552956576176655</v>
      </c>
      <c r="E35" s="69">
        <v>4</v>
      </c>
      <c r="F35" s="195">
        <v>0.00020002000200020005</v>
      </c>
      <c r="G35" s="71">
        <v>12</v>
      </c>
      <c r="H35" s="251">
        <v>0.00031941228140221987</v>
      </c>
    </row>
    <row r="36" spans="1:8" ht="14.25">
      <c r="A36" s="127" t="s">
        <v>157</v>
      </c>
      <c r="B36" s="128" t="s">
        <v>279</v>
      </c>
      <c r="C36" s="69">
        <v>20</v>
      </c>
      <c r="D36" s="195">
        <v>0.0011382391440441636</v>
      </c>
      <c r="E36" s="69">
        <v>11</v>
      </c>
      <c r="F36" s="195">
        <v>0.00055005500550055</v>
      </c>
      <c r="G36" s="71">
        <v>31</v>
      </c>
      <c r="H36" s="251">
        <v>0.0008251483936224014</v>
      </c>
    </row>
    <row r="37" spans="1:8" ht="27">
      <c r="A37" s="127" t="s">
        <v>156</v>
      </c>
      <c r="B37" s="128" t="s">
        <v>280</v>
      </c>
      <c r="C37" s="69">
        <v>4</v>
      </c>
      <c r="D37" s="195">
        <v>0.00022764782880883275</v>
      </c>
      <c r="E37" s="69">
        <v>0</v>
      </c>
      <c r="F37" s="195">
        <v>0</v>
      </c>
      <c r="G37" s="71">
        <v>4</v>
      </c>
      <c r="H37" s="251">
        <v>0.00010647076046740666</v>
      </c>
    </row>
    <row r="38" spans="1:8" ht="14.25">
      <c r="A38" s="127" t="s">
        <v>155</v>
      </c>
      <c r="B38" s="128" t="s">
        <v>281</v>
      </c>
      <c r="C38" s="69">
        <v>2</v>
      </c>
      <c r="D38" s="195">
        <v>0.00011382391440441637</v>
      </c>
      <c r="E38" s="69">
        <v>5</v>
      </c>
      <c r="F38" s="195">
        <v>0.00025002500250024997</v>
      </c>
      <c r="G38" s="71">
        <v>7</v>
      </c>
      <c r="H38" s="251">
        <v>0.0001863238308179616</v>
      </c>
    </row>
    <row r="39" spans="1:8" ht="14.25">
      <c r="A39" s="127" t="s">
        <v>154</v>
      </c>
      <c r="B39" s="128" t="s">
        <v>282</v>
      </c>
      <c r="C39" s="69">
        <v>5</v>
      </c>
      <c r="D39" s="195">
        <v>0.0002845597860110409</v>
      </c>
      <c r="E39" s="69">
        <v>18</v>
      </c>
      <c r="F39" s="195">
        <v>0.0009000900090009</v>
      </c>
      <c r="G39" s="71">
        <v>23</v>
      </c>
      <c r="H39" s="251">
        <v>0.0006122068726875882</v>
      </c>
    </row>
    <row r="40" spans="1:8" ht="14.25">
      <c r="A40" s="127" t="s">
        <v>153</v>
      </c>
      <c r="B40" s="128" t="s">
        <v>283</v>
      </c>
      <c r="C40" s="69">
        <v>9</v>
      </c>
      <c r="D40" s="195">
        <v>0.0005122076148198737</v>
      </c>
      <c r="E40" s="69">
        <v>9</v>
      </c>
      <c r="F40" s="195">
        <v>0.00045004500450045</v>
      </c>
      <c r="G40" s="71">
        <v>18</v>
      </c>
      <c r="H40" s="251">
        <v>0.00047911842210332983</v>
      </c>
    </row>
    <row r="41" spans="1:8" ht="14.25">
      <c r="A41" s="127" t="s">
        <v>152</v>
      </c>
      <c r="B41" s="128" t="s">
        <v>284</v>
      </c>
      <c r="C41" s="69">
        <v>19</v>
      </c>
      <c r="D41" s="195">
        <v>0.0010813271868419555</v>
      </c>
      <c r="E41" s="69">
        <v>9</v>
      </c>
      <c r="F41" s="195">
        <v>0.00045004500450045</v>
      </c>
      <c r="G41" s="71">
        <v>28</v>
      </c>
      <c r="H41" s="251">
        <v>0.0007452953232718465</v>
      </c>
    </row>
    <row r="42" spans="1:8" ht="14.25">
      <c r="A42" s="127" t="s">
        <v>151</v>
      </c>
      <c r="B42" s="128" t="s">
        <v>285</v>
      </c>
      <c r="C42" s="69">
        <v>132</v>
      </c>
      <c r="D42" s="195">
        <v>0.007512378350691481</v>
      </c>
      <c r="E42" s="69">
        <v>18</v>
      </c>
      <c r="F42" s="195">
        <v>0.0009000900090009</v>
      </c>
      <c r="G42" s="71">
        <v>150</v>
      </c>
      <c r="H42" s="251">
        <v>0.003992653517527749</v>
      </c>
    </row>
    <row r="43" spans="1:8" ht="14.25">
      <c r="A43" s="127" t="s">
        <v>150</v>
      </c>
      <c r="B43" s="128" t="s">
        <v>286</v>
      </c>
      <c r="C43" s="69">
        <v>7</v>
      </c>
      <c r="D43" s="195">
        <v>0.0003983837004154573</v>
      </c>
      <c r="E43" s="69">
        <v>1</v>
      </c>
      <c r="F43" s="195">
        <v>5.0005000500050013E-05</v>
      </c>
      <c r="G43" s="71">
        <v>8</v>
      </c>
      <c r="H43" s="251">
        <v>0.00021294152093481332</v>
      </c>
    </row>
    <row r="44" spans="1:8" ht="14.25">
      <c r="A44" s="127" t="s">
        <v>149</v>
      </c>
      <c r="B44" s="128" t="s">
        <v>287</v>
      </c>
      <c r="C44" s="69">
        <v>6</v>
      </c>
      <c r="D44" s="195">
        <v>0.0003414717432132491</v>
      </c>
      <c r="E44" s="69">
        <v>6</v>
      </c>
      <c r="F44" s="195">
        <v>0.00030003000300030005</v>
      </c>
      <c r="G44" s="71">
        <v>12</v>
      </c>
      <c r="H44" s="251">
        <v>0.00031941228140221987</v>
      </c>
    </row>
    <row r="45" spans="1:8" ht="14.25">
      <c r="A45" s="127" t="s">
        <v>148</v>
      </c>
      <c r="B45" s="128" t="s">
        <v>288</v>
      </c>
      <c r="C45" s="69">
        <v>24</v>
      </c>
      <c r="D45" s="195">
        <v>0.0013658869728529965</v>
      </c>
      <c r="E45" s="69">
        <v>616</v>
      </c>
      <c r="F45" s="195">
        <v>0.030803080308030802</v>
      </c>
      <c r="G45" s="71">
        <v>640</v>
      </c>
      <c r="H45" s="251">
        <v>0.017035321674785064</v>
      </c>
    </row>
    <row r="46" spans="1:8" ht="27">
      <c r="A46" s="127" t="s">
        <v>147</v>
      </c>
      <c r="B46" s="128" t="s">
        <v>289</v>
      </c>
      <c r="C46" s="69">
        <v>6</v>
      </c>
      <c r="D46" s="195">
        <v>0.0003414717432132491</v>
      </c>
      <c r="E46" s="69">
        <v>47</v>
      </c>
      <c r="F46" s="195">
        <v>0.0023502350235023502</v>
      </c>
      <c r="G46" s="71">
        <v>53</v>
      </c>
      <c r="H46" s="251">
        <v>0.001410737576193138</v>
      </c>
    </row>
    <row r="47" spans="1:8" ht="14.25">
      <c r="A47" s="127" t="s">
        <v>146</v>
      </c>
      <c r="B47" s="128" t="s">
        <v>290</v>
      </c>
      <c r="C47" s="69">
        <v>1</v>
      </c>
      <c r="D47" s="195">
        <v>5.6911957202208187E-05</v>
      </c>
      <c r="E47" s="69">
        <v>53</v>
      </c>
      <c r="F47" s="195">
        <v>0.00265026502650265</v>
      </c>
      <c r="G47" s="71">
        <v>54</v>
      </c>
      <c r="H47" s="251">
        <v>0.0014373552663099899</v>
      </c>
    </row>
    <row r="48" spans="1:8" ht="14.25">
      <c r="A48" s="127" t="s">
        <v>145</v>
      </c>
      <c r="B48" s="128" t="s">
        <v>291</v>
      </c>
      <c r="C48" s="69">
        <v>6</v>
      </c>
      <c r="D48" s="195">
        <v>0.0003414717432132491</v>
      </c>
      <c r="E48" s="69">
        <v>47</v>
      </c>
      <c r="F48" s="195">
        <v>0.0023502350235023502</v>
      </c>
      <c r="G48" s="71">
        <v>53</v>
      </c>
      <c r="H48" s="251">
        <v>0.001410737576193138</v>
      </c>
    </row>
    <row r="49" spans="1:8" ht="27">
      <c r="A49" s="127" t="s">
        <v>144</v>
      </c>
      <c r="B49" s="128" t="s">
        <v>292</v>
      </c>
      <c r="C49" s="69">
        <v>12</v>
      </c>
      <c r="D49" s="195">
        <v>0.0006829434864264982</v>
      </c>
      <c r="E49" s="69">
        <v>73</v>
      </c>
      <c r="F49" s="195">
        <v>0.0036503650365036504</v>
      </c>
      <c r="G49" s="71">
        <v>85</v>
      </c>
      <c r="H49" s="251">
        <v>0.002262503659932391</v>
      </c>
    </row>
    <row r="50" spans="1:8" ht="14.25">
      <c r="A50" s="127" t="s">
        <v>143</v>
      </c>
      <c r="B50" s="128" t="s">
        <v>293</v>
      </c>
      <c r="C50" s="69">
        <v>88</v>
      </c>
      <c r="D50" s="195">
        <v>0.00500825223379432</v>
      </c>
      <c r="E50" s="69">
        <v>31</v>
      </c>
      <c r="F50" s="195">
        <v>0.0015501550155015502</v>
      </c>
      <c r="G50" s="71">
        <v>119</v>
      </c>
      <c r="H50" s="251">
        <v>0.0031675051239053475</v>
      </c>
    </row>
    <row r="51" spans="1:8" ht="14.25">
      <c r="A51" s="127" t="s">
        <v>142</v>
      </c>
      <c r="B51" s="128" t="s">
        <v>294</v>
      </c>
      <c r="C51" s="69">
        <v>1748</v>
      </c>
      <c r="D51" s="195">
        <v>0.09948210118945991</v>
      </c>
      <c r="E51" s="69">
        <v>286</v>
      </c>
      <c r="F51" s="195">
        <v>0.0143014301430143</v>
      </c>
      <c r="G51" s="71">
        <v>2034</v>
      </c>
      <c r="H51" s="251">
        <v>0.05414038169767627</v>
      </c>
    </row>
    <row r="52" spans="1:8" ht="14.25">
      <c r="A52" s="127" t="s">
        <v>141</v>
      </c>
      <c r="B52" s="128" t="s">
        <v>295</v>
      </c>
      <c r="C52" s="69">
        <v>4</v>
      </c>
      <c r="D52" s="195">
        <v>0.00022764782880883275</v>
      </c>
      <c r="E52" s="69">
        <v>1</v>
      </c>
      <c r="F52" s="195">
        <v>5.0005000500050013E-05</v>
      </c>
      <c r="G52" s="71">
        <v>5</v>
      </c>
      <c r="H52" s="251">
        <v>0.0001330884505842583</v>
      </c>
    </row>
    <row r="53" spans="1:8" ht="14.25">
      <c r="A53" s="127" t="s">
        <v>140</v>
      </c>
      <c r="B53" s="128" t="s">
        <v>296</v>
      </c>
      <c r="C53" s="69">
        <v>0</v>
      </c>
      <c r="D53" s="195">
        <v>0</v>
      </c>
      <c r="E53" s="69">
        <v>0</v>
      </c>
      <c r="F53" s="195">
        <v>0</v>
      </c>
      <c r="G53" s="71">
        <v>0</v>
      </c>
      <c r="H53" s="251">
        <v>0</v>
      </c>
    </row>
    <row r="54" spans="1:8" ht="27">
      <c r="A54" s="127" t="s">
        <v>139</v>
      </c>
      <c r="B54" s="128" t="s">
        <v>297</v>
      </c>
      <c r="C54" s="69">
        <v>303</v>
      </c>
      <c r="D54" s="195">
        <v>0.01724432303226908</v>
      </c>
      <c r="E54" s="69">
        <v>123</v>
      </c>
      <c r="F54" s="195">
        <v>0.006150615061506151</v>
      </c>
      <c r="G54" s="71">
        <v>426</v>
      </c>
      <c r="H54" s="251">
        <v>0.011339135989778808</v>
      </c>
    </row>
    <row r="55" spans="1:8" ht="14.25">
      <c r="A55" s="127" t="s">
        <v>164</v>
      </c>
      <c r="B55" s="128" t="s">
        <v>298</v>
      </c>
      <c r="C55" s="69">
        <v>0</v>
      </c>
      <c r="D55" s="195">
        <v>0</v>
      </c>
      <c r="E55" s="69">
        <v>2</v>
      </c>
      <c r="F55" s="195">
        <v>0.00010001000100010003</v>
      </c>
      <c r="G55" s="71">
        <v>2</v>
      </c>
      <c r="H55" s="251">
        <v>5.323538023370333E-05</v>
      </c>
    </row>
    <row r="56" spans="1:8" ht="14.25">
      <c r="A56" s="127" t="s">
        <v>138</v>
      </c>
      <c r="B56" s="128" t="s">
        <v>299</v>
      </c>
      <c r="C56" s="69">
        <v>12</v>
      </c>
      <c r="D56" s="195">
        <v>0.0006829434864264982</v>
      </c>
      <c r="E56" s="69">
        <v>1</v>
      </c>
      <c r="F56" s="195">
        <v>5.0005000500050013E-05</v>
      </c>
      <c r="G56" s="71">
        <v>13</v>
      </c>
      <c r="H56" s="251">
        <v>0.00034602997151907155</v>
      </c>
    </row>
    <row r="57" spans="1:8" ht="14.25">
      <c r="A57" s="127" t="s">
        <v>137</v>
      </c>
      <c r="B57" s="128" t="s">
        <v>300</v>
      </c>
      <c r="C57" s="69">
        <v>7</v>
      </c>
      <c r="D57" s="195">
        <v>0.0003983837004154573</v>
      </c>
      <c r="E57" s="69">
        <v>3</v>
      </c>
      <c r="F57" s="195">
        <v>0.00015001500150015003</v>
      </c>
      <c r="G57" s="71">
        <v>10</v>
      </c>
      <c r="H57" s="251">
        <v>0.0002661769011685166</v>
      </c>
    </row>
    <row r="58" spans="1:8" ht="14.25">
      <c r="A58" s="127" t="s">
        <v>136</v>
      </c>
      <c r="B58" s="128" t="s">
        <v>301</v>
      </c>
      <c r="C58" s="69">
        <v>50</v>
      </c>
      <c r="D58" s="195">
        <v>0.002845597860110409</v>
      </c>
      <c r="E58" s="69">
        <v>13</v>
      </c>
      <c r="F58" s="195">
        <v>0.0006500650065006501</v>
      </c>
      <c r="G58" s="71">
        <v>63</v>
      </c>
      <c r="H58" s="251">
        <v>0.0016769144773616546</v>
      </c>
    </row>
    <row r="59" spans="1:8" ht="27">
      <c r="A59" s="127" t="s">
        <v>135</v>
      </c>
      <c r="B59" s="128" t="s">
        <v>302</v>
      </c>
      <c r="C59" s="69">
        <v>771</v>
      </c>
      <c r="D59" s="195">
        <v>0.04387911900290251</v>
      </c>
      <c r="E59" s="69">
        <v>2444</v>
      </c>
      <c r="F59" s="195">
        <v>0.1222122212221222</v>
      </c>
      <c r="G59" s="71">
        <v>3215</v>
      </c>
      <c r="H59" s="251">
        <v>0.08557587372567807</v>
      </c>
    </row>
    <row r="60" spans="1:8" ht="27">
      <c r="A60" s="127" t="s">
        <v>134</v>
      </c>
      <c r="B60" s="128" t="s">
        <v>303</v>
      </c>
      <c r="C60" s="69">
        <v>132</v>
      </c>
      <c r="D60" s="195">
        <v>0.007512378350691481</v>
      </c>
      <c r="E60" s="69">
        <v>38</v>
      </c>
      <c r="F60" s="195">
        <v>0.0019001900190019005</v>
      </c>
      <c r="G60" s="71">
        <v>170</v>
      </c>
      <c r="H60" s="251">
        <v>0.004525007319864782</v>
      </c>
    </row>
    <row r="61" spans="1:8" ht="14.25">
      <c r="A61" s="127" t="s">
        <v>133</v>
      </c>
      <c r="B61" s="128" t="s">
        <v>304</v>
      </c>
      <c r="C61" s="69">
        <v>55</v>
      </c>
      <c r="D61" s="195">
        <v>0.00313015764612145</v>
      </c>
      <c r="E61" s="69">
        <v>78</v>
      </c>
      <c r="F61" s="195">
        <v>0.003900390039003901</v>
      </c>
      <c r="G61" s="71">
        <v>133</v>
      </c>
      <c r="H61" s="251">
        <v>0.0035401527855412705</v>
      </c>
    </row>
    <row r="62" spans="1:8" ht="14.25">
      <c r="A62" s="127" t="s">
        <v>132</v>
      </c>
      <c r="B62" s="128" t="s">
        <v>305</v>
      </c>
      <c r="C62" s="69">
        <v>20</v>
      </c>
      <c r="D62" s="195">
        <v>0.0011382391440441636</v>
      </c>
      <c r="E62" s="69">
        <v>78</v>
      </c>
      <c r="F62" s="195">
        <v>0.003900390039003901</v>
      </c>
      <c r="G62" s="71">
        <v>98</v>
      </c>
      <c r="H62" s="251">
        <v>0.002608533631451463</v>
      </c>
    </row>
    <row r="63" spans="1:8" ht="27">
      <c r="A63" s="127" t="s">
        <v>131</v>
      </c>
      <c r="B63" s="128" t="s">
        <v>306</v>
      </c>
      <c r="C63" s="69">
        <v>2</v>
      </c>
      <c r="D63" s="195">
        <v>0.00011382391440441637</v>
      </c>
      <c r="E63" s="69">
        <v>18</v>
      </c>
      <c r="F63" s="195">
        <v>0.0009000900090009</v>
      </c>
      <c r="G63" s="71">
        <v>20</v>
      </c>
      <c r="H63" s="251">
        <v>0.0005323538023370332</v>
      </c>
    </row>
    <row r="64" spans="1:8" ht="14.25">
      <c r="A64" s="127" t="s">
        <v>130</v>
      </c>
      <c r="B64" s="128" t="s">
        <v>307</v>
      </c>
      <c r="C64" s="69">
        <v>4</v>
      </c>
      <c r="D64" s="195">
        <v>0.00022764782880883275</v>
      </c>
      <c r="E64" s="69">
        <v>9</v>
      </c>
      <c r="F64" s="195">
        <v>0.00045004500450045</v>
      </c>
      <c r="G64" s="71">
        <v>13</v>
      </c>
      <c r="H64" s="251">
        <v>0.00034602997151907155</v>
      </c>
    </row>
    <row r="65" spans="1:8" ht="14.25">
      <c r="A65" s="127" t="s">
        <v>129</v>
      </c>
      <c r="B65" s="128" t="s">
        <v>308</v>
      </c>
      <c r="C65" s="69">
        <v>834</v>
      </c>
      <c r="D65" s="195">
        <v>0.047464572306641625</v>
      </c>
      <c r="E65" s="69">
        <v>355</v>
      </c>
      <c r="F65" s="195">
        <v>0.01775177517751775</v>
      </c>
      <c r="G65" s="71">
        <v>1189</v>
      </c>
      <c r="H65" s="251">
        <v>0.03164843354893662</v>
      </c>
    </row>
    <row r="66" spans="1:8" ht="14.25">
      <c r="A66" s="127" t="s">
        <v>128</v>
      </c>
      <c r="B66" s="128" t="s">
        <v>309</v>
      </c>
      <c r="C66" s="69">
        <v>79</v>
      </c>
      <c r="D66" s="195">
        <v>0.004496044618974447</v>
      </c>
      <c r="E66" s="69">
        <v>3</v>
      </c>
      <c r="F66" s="195">
        <v>0.00015001500150015003</v>
      </c>
      <c r="G66" s="71">
        <v>82</v>
      </c>
      <c r="H66" s="251">
        <v>0.002182650589581836</v>
      </c>
    </row>
    <row r="67" spans="1:8" ht="14.25">
      <c r="A67" s="127" t="s">
        <v>105</v>
      </c>
      <c r="B67" s="128" t="s">
        <v>310</v>
      </c>
      <c r="C67" s="69">
        <v>5</v>
      </c>
      <c r="D67" s="195">
        <v>0.0002845597860110409</v>
      </c>
      <c r="E67" s="69">
        <v>0</v>
      </c>
      <c r="F67" s="195">
        <v>0</v>
      </c>
      <c r="G67" s="71">
        <v>5</v>
      </c>
      <c r="H67" s="251">
        <v>0.0001330884505842583</v>
      </c>
    </row>
    <row r="68" spans="1:8" ht="14.25">
      <c r="A68" s="127" t="s">
        <v>104</v>
      </c>
      <c r="B68" s="128" t="s">
        <v>311</v>
      </c>
      <c r="C68" s="69">
        <v>44</v>
      </c>
      <c r="D68" s="195">
        <v>0.00250412611689716</v>
      </c>
      <c r="E68" s="69">
        <v>33</v>
      </c>
      <c r="F68" s="195">
        <v>0.00165016501650165</v>
      </c>
      <c r="G68" s="71">
        <v>77</v>
      </c>
      <c r="H68" s="251">
        <v>0.0020495621389975778</v>
      </c>
    </row>
    <row r="69" spans="1:8" ht="14.25">
      <c r="A69" s="127" t="s">
        <v>103</v>
      </c>
      <c r="B69" s="128" t="s">
        <v>312</v>
      </c>
      <c r="C69" s="69">
        <v>50</v>
      </c>
      <c r="D69" s="195">
        <v>0.002845597860110409</v>
      </c>
      <c r="E69" s="69">
        <v>13</v>
      </c>
      <c r="F69" s="195">
        <v>0.0006500650065006501</v>
      </c>
      <c r="G69" s="71">
        <v>63</v>
      </c>
      <c r="H69" s="251">
        <v>0.0016769144773616546</v>
      </c>
    </row>
    <row r="70" spans="1:8" ht="27">
      <c r="A70" s="127" t="s">
        <v>102</v>
      </c>
      <c r="B70" s="128" t="s">
        <v>313</v>
      </c>
      <c r="C70" s="69">
        <v>30</v>
      </c>
      <c r="D70" s="195">
        <v>0.0017073587160662458</v>
      </c>
      <c r="E70" s="69">
        <v>11</v>
      </c>
      <c r="F70" s="195">
        <v>0.00055005500550055</v>
      </c>
      <c r="G70" s="71">
        <v>41</v>
      </c>
      <c r="H70" s="251">
        <v>0.001091325294790918</v>
      </c>
    </row>
    <row r="71" spans="1:8" ht="14.25">
      <c r="A71" s="127" t="s">
        <v>101</v>
      </c>
      <c r="B71" s="128" t="s">
        <v>314</v>
      </c>
      <c r="C71" s="69">
        <v>56</v>
      </c>
      <c r="D71" s="195">
        <v>0.0031870696033236582</v>
      </c>
      <c r="E71" s="69">
        <v>124</v>
      </c>
      <c r="F71" s="195">
        <v>0.006200620062006201</v>
      </c>
      <c r="G71" s="71">
        <v>180</v>
      </c>
      <c r="H71" s="251">
        <v>0.0047911842210333</v>
      </c>
    </row>
    <row r="72" spans="1:8" ht="14.25">
      <c r="A72" s="127" t="s">
        <v>100</v>
      </c>
      <c r="B72" s="128" t="s">
        <v>315</v>
      </c>
      <c r="C72" s="69">
        <v>581</v>
      </c>
      <c r="D72" s="195">
        <v>0.033065847134482955</v>
      </c>
      <c r="E72" s="69">
        <v>449</v>
      </c>
      <c r="F72" s="195">
        <v>0.022452245224522452</v>
      </c>
      <c r="G72" s="71">
        <v>1030</v>
      </c>
      <c r="H72" s="251">
        <v>0.027416220820357207</v>
      </c>
    </row>
    <row r="73" spans="1:8" ht="14.25">
      <c r="A73" s="127" t="s">
        <v>99</v>
      </c>
      <c r="B73" s="128" t="s">
        <v>316</v>
      </c>
      <c r="C73" s="69">
        <v>263</v>
      </c>
      <c r="D73" s="195">
        <v>0.014967844744180754</v>
      </c>
      <c r="E73" s="69">
        <v>364</v>
      </c>
      <c r="F73" s="195">
        <v>0.018201820182018203</v>
      </c>
      <c r="G73" s="71">
        <v>627</v>
      </c>
      <c r="H73" s="251">
        <v>0.016689291703265986</v>
      </c>
    </row>
    <row r="74" spans="1:8" ht="14.25">
      <c r="A74" s="127" t="s">
        <v>98</v>
      </c>
      <c r="B74" s="128" t="s">
        <v>317</v>
      </c>
      <c r="C74" s="69">
        <v>104</v>
      </c>
      <c r="D74" s="195">
        <v>0.005918843549029651</v>
      </c>
      <c r="E74" s="69">
        <v>70</v>
      </c>
      <c r="F74" s="195">
        <v>0.0035003500350035007</v>
      </c>
      <c r="G74" s="71">
        <v>174</v>
      </c>
      <c r="H74" s="251">
        <v>0.0046314780803321885</v>
      </c>
    </row>
    <row r="75" spans="1:8" ht="14.25">
      <c r="A75" s="127" t="s">
        <v>97</v>
      </c>
      <c r="B75" s="128" t="s">
        <v>318</v>
      </c>
      <c r="C75" s="69">
        <v>14</v>
      </c>
      <c r="D75" s="195">
        <v>0.0007967674008309146</v>
      </c>
      <c r="E75" s="69">
        <v>4</v>
      </c>
      <c r="F75" s="195">
        <v>0.00020002000200020005</v>
      </c>
      <c r="G75" s="71">
        <v>18</v>
      </c>
      <c r="H75" s="251">
        <v>0.00047911842210332983</v>
      </c>
    </row>
    <row r="76" spans="1:8" ht="14.25">
      <c r="A76" s="127" t="s">
        <v>96</v>
      </c>
      <c r="B76" s="128" t="s">
        <v>319</v>
      </c>
      <c r="C76" s="69">
        <v>1</v>
      </c>
      <c r="D76" s="195">
        <v>5.6911957202208187E-05</v>
      </c>
      <c r="E76" s="69">
        <v>1</v>
      </c>
      <c r="F76" s="195">
        <v>5.0005000500050013E-05</v>
      </c>
      <c r="G76" s="71">
        <v>2</v>
      </c>
      <c r="H76" s="251">
        <v>5.323538023370333E-05</v>
      </c>
    </row>
    <row r="77" spans="1:8" ht="14.25">
      <c r="A77" s="127" t="s">
        <v>95</v>
      </c>
      <c r="B77" s="128" t="s">
        <v>320</v>
      </c>
      <c r="C77" s="69">
        <v>77</v>
      </c>
      <c r="D77" s="195">
        <v>0.00438222070457003</v>
      </c>
      <c r="E77" s="69">
        <v>40</v>
      </c>
      <c r="F77" s="195">
        <v>0.0020002000200019998</v>
      </c>
      <c r="G77" s="71">
        <v>117</v>
      </c>
      <c r="H77" s="251">
        <v>0.0031142697436716436</v>
      </c>
    </row>
    <row r="78" spans="1:8" ht="14.25">
      <c r="A78" s="127" t="s">
        <v>94</v>
      </c>
      <c r="B78" s="128" t="s">
        <v>321</v>
      </c>
      <c r="C78" s="69">
        <v>381</v>
      </c>
      <c r="D78" s="195">
        <v>0.021683455694041318</v>
      </c>
      <c r="E78" s="69">
        <v>285</v>
      </c>
      <c r="F78" s="195">
        <v>0.014251425142514252</v>
      </c>
      <c r="G78" s="71">
        <v>666</v>
      </c>
      <c r="H78" s="251">
        <v>0.017727381617823206</v>
      </c>
    </row>
    <row r="79" spans="1:8" ht="27">
      <c r="A79" s="127" t="s">
        <v>92</v>
      </c>
      <c r="B79" s="128" t="s">
        <v>322</v>
      </c>
      <c r="C79" s="69">
        <v>11</v>
      </c>
      <c r="D79" s="195">
        <v>0.00062603152922429</v>
      </c>
      <c r="E79" s="69">
        <v>25</v>
      </c>
      <c r="F79" s="195">
        <v>0.0012501250125012504</v>
      </c>
      <c r="G79" s="71">
        <v>36</v>
      </c>
      <c r="H79" s="251">
        <v>0.0009582368442066597</v>
      </c>
    </row>
    <row r="80" spans="1:8" ht="14.25">
      <c r="A80" s="127" t="s">
        <v>91</v>
      </c>
      <c r="B80" s="128" t="s">
        <v>323</v>
      </c>
      <c r="C80" s="69">
        <v>13</v>
      </c>
      <c r="D80" s="195">
        <v>0.0007398554436287063</v>
      </c>
      <c r="E80" s="69">
        <v>9</v>
      </c>
      <c r="F80" s="195">
        <v>0.00045004500450045</v>
      </c>
      <c r="G80" s="71">
        <v>22</v>
      </c>
      <c r="H80" s="251">
        <v>0.0005855891825707364</v>
      </c>
    </row>
    <row r="81" spans="1:8" ht="14.25">
      <c r="A81" s="127" t="s">
        <v>90</v>
      </c>
      <c r="B81" s="128" t="s">
        <v>324</v>
      </c>
      <c r="C81" s="69">
        <v>2</v>
      </c>
      <c r="D81" s="195">
        <v>0.00011382391440441637</v>
      </c>
      <c r="E81" s="69">
        <v>1</v>
      </c>
      <c r="F81" s="195">
        <v>5.0005000500050013E-05</v>
      </c>
      <c r="G81" s="71">
        <v>3</v>
      </c>
      <c r="H81" s="251">
        <v>7.985307035055497E-05</v>
      </c>
    </row>
    <row r="82" spans="1:8" ht="14.25">
      <c r="A82" s="127" t="s">
        <v>89</v>
      </c>
      <c r="B82" s="128" t="s">
        <v>325</v>
      </c>
      <c r="C82" s="69">
        <v>7</v>
      </c>
      <c r="D82" s="195">
        <v>0.0003983837004154573</v>
      </c>
      <c r="E82" s="69">
        <v>3</v>
      </c>
      <c r="F82" s="195">
        <v>0.00015001500150015003</v>
      </c>
      <c r="G82" s="71">
        <v>10</v>
      </c>
      <c r="H82" s="251">
        <v>0.0002661769011685166</v>
      </c>
    </row>
    <row r="83" spans="1:8" ht="27">
      <c r="A83" s="127" t="s">
        <v>93</v>
      </c>
      <c r="B83" s="128" t="s">
        <v>326</v>
      </c>
      <c r="C83" s="69">
        <v>595</v>
      </c>
      <c r="D83" s="195">
        <v>0.03386261453531387</v>
      </c>
      <c r="E83" s="69">
        <v>92</v>
      </c>
      <c r="F83" s="195">
        <v>0.0046004600460046</v>
      </c>
      <c r="G83" s="71">
        <v>687</v>
      </c>
      <c r="H83" s="251">
        <v>0.01828635311027709</v>
      </c>
    </row>
    <row r="84" spans="1:8" ht="14.25">
      <c r="A84" s="127" t="s">
        <v>88</v>
      </c>
      <c r="B84" s="128" t="s">
        <v>327</v>
      </c>
      <c r="C84" s="69">
        <v>846</v>
      </c>
      <c r="D84" s="195">
        <v>0.04814751579306813</v>
      </c>
      <c r="E84" s="69">
        <v>70</v>
      </c>
      <c r="F84" s="195">
        <v>0.0035003500350035007</v>
      </c>
      <c r="G84" s="71">
        <v>916</v>
      </c>
      <c r="H84" s="251">
        <v>0.02438180414703612</v>
      </c>
    </row>
    <row r="85" spans="1:8" ht="14.25">
      <c r="A85" s="127" t="s">
        <v>87</v>
      </c>
      <c r="B85" s="128" t="s">
        <v>328</v>
      </c>
      <c r="C85" s="69">
        <v>587</v>
      </c>
      <c r="D85" s="195">
        <v>0.0334073188776962</v>
      </c>
      <c r="E85" s="69">
        <v>2365</v>
      </c>
      <c r="F85" s="195">
        <v>0.11826182618261828</v>
      </c>
      <c r="G85" s="71">
        <v>2952</v>
      </c>
      <c r="H85" s="251">
        <v>0.0785754212249461</v>
      </c>
    </row>
    <row r="86" spans="1:8" ht="14.25">
      <c r="A86" s="127" t="s">
        <v>86</v>
      </c>
      <c r="B86" s="128" t="s">
        <v>329</v>
      </c>
      <c r="C86" s="69">
        <v>14</v>
      </c>
      <c r="D86" s="195">
        <v>0.0007967674008309146</v>
      </c>
      <c r="E86" s="69">
        <v>214</v>
      </c>
      <c r="F86" s="195">
        <v>0.010701070107010702</v>
      </c>
      <c r="G86" s="71">
        <v>228</v>
      </c>
      <c r="H86" s="251">
        <v>0.0060688333466421785</v>
      </c>
    </row>
    <row r="87" spans="1:8" ht="14.25">
      <c r="A87" s="127" t="s">
        <v>85</v>
      </c>
      <c r="B87" s="128" t="s">
        <v>330</v>
      </c>
      <c r="C87" s="69">
        <v>0</v>
      </c>
      <c r="D87" s="195">
        <v>0</v>
      </c>
      <c r="E87" s="69">
        <v>1</v>
      </c>
      <c r="F87" s="195">
        <v>5.0005000500050013E-05</v>
      </c>
      <c r="G87" s="71">
        <v>1</v>
      </c>
      <c r="H87" s="251">
        <v>2.6617690116851665E-05</v>
      </c>
    </row>
    <row r="88" spans="1:8" ht="14.25">
      <c r="A88" s="127" t="s">
        <v>84</v>
      </c>
      <c r="B88" s="128" t="s">
        <v>331</v>
      </c>
      <c r="C88" s="69">
        <v>0</v>
      </c>
      <c r="D88" s="195">
        <v>0</v>
      </c>
      <c r="E88" s="69">
        <v>2</v>
      </c>
      <c r="F88" s="195">
        <v>0.00010001000100010003</v>
      </c>
      <c r="G88" s="71">
        <v>2</v>
      </c>
      <c r="H88" s="251">
        <v>5.323538023370333E-05</v>
      </c>
    </row>
    <row r="89" spans="1:8" ht="14.25">
      <c r="A89" s="127" t="s">
        <v>83</v>
      </c>
      <c r="B89" s="128" t="s">
        <v>332</v>
      </c>
      <c r="C89" s="69">
        <v>4</v>
      </c>
      <c r="D89" s="195">
        <v>0.00022764782880883275</v>
      </c>
      <c r="E89" s="69">
        <v>125</v>
      </c>
      <c r="F89" s="195">
        <v>0.006250625062506249</v>
      </c>
      <c r="G89" s="71">
        <v>129</v>
      </c>
      <c r="H89" s="251">
        <v>0.0034336820250738644</v>
      </c>
    </row>
    <row r="90" spans="1:8" ht="14.25">
      <c r="A90" s="127" t="s">
        <v>82</v>
      </c>
      <c r="B90" s="128" t="s">
        <v>333</v>
      </c>
      <c r="C90" s="69">
        <v>0</v>
      </c>
      <c r="D90" s="195">
        <v>0</v>
      </c>
      <c r="E90" s="69">
        <v>23</v>
      </c>
      <c r="F90" s="195">
        <v>0.00115011501150115</v>
      </c>
      <c r="G90" s="71">
        <v>23</v>
      </c>
      <c r="H90" s="251">
        <v>0.0006122068726875882</v>
      </c>
    </row>
    <row r="91" spans="1:8" ht="14.25">
      <c r="A91" s="127" t="s">
        <v>81</v>
      </c>
      <c r="B91" s="128" t="s">
        <v>334</v>
      </c>
      <c r="C91" s="69">
        <v>0</v>
      </c>
      <c r="D91" s="195">
        <v>0</v>
      </c>
      <c r="E91" s="69">
        <v>0</v>
      </c>
      <c r="F91" s="195">
        <v>0</v>
      </c>
      <c r="G91" s="71">
        <v>0</v>
      </c>
      <c r="H91" s="251">
        <v>0</v>
      </c>
    </row>
    <row r="92" spans="1:8" ht="14.25">
      <c r="A92" s="127" t="s">
        <v>80</v>
      </c>
      <c r="B92" s="128" t="s">
        <v>335</v>
      </c>
      <c r="C92" s="69">
        <v>0</v>
      </c>
      <c r="D92" s="195">
        <v>0</v>
      </c>
      <c r="E92" s="69">
        <v>0</v>
      </c>
      <c r="F92" s="195">
        <v>0</v>
      </c>
      <c r="G92" s="71">
        <v>0</v>
      </c>
      <c r="H92" s="251">
        <v>0</v>
      </c>
    </row>
    <row r="93" spans="1:8" ht="27">
      <c r="A93" s="127" t="s">
        <v>79</v>
      </c>
      <c r="B93" s="128" t="s">
        <v>336</v>
      </c>
      <c r="C93" s="69">
        <v>0</v>
      </c>
      <c r="D93" s="195">
        <v>0</v>
      </c>
      <c r="E93" s="69">
        <v>1</v>
      </c>
      <c r="F93" s="195">
        <v>5.0005000500050013E-05</v>
      </c>
      <c r="G93" s="71">
        <v>1</v>
      </c>
      <c r="H93" s="251">
        <v>2.6617690116851665E-05</v>
      </c>
    </row>
    <row r="94" spans="1:8" ht="27">
      <c r="A94" s="127" t="s">
        <v>78</v>
      </c>
      <c r="B94" s="128" t="s">
        <v>337</v>
      </c>
      <c r="C94" s="69">
        <v>0</v>
      </c>
      <c r="D94" s="195">
        <v>0</v>
      </c>
      <c r="E94" s="69">
        <v>1</v>
      </c>
      <c r="F94" s="195">
        <v>5.0005000500050013E-05</v>
      </c>
      <c r="G94" s="71">
        <v>1</v>
      </c>
      <c r="H94" s="251">
        <v>2.6617690116851665E-05</v>
      </c>
    </row>
    <row r="95" spans="1:8" ht="14.25">
      <c r="A95" s="127" t="s">
        <v>77</v>
      </c>
      <c r="B95" s="128" t="s">
        <v>338</v>
      </c>
      <c r="C95" s="69">
        <v>15</v>
      </c>
      <c r="D95" s="195">
        <v>0.0008536793580331229</v>
      </c>
      <c r="E95" s="69">
        <v>669</v>
      </c>
      <c r="F95" s="195">
        <v>0.03345334533453345</v>
      </c>
      <c r="G95" s="71">
        <v>684</v>
      </c>
      <c r="H95" s="251">
        <v>0.01820650003992653</v>
      </c>
    </row>
    <row r="96" spans="1:8" ht="14.25">
      <c r="A96" s="127" t="s">
        <v>76</v>
      </c>
      <c r="B96" s="128" t="s">
        <v>339</v>
      </c>
      <c r="C96" s="69">
        <v>0</v>
      </c>
      <c r="D96" s="195">
        <v>0</v>
      </c>
      <c r="E96" s="69">
        <v>148</v>
      </c>
      <c r="F96" s="195">
        <v>0.007400740074007401</v>
      </c>
      <c r="G96" s="71">
        <v>148</v>
      </c>
      <c r="H96" s="251">
        <v>0.003939418137294047</v>
      </c>
    </row>
    <row r="97" spans="1:8" ht="14.25">
      <c r="A97" s="127" t="s">
        <v>75</v>
      </c>
      <c r="B97" s="128" t="s">
        <v>340</v>
      </c>
      <c r="C97" s="69">
        <v>3</v>
      </c>
      <c r="D97" s="195">
        <v>0.00017073587160662456</v>
      </c>
      <c r="E97" s="69">
        <v>47</v>
      </c>
      <c r="F97" s="195">
        <v>0.0023502350235023502</v>
      </c>
      <c r="G97" s="71">
        <v>50</v>
      </c>
      <c r="H97" s="251">
        <v>0.0013308845058425832</v>
      </c>
    </row>
    <row r="98" spans="1:8" ht="14.25">
      <c r="A98" s="127" t="s">
        <v>74</v>
      </c>
      <c r="B98" s="128" t="s">
        <v>341</v>
      </c>
      <c r="C98" s="69">
        <v>2</v>
      </c>
      <c r="D98" s="195">
        <v>0.00011382391440441637</v>
      </c>
      <c r="E98" s="69">
        <v>294</v>
      </c>
      <c r="F98" s="195">
        <v>0.014701470147014702</v>
      </c>
      <c r="G98" s="71">
        <v>296</v>
      </c>
      <c r="H98" s="251">
        <v>0.007878836274588094</v>
      </c>
    </row>
    <row r="99" spans="1:8" ht="14.25">
      <c r="A99" s="127" t="s">
        <v>73</v>
      </c>
      <c r="B99" s="128" t="s">
        <v>342</v>
      </c>
      <c r="C99" s="69">
        <v>1</v>
      </c>
      <c r="D99" s="195">
        <v>5.6911957202208187E-05</v>
      </c>
      <c r="E99" s="69">
        <v>20</v>
      </c>
      <c r="F99" s="195">
        <v>0.0010001000100009999</v>
      </c>
      <c r="G99" s="71">
        <v>21</v>
      </c>
      <c r="H99" s="251">
        <v>0.0005589714924538849</v>
      </c>
    </row>
    <row r="100" spans="1:8" ht="27">
      <c r="A100" s="127" t="s">
        <v>72</v>
      </c>
      <c r="B100" s="128" t="s">
        <v>343</v>
      </c>
      <c r="C100" s="69">
        <v>3</v>
      </c>
      <c r="D100" s="195">
        <v>0.00017073587160662456</v>
      </c>
      <c r="E100" s="69">
        <v>136</v>
      </c>
      <c r="F100" s="195">
        <v>0.006800680068006799</v>
      </c>
      <c r="G100" s="71">
        <v>139</v>
      </c>
      <c r="H100" s="251">
        <v>0.003699858926242381</v>
      </c>
    </row>
    <row r="101" spans="1:8" ht="14.25">
      <c r="A101" s="127" t="s">
        <v>71</v>
      </c>
      <c r="B101" s="128" t="s">
        <v>344</v>
      </c>
      <c r="C101" s="69">
        <v>6</v>
      </c>
      <c r="D101" s="195">
        <v>0.0003414717432132491</v>
      </c>
      <c r="E101" s="69">
        <v>206</v>
      </c>
      <c r="F101" s="195">
        <v>0.010301030103010301</v>
      </c>
      <c r="G101" s="71">
        <v>212</v>
      </c>
      <c r="H101" s="251">
        <v>0.005642950304772552</v>
      </c>
    </row>
    <row r="102" spans="1:8" ht="14.25">
      <c r="A102" s="127" t="s">
        <v>70</v>
      </c>
      <c r="B102" s="128" t="s">
        <v>345</v>
      </c>
      <c r="C102" s="69">
        <v>0</v>
      </c>
      <c r="D102" s="195">
        <v>0</v>
      </c>
      <c r="E102" s="69">
        <v>5</v>
      </c>
      <c r="F102" s="195">
        <v>0.00025002500250024997</v>
      </c>
      <c r="G102" s="71">
        <v>5</v>
      </c>
      <c r="H102" s="251">
        <v>0.0001330884505842583</v>
      </c>
    </row>
    <row r="103" spans="1:8" ht="14.25">
      <c r="A103" s="127" t="s">
        <v>69</v>
      </c>
      <c r="B103" s="128" t="s">
        <v>346</v>
      </c>
      <c r="C103" s="69">
        <v>0</v>
      </c>
      <c r="D103" s="195">
        <v>0</v>
      </c>
      <c r="E103" s="69">
        <v>148</v>
      </c>
      <c r="F103" s="195">
        <v>0.007400740074007401</v>
      </c>
      <c r="G103" s="71">
        <v>148</v>
      </c>
      <c r="H103" s="251">
        <v>0.003939418137294047</v>
      </c>
    </row>
    <row r="104" spans="1:8" ht="27">
      <c r="A104" s="127" t="s">
        <v>68</v>
      </c>
      <c r="B104" s="128" t="s">
        <v>347</v>
      </c>
      <c r="C104" s="69">
        <v>1</v>
      </c>
      <c r="D104" s="195">
        <v>5.6911957202208187E-05</v>
      </c>
      <c r="E104" s="69">
        <v>20</v>
      </c>
      <c r="F104" s="195">
        <v>0.0010001000100009999</v>
      </c>
      <c r="G104" s="71">
        <v>21</v>
      </c>
      <c r="H104" s="251">
        <v>0.0005589714924538849</v>
      </c>
    </row>
    <row r="105" spans="1:8" ht="14.25">
      <c r="A105" s="127" t="s">
        <v>67</v>
      </c>
      <c r="B105" s="128" t="s">
        <v>348</v>
      </c>
      <c r="C105" s="69">
        <v>1</v>
      </c>
      <c r="D105" s="195">
        <v>5.6911957202208187E-05</v>
      </c>
      <c r="E105" s="69">
        <v>3</v>
      </c>
      <c r="F105" s="195">
        <v>0.00015001500150015003</v>
      </c>
      <c r="G105" s="71">
        <v>4</v>
      </c>
      <c r="H105" s="251">
        <v>0.00010647076046740666</v>
      </c>
    </row>
    <row r="106" spans="1:8" ht="27">
      <c r="A106" s="127" t="s">
        <v>66</v>
      </c>
      <c r="B106" s="128" t="s">
        <v>349</v>
      </c>
      <c r="C106" s="69">
        <v>0</v>
      </c>
      <c r="D106" s="195">
        <v>0</v>
      </c>
      <c r="E106" s="69">
        <v>65</v>
      </c>
      <c r="F106" s="195">
        <v>0.00325032503250325</v>
      </c>
      <c r="G106" s="71">
        <v>65</v>
      </c>
      <c r="H106" s="251">
        <v>0.0017301498575953578</v>
      </c>
    </row>
    <row r="107" spans="1:8" ht="14.25">
      <c r="A107" s="127" t="s">
        <v>65</v>
      </c>
      <c r="B107" s="128" t="s">
        <v>350</v>
      </c>
      <c r="C107" s="69">
        <v>3</v>
      </c>
      <c r="D107" s="195">
        <v>0.00017073587160662456</v>
      </c>
      <c r="E107" s="69">
        <v>3</v>
      </c>
      <c r="F107" s="195">
        <v>0.00015001500150015003</v>
      </c>
      <c r="G107" s="71">
        <v>6</v>
      </c>
      <c r="H107" s="251">
        <v>0.00015970614070110993</v>
      </c>
    </row>
    <row r="108" spans="1:8" ht="14.25">
      <c r="A108" s="127" t="s">
        <v>64</v>
      </c>
      <c r="B108" s="128" t="s">
        <v>351</v>
      </c>
      <c r="C108" s="69">
        <v>6</v>
      </c>
      <c r="D108" s="195">
        <v>0.0003414717432132491</v>
      </c>
      <c r="E108" s="69">
        <v>152</v>
      </c>
      <c r="F108" s="195">
        <v>0.007600760076007602</v>
      </c>
      <c r="G108" s="71">
        <v>158</v>
      </c>
      <c r="H108" s="251">
        <v>0.0042055950384625625</v>
      </c>
    </row>
    <row r="109" spans="1:8" ht="27">
      <c r="A109" s="127" t="s">
        <v>63</v>
      </c>
      <c r="B109" s="128" t="s">
        <v>352</v>
      </c>
      <c r="C109" s="69">
        <v>0</v>
      </c>
      <c r="D109" s="195">
        <v>0</v>
      </c>
      <c r="E109" s="69">
        <v>3</v>
      </c>
      <c r="F109" s="195">
        <v>0.00015001500150015003</v>
      </c>
      <c r="G109" s="71">
        <v>3</v>
      </c>
      <c r="H109" s="251">
        <v>7.985307035055497E-05</v>
      </c>
    </row>
    <row r="110" spans="1:8" ht="27">
      <c r="A110" s="127" t="s">
        <v>62</v>
      </c>
      <c r="B110" s="128" t="s">
        <v>353</v>
      </c>
      <c r="C110" s="69">
        <v>0</v>
      </c>
      <c r="D110" s="195">
        <v>0</v>
      </c>
      <c r="E110" s="69">
        <v>4</v>
      </c>
      <c r="F110" s="195">
        <v>0.00020002000200020005</v>
      </c>
      <c r="G110" s="71">
        <v>4</v>
      </c>
      <c r="H110" s="251">
        <v>0.00010647076046740666</v>
      </c>
    </row>
    <row r="111" spans="1:8" ht="27">
      <c r="A111" s="127" t="s">
        <v>61</v>
      </c>
      <c r="B111" s="128" t="s">
        <v>354</v>
      </c>
      <c r="C111" s="69">
        <v>0</v>
      </c>
      <c r="D111" s="195">
        <v>0</v>
      </c>
      <c r="E111" s="69">
        <v>0</v>
      </c>
      <c r="F111" s="195">
        <v>0</v>
      </c>
      <c r="G111" s="71">
        <v>0</v>
      </c>
      <c r="H111" s="251">
        <v>0</v>
      </c>
    </row>
    <row r="112" spans="1:8" ht="27">
      <c r="A112" s="127" t="s">
        <v>60</v>
      </c>
      <c r="B112" s="128" t="s">
        <v>355</v>
      </c>
      <c r="C112" s="69">
        <v>0</v>
      </c>
      <c r="D112" s="195">
        <v>0</v>
      </c>
      <c r="E112" s="69">
        <v>0</v>
      </c>
      <c r="F112" s="195">
        <v>0</v>
      </c>
      <c r="G112" s="71">
        <v>0</v>
      </c>
      <c r="H112" s="251">
        <v>0</v>
      </c>
    </row>
    <row r="113" spans="1:8" ht="27">
      <c r="A113" s="127" t="s">
        <v>59</v>
      </c>
      <c r="B113" s="128" t="s">
        <v>356</v>
      </c>
      <c r="C113" s="69">
        <v>1</v>
      </c>
      <c r="D113" s="195">
        <v>5.6911957202208187E-05</v>
      </c>
      <c r="E113" s="69">
        <v>0</v>
      </c>
      <c r="F113" s="195">
        <v>0</v>
      </c>
      <c r="G113" s="71">
        <v>1</v>
      </c>
      <c r="H113" s="251">
        <v>2.6617690116851665E-05</v>
      </c>
    </row>
    <row r="114" spans="1:8" ht="27">
      <c r="A114" s="127" t="s">
        <v>58</v>
      </c>
      <c r="B114" s="128" t="s">
        <v>357</v>
      </c>
      <c r="C114" s="69">
        <v>1</v>
      </c>
      <c r="D114" s="195">
        <v>5.6911957202208187E-05</v>
      </c>
      <c r="E114" s="69">
        <v>0</v>
      </c>
      <c r="F114" s="195">
        <v>0</v>
      </c>
      <c r="G114" s="71">
        <v>1</v>
      </c>
      <c r="H114" s="251">
        <v>2.6617690116851665E-05</v>
      </c>
    </row>
    <row r="115" spans="1:8" ht="27">
      <c r="A115" s="127" t="s">
        <v>127</v>
      </c>
      <c r="B115" s="128" t="s">
        <v>358</v>
      </c>
      <c r="C115" s="69">
        <v>0</v>
      </c>
      <c r="D115" s="195">
        <v>0</v>
      </c>
      <c r="E115" s="69">
        <v>5</v>
      </c>
      <c r="F115" s="195">
        <v>0.00025002500250024997</v>
      </c>
      <c r="G115" s="71">
        <v>5</v>
      </c>
      <c r="H115" s="251">
        <v>0.0001330884505842583</v>
      </c>
    </row>
    <row r="116" spans="1:8" ht="14.25">
      <c r="A116" s="127" t="s">
        <v>57</v>
      </c>
      <c r="B116" s="128" t="s">
        <v>359</v>
      </c>
      <c r="C116" s="69">
        <v>0</v>
      </c>
      <c r="D116" s="195">
        <v>0</v>
      </c>
      <c r="E116" s="69">
        <v>6</v>
      </c>
      <c r="F116" s="195">
        <v>0.00030003000300030005</v>
      </c>
      <c r="G116" s="71">
        <v>6</v>
      </c>
      <c r="H116" s="251">
        <v>0.00015970614070110993</v>
      </c>
    </row>
    <row r="117" spans="1:8" ht="14.25">
      <c r="A117" s="127" t="s">
        <v>56</v>
      </c>
      <c r="B117" s="128" t="s">
        <v>360</v>
      </c>
      <c r="C117" s="69">
        <v>0</v>
      </c>
      <c r="D117" s="195">
        <v>0</v>
      </c>
      <c r="E117" s="69">
        <v>4</v>
      </c>
      <c r="F117" s="195">
        <v>0.00020002000200020005</v>
      </c>
      <c r="G117" s="71">
        <v>4</v>
      </c>
      <c r="H117" s="251">
        <v>0.00010647076046740666</v>
      </c>
    </row>
    <row r="118" spans="1:8" ht="14.25">
      <c r="A118" s="127" t="s">
        <v>55</v>
      </c>
      <c r="B118" s="128" t="s">
        <v>361</v>
      </c>
      <c r="C118" s="69">
        <v>14</v>
      </c>
      <c r="D118" s="195">
        <v>0.0007967674008309146</v>
      </c>
      <c r="E118" s="69">
        <v>315</v>
      </c>
      <c r="F118" s="195">
        <v>0.01575157515751575</v>
      </c>
      <c r="G118" s="71">
        <v>329</v>
      </c>
      <c r="H118" s="251">
        <v>0.008757220048444196</v>
      </c>
    </row>
    <row r="119" spans="1:8" ht="27">
      <c r="A119" s="127" t="s">
        <v>54</v>
      </c>
      <c r="B119" s="128" t="s">
        <v>362</v>
      </c>
      <c r="C119" s="69">
        <v>17</v>
      </c>
      <c r="D119" s="195">
        <v>0.000967503272437539</v>
      </c>
      <c r="E119" s="69">
        <v>66</v>
      </c>
      <c r="F119" s="195">
        <v>0.0033003300330033</v>
      </c>
      <c r="G119" s="71">
        <v>83</v>
      </c>
      <c r="H119" s="251">
        <v>0.0022092682796986873</v>
      </c>
    </row>
    <row r="120" spans="1:8" ht="14.25">
      <c r="A120" s="127" t="s">
        <v>53</v>
      </c>
      <c r="B120" s="128" t="s">
        <v>363</v>
      </c>
      <c r="C120" s="69">
        <v>56</v>
      </c>
      <c r="D120" s="195">
        <v>0.0031870696033236582</v>
      </c>
      <c r="E120" s="69">
        <v>423</v>
      </c>
      <c r="F120" s="195">
        <v>0.02115211521152115</v>
      </c>
      <c r="G120" s="71">
        <v>479</v>
      </c>
      <c r="H120" s="251">
        <v>0.012749873565971945</v>
      </c>
    </row>
    <row r="121" spans="1:8" ht="27">
      <c r="A121" s="208" t="s">
        <v>52</v>
      </c>
      <c r="B121" s="129" t="s">
        <v>364</v>
      </c>
      <c r="C121" s="69">
        <v>0</v>
      </c>
      <c r="D121" s="195">
        <v>0</v>
      </c>
      <c r="E121" s="69">
        <v>76</v>
      </c>
      <c r="F121" s="195">
        <v>0.003800380038003801</v>
      </c>
      <c r="G121" s="71">
        <v>76</v>
      </c>
      <c r="H121" s="251">
        <v>0.002022944448880726</v>
      </c>
    </row>
    <row r="122" spans="1:8" ht="14.25">
      <c r="A122" s="208" t="s">
        <v>51</v>
      </c>
      <c r="B122" s="129" t="s">
        <v>365</v>
      </c>
      <c r="C122" s="69">
        <v>0</v>
      </c>
      <c r="D122" s="195">
        <v>0</v>
      </c>
      <c r="E122" s="69">
        <v>19</v>
      </c>
      <c r="F122" s="195">
        <v>0.0009500950095009502</v>
      </c>
      <c r="G122" s="71">
        <v>19</v>
      </c>
      <c r="H122" s="251">
        <v>0.0005057361122201815</v>
      </c>
    </row>
    <row r="123" spans="1:8" ht="27">
      <c r="A123" s="208" t="s">
        <v>50</v>
      </c>
      <c r="B123" s="129" t="s">
        <v>366</v>
      </c>
      <c r="C123" s="69">
        <v>2038</v>
      </c>
      <c r="D123" s="195">
        <v>0.11598656877810026</v>
      </c>
      <c r="E123" s="69">
        <v>589</v>
      </c>
      <c r="F123" s="195">
        <v>0.029452945294529454</v>
      </c>
      <c r="G123" s="71">
        <v>2627</v>
      </c>
      <c r="H123" s="251">
        <v>0.06992467193696932</v>
      </c>
    </row>
    <row r="124" spans="1:8" ht="41.25">
      <c r="A124" s="208" t="s">
        <v>49</v>
      </c>
      <c r="B124" s="129" t="s">
        <v>367</v>
      </c>
      <c r="C124" s="69">
        <v>33</v>
      </c>
      <c r="D124" s="195">
        <v>0.0018780945876728703</v>
      </c>
      <c r="E124" s="69">
        <v>21</v>
      </c>
      <c r="F124" s="195">
        <v>0.00105010501050105</v>
      </c>
      <c r="G124" s="71">
        <v>54</v>
      </c>
      <c r="H124" s="251">
        <v>0.0014373552663099899</v>
      </c>
    </row>
    <row r="125" spans="1:8" ht="14.25">
      <c r="A125" s="208" t="s">
        <v>48</v>
      </c>
      <c r="B125" s="129" t="s">
        <v>368</v>
      </c>
      <c r="C125" s="69">
        <v>27</v>
      </c>
      <c r="D125" s="195">
        <v>0.001536622844459621</v>
      </c>
      <c r="E125" s="69">
        <v>549</v>
      </c>
      <c r="F125" s="195">
        <v>0.027452745274527447</v>
      </c>
      <c r="G125" s="71">
        <v>576</v>
      </c>
      <c r="H125" s="251">
        <v>0.015331789507306555</v>
      </c>
    </row>
    <row r="126" spans="1:8" ht="27">
      <c r="A126" s="208" t="s">
        <v>47</v>
      </c>
      <c r="B126" s="129" t="s">
        <v>369</v>
      </c>
      <c r="C126" s="69">
        <v>9</v>
      </c>
      <c r="D126" s="195">
        <v>0.0005122076148198737</v>
      </c>
      <c r="E126" s="69">
        <v>503</v>
      </c>
      <c r="F126" s="195">
        <v>0.025152515251525155</v>
      </c>
      <c r="G126" s="71">
        <v>512</v>
      </c>
      <c r="H126" s="251">
        <v>0.013628257339828052</v>
      </c>
    </row>
    <row r="127" spans="1:8" ht="14.25">
      <c r="A127" s="208" t="s">
        <v>46</v>
      </c>
      <c r="B127" s="129" t="s">
        <v>370</v>
      </c>
      <c r="C127" s="69">
        <v>4</v>
      </c>
      <c r="D127" s="195">
        <v>0.00022764782880883275</v>
      </c>
      <c r="E127" s="69">
        <v>59</v>
      </c>
      <c r="F127" s="195">
        <v>0.00295029502950295</v>
      </c>
      <c r="G127" s="71">
        <v>63</v>
      </c>
      <c r="H127" s="251">
        <v>0.0016769144773616546</v>
      </c>
    </row>
    <row r="128" spans="1:8" ht="14.25">
      <c r="A128" s="208" t="s">
        <v>45</v>
      </c>
      <c r="B128" s="129" t="s">
        <v>371</v>
      </c>
      <c r="C128" s="69">
        <v>13</v>
      </c>
      <c r="D128" s="195">
        <v>0.0007398554436287063</v>
      </c>
      <c r="E128" s="69">
        <v>315</v>
      </c>
      <c r="F128" s="195">
        <v>0.01575157515751575</v>
      </c>
      <c r="G128" s="71">
        <v>328</v>
      </c>
      <c r="H128" s="251">
        <v>0.008730602358327344</v>
      </c>
    </row>
    <row r="129" spans="1:8" ht="14.25">
      <c r="A129" s="208" t="s">
        <v>43</v>
      </c>
      <c r="B129" s="129" t="s">
        <v>372</v>
      </c>
      <c r="C129" s="69">
        <v>375</v>
      </c>
      <c r="D129" s="195">
        <v>0.02134198395082807</v>
      </c>
      <c r="E129" s="69">
        <v>112</v>
      </c>
      <c r="F129" s="195">
        <v>0.0056005600560056</v>
      </c>
      <c r="G129" s="71">
        <v>487</v>
      </c>
      <c r="H129" s="251">
        <v>0.012962815086906759</v>
      </c>
    </row>
    <row r="130" spans="1:8" ht="27">
      <c r="A130" s="208" t="s">
        <v>42</v>
      </c>
      <c r="B130" s="129" t="s">
        <v>373</v>
      </c>
      <c r="C130" s="69">
        <v>2</v>
      </c>
      <c r="D130" s="195">
        <v>0.00011382391440441637</v>
      </c>
      <c r="E130" s="69">
        <v>2</v>
      </c>
      <c r="F130" s="195">
        <v>0.00010001000100010003</v>
      </c>
      <c r="G130" s="71">
        <v>4</v>
      </c>
      <c r="H130" s="251">
        <v>0.00010647076046740666</v>
      </c>
    </row>
    <row r="131" spans="1:8" ht="14.25">
      <c r="A131" s="208" t="s">
        <v>44</v>
      </c>
      <c r="B131" s="129" t="s">
        <v>374</v>
      </c>
      <c r="C131" s="69">
        <v>0</v>
      </c>
      <c r="D131" s="195">
        <v>0</v>
      </c>
      <c r="E131" s="69">
        <v>0</v>
      </c>
      <c r="F131" s="195">
        <v>0</v>
      </c>
      <c r="G131" s="71">
        <v>0</v>
      </c>
      <c r="H131" s="251">
        <v>0</v>
      </c>
    </row>
    <row r="132" spans="1:8" ht="14.25">
      <c r="A132" s="208" t="s">
        <v>41</v>
      </c>
      <c r="B132" s="129" t="s">
        <v>375</v>
      </c>
      <c r="C132" s="69">
        <v>0</v>
      </c>
      <c r="D132" s="195">
        <v>0</v>
      </c>
      <c r="E132" s="69">
        <v>0</v>
      </c>
      <c r="F132" s="195">
        <v>0</v>
      </c>
      <c r="G132" s="71">
        <v>0</v>
      </c>
      <c r="H132" s="251">
        <v>0</v>
      </c>
    </row>
    <row r="133" spans="1:8" ht="15" thickBot="1">
      <c r="A133" s="208" t="s">
        <v>40</v>
      </c>
      <c r="B133" s="129" t="s">
        <v>376</v>
      </c>
      <c r="C133" s="154">
        <v>470</v>
      </c>
      <c r="D133" s="196">
        <v>0.026748619885037846</v>
      </c>
      <c r="E133" s="154">
        <v>2443</v>
      </c>
      <c r="F133" s="196">
        <v>0.12216221622162218</v>
      </c>
      <c r="G133" s="228">
        <v>2913</v>
      </c>
      <c r="H133" s="252">
        <v>0.07753733131038888</v>
      </c>
    </row>
    <row r="134" spans="1:8" ht="15" thickBot="1">
      <c r="A134" s="208"/>
      <c r="B134" s="129" t="s">
        <v>377</v>
      </c>
      <c r="C134" s="156">
        <v>1</v>
      </c>
      <c r="D134" s="209">
        <v>5.6911957202208187E-05</v>
      </c>
      <c r="E134" s="156">
        <v>48</v>
      </c>
      <c r="F134" s="209">
        <v>0.0024002400240024004</v>
      </c>
      <c r="G134" s="77">
        <v>49</v>
      </c>
      <c r="H134" s="253">
        <v>0.0013042668157257314</v>
      </c>
    </row>
    <row r="135" spans="1:8" ht="15" thickBot="1">
      <c r="A135" s="326" t="s">
        <v>167</v>
      </c>
      <c r="B135" s="327"/>
      <c r="C135" s="77">
        <v>17571</v>
      </c>
      <c r="D135" s="82">
        <v>1</v>
      </c>
      <c r="E135" s="77">
        <v>19998</v>
      </c>
      <c r="F135" s="82">
        <v>1</v>
      </c>
      <c r="G135" s="77">
        <v>37569</v>
      </c>
      <c r="H135" s="254">
        <v>1</v>
      </c>
    </row>
    <row r="136" spans="1:8" ht="14.25">
      <c r="A136" s="30"/>
      <c r="B136" s="123"/>
      <c r="C136" s="83"/>
      <c r="D136" s="158"/>
      <c r="E136" s="83"/>
      <c r="F136" s="158"/>
      <c r="G136" s="83"/>
      <c r="H136" s="158"/>
    </row>
    <row r="137" spans="1:8" ht="14.25" hidden="1">
      <c r="A137" s="35" t="s">
        <v>28</v>
      </c>
      <c r="B137" s="134"/>
      <c r="C137" s="210"/>
      <c r="D137" s="232"/>
      <c r="E137" s="210"/>
      <c r="F137" s="232"/>
      <c r="G137" s="210"/>
      <c r="H137" s="232"/>
    </row>
    <row r="138" spans="1:4" ht="14.25" hidden="1">
      <c r="A138" s="318" t="s">
        <v>37</v>
      </c>
      <c r="B138" s="319"/>
      <c r="C138" s="319"/>
      <c r="D138" s="319"/>
    </row>
    <row r="139" spans="1:8" ht="14.25" hidden="1">
      <c r="A139" s="38" t="s">
        <v>31</v>
      </c>
      <c r="B139" s="134"/>
      <c r="C139" s="134"/>
      <c r="D139" s="232"/>
      <c r="E139" s="134"/>
      <c r="F139" s="232"/>
      <c r="G139" s="134"/>
      <c r="H139" s="232"/>
    </row>
    <row r="140" spans="1:8" ht="14.25">
      <c r="A140" s="36"/>
      <c r="B140" s="88"/>
      <c r="C140" s="30"/>
      <c r="D140" s="118"/>
      <c r="E140" s="30"/>
      <c r="F140" s="118"/>
      <c r="G140" s="30"/>
      <c r="H140" s="118"/>
    </row>
    <row r="141" spans="1:8" ht="14.25">
      <c r="A141" s="36"/>
      <c r="B141" s="197"/>
      <c r="C141" s="198"/>
      <c r="D141" s="233"/>
      <c r="E141" s="198"/>
      <c r="F141" s="233"/>
      <c r="G141" s="198"/>
      <c r="H141" s="233"/>
    </row>
    <row r="142" spans="1:8" ht="14.25">
      <c r="A142" s="36"/>
      <c r="B142" s="36"/>
      <c r="C142" s="139"/>
      <c r="D142" s="116"/>
      <c r="E142" s="139"/>
      <c r="F142" s="116"/>
      <c r="G142" s="139"/>
      <c r="H142" s="116"/>
    </row>
    <row r="143" spans="1:8" ht="14.25">
      <c r="A143" s="36"/>
      <c r="B143" s="36"/>
      <c r="C143" s="139"/>
      <c r="D143" s="116"/>
      <c r="E143" s="139"/>
      <c r="F143" s="116"/>
      <c r="G143" s="139"/>
      <c r="H143" s="116"/>
    </row>
    <row r="144" spans="1:8" ht="14.25">
      <c r="A144" s="36"/>
      <c r="B144" s="36"/>
      <c r="C144" s="139"/>
      <c r="D144" s="116"/>
      <c r="E144" s="139"/>
      <c r="F144" s="116"/>
      <c r="G144" s="139"/>
      <c r="H144" s="116"/>
    </row>
    <row r="145" spans="1:8" ht="14.25">
      <c r="A145" s="36"/>
      <c r="B145" s="36"/>
      <c r="C145" s="139"/>
      <c r="D145" s="116"/>
      <c r="E145" s="139"/>
      <c r="F145" s="116"/>
      <c r="G145" s="139"/>
      <c r="H145" s="116"/>
    </row>
    <row r="146" spans="1:8" ht="14.25">
      <c r="A146" s="36"/>
      <c r="B146" s="36"/>
      <c r="C146" s="139"/>
      <c r="D146" s="116"/>
      <c r="E146" s="139"/>
      <c r="F146" s="116"/>
      <c r="G146" s="139"/>
      <c r="H146" s="116"/>
    </row>
    <row r="147" spans="1:8" ht="14.25">
      <c r="A147" s="36"/>
      <c r="B147" s="36"/>
      <c r="C147" s="139"/>
      <c r="D147" s="116"/>
      <c r="E147" s="139"/>
      <c r="F147" s="116"/>
      <c r="G147" s="139"/>
      <c r="H147" s="116"/>
    </row>
    <row r="148" spans="1:8" ht="14.25">
      <c r="A148" s="36"/>
      <c r="B148" s="36"/>
      <c r="C148" s="139"/>
      <c r="D148" s="116"/>
      <c r="E148" s="139"/>
      <c r="F148" s="116"/>
      <c r="G148" s="139"/>
      <c r="H148" s="116"/>
    </row>
    <row r="149" spans="1:8" ht="14.25">
      <c r="A149" s="36"/>
      <c r="B149" s="197"/>
      <c r="C149" s="198"/>
      <c r="D149" s="233"/>
      <c r="E149" s="198"/>
      <c r="F149" s="233"/>
      <c r="G149" s="198"/>
      <c r="H149" s="233"/>
    </row>
    <row r="150" spans="1:8" ht="14.25">
      <c r="A150" s="36"/>
      <c r="B150" s="197"/>
      <c r="C150" s="198"/>
      <c r="D150" s="233"/>
      <c r="E150" s="198"/>
      <c r="F150" s="233"/>
      <c r="G150" s="198"/>
      <c r="H150" s="233"/>
    </row>
    <row r="151" spans="1:8" ht="14.25">
      <c r="A151" s="36"/>
      <c r="B151" s="197"/>
      <c r="C151" s="198"/>
      <c r="D151" s="233"/>
      <c r="E151" s="198"/>
      <c r="F151" s="233"/>
      <c r="G151" s="198"/>
      <c r="H151" s="233"/>
    </row>
    <row r="152" spans="1:8" ht="14.25">
      <c r="A152" s="36"/>
      <c r="B152" s="197"/>
      <c r="C152" s="198"/>
      <c r="D152" s="233"/>
      <c r="E152" s="198"/>
      <c r="F152" s="233"/>
      <c r="G152" s="198"/>
      <c r="H152" s="233"/>
    </row>
    <row r="153" spans="1:8" ht="14.25">
      <c r="A153" s="36"/>
      <c r="B153" s="197"/>
      <c r="C153" s="198"/>
      <c r="D153" s="233"/>
      <c r="E153" s="198"/>
      <c r="F153" s="233"/>
      <c r="G153" s="198"/>
      <c r="H153" s="233"/>
    </row>
    <row r="154" spans="1:8" ht="14.25">
      <c r="A154" s="36"/>
      <c r="B154" s="197"/>
      <c r="C154" s="198"/>
      <c r="D154" s="233"/>
      <c r="E154" s="198"/>
      <c r="F154" s="233"/>
      <c r="G154" s="198"/>
      <c r="H154" s="233"/>
    </row>
    <row r="155" spans="1:8" ht="14.25">
      <c r="A155" s="36"/>
      <c r="B155" s="197"/>
      <c r="C155" s="198"/>
      <c r="D155" s="233"/>
      <c r="E155" s="198"/>
      <c r="F155" s="233"/>
      <c r="G155" s="198"/>
      <c r="H155" s="233"/>
    </row>
    <row r="156" spans="1:8" ht="14.25">
      <c r="A156" s="36"/>
      <c r="B156" s="197"/>
      <c r="C156" s="198"/>
      <c r="D156" s="233"/>
      <c r="E156" s="198"/>
      <c r="F156" s="233"/>
      <c r="G156" s="198"/>
      <c r="H156" s="233"/>
    </row>
    <row r="157" spans="1:8" ht="14.25">
      <c r="A157" s="36"/>
      <c r="B157" s="197"/>
      <c r="C157" s="198"/>
      <c r="D157" s="233"/>
      <c r="E157" s="198"/>
      <c r="F157" s="233"/>
      <c r="G157" s="198"/>
      <c r="H157" s="233"/>
    </row>
    <row r="158" spans="1:8" ht="14.25">
      <c r="A158" s="36"/>
      <c r="B158" s="197"/>
      <c r="C158" s="198"/>
      <c r="D158" s="233"/>
      <c r="E158" s="198"/>
      <c r="F158" s="233"/>
      <c r="G158" s="198"/>
      <c r="H158" s="233"/>
    </row>
    <row r="159" spans="1:8" ht="14.25">
      <c r="A159" s="36"/>
      <c r="B159" s="197"/>
      <c r="C159" s="198"/>
      <c r="D159" s="233"/>
      <c r="E159" s="198"/>
      <c r="F159" s="233"/>
      <c r="G159" s="198"/>
      <c r="H159" s="233"/>
    </row>
    <row r="160" spans="1:8" ht="14.25">
      <c r="A160" s="36"/>
      <c r="B160" s="197"/>
      <c r="C160" s="198"/>
      <c r="D160" s="233"/>
      <c r="E160" s="198"/>
      <c r="F160" s="233"/>
      <c r="G160" s="198"/>
      <c r="H160" s="233"/>
    </row>
    <row r="161" spans="1:8" ht="14.25">
      <c r="A161" s="36"/>
      <c r="B161" s="197"/>
      <c r="C161" s="198"/>
      <c r="D161" s="233"/>
      <c r="E161" s="198"/>
      <c r="F161" s="233"/>
      <c r="G161" s="198"/>
      <c r="H161" s="233"/>
    </row>
    <row r="162" spans="1:8" ht="14.25">
      <c r="A162" s="36"/>
      <c r="B162" s="197"/>
      <c r="C162" s="198"/>
      <c r="D162" s="233"/>
      <c r="E162" s="198"/>
      <c r="F162" s="233"/>
      <c r="G162" s="198"/>
      <c r="H162" s="233"/>
    </row>
    <row r="163" spans="1:8" ht="14.25">
      <c r="A163" s="36"/>
      <c r="B163" s="197"/>
      <c r="C163" s="198"/>
      <c r="D163" s="233"/>
      <c r="E163" s="198"/>
      <c r="F163" s="233"/>
      <c r="G163" s="198"/>
      <c r="H163" s="233"/>
    </row>
    <row r="164" spans="1:8" ht="14.25">
      <c r="A164" s="36"/>
      <c r="B164" s="197"/>
      <c r="C164" s="198"/>
      <c r="D164" s="233"/>
      <c r="E164" s="198"/>
      <c r="F164" s="233"/>
      <c r="G164" s="198"/>
      <c r="H164" s="233"/>
    </row>
    <row r="165" spans="1:8" ht="14.25">
      <c r="A165" s="36"/>
      <c r="B165" s="197"/>
      <c r="C165" s="198"/>
      <c r="D165" s="233"/>
      <c r="E165" s="198"/>
      <c r="F165" s="233"/>
      <c r="G165" s="198"/>
      <c r="H165" s="233"/>
    </row>
    <row r="166" spans="1:8" ht="14.25">
      <c r="A166" s="36"/>
      <c r="B166" s="197"/>
      <c r="C166" s="198"/>
      <c r="D166" s="233"/>
      <c r="E166" s="198"/>
      <c r="F166" s="233"/>
      <c r="G166" s="198"/>
      <c r="H166" s="233"/>
    </row>
    <row r="167" spans="1:8" ht="14.25">
      <c r="A167" s="36"/>
      <c r="B167" s="197"/>
      <c r="C167" s="198"/>
      <c r="D167" s="233"/>
      <c r="E167" s="198"/>
      <c r="F167" s="233"/>
      <c r="G167" s="198"/>
      <c r="H167" s="233"/>
    </row>
    <row r="168" spans="1:8" ht="14.25">
      <c r="A168" s="36"/>
      <c r="B168" s="197"/>
      <c r="C168" s="198"/>
      <c r="D168" s="233"/>
      <c r="E168" s="198"/>
      <c r="F168" s="233"/>
      <c r="G168" s="198"/>
      <c r="H168" s="233"/>
    </row>
    <row r="169" spans="1:8" ht="14.25">
      <c r="A169" s="36"/>
      <c r="B169" s="197"/>
      <c r="C169" s="198"/>
      <c r="D169" s="233"/>
      <c r="E169" s="198"/>
      <c r="F169" s="233"/>
      <c r="G169" s="198"/>
      <c r="H169" s="233"/>
    </row>
    <row r="170" spans="1:8" ht="14.25">
      <c r="A170" s="36"/>
      <c r="B170" s="197"/>
      <c r="C170" s="198"/>
      <c r="D170" s="233"/>
      <c r="E170" s="198"/>
      <c r="F170" s="233"/>
      <c r="G170" s="198"/>
      <c r="H170" s="233"/>
    </row>
    <row r="171" spans="1:8" ht="14.25">
      <c r="A171" s="36"/>
      <c r="B171" s="197"/>
      <c r="C171" s="198"/>
      <c r="D171" s="233"/>
      <c r="E171" s="198"/>
      <c r="F171" s="233"/>
      <c r="G171" s="198"/>
      <c r="H171" s="233"/>
    </row>
    <row r="172" spans="1:8" ht="14.25">
      <c r="A172" s="36"/>
      <c r="B172" s="197"/>
      <c r="C172" s="198"/>
      <c r="D172" s="233"/>
      <c r="E172" s="198"/>
      <c r="F172" s="233"/>
      <c r="G172" s="198"/>
      <c r="H172" s="233"/>
    </row>
    <row r="173" spans="1:8" ht="14.25">
      <c r="A173" s="36"/>
      <c r="B173" s="197"/>
      <c r="C173" s="198"/>
      <c r="D173" s="233"/>
      <c r="E173" s="198"/>
      <c r="F173" s="233"/>
      <c r="G173" s="198"/>
      <c r="H173" s="233"/>
    </row>
    <row r="174" spans="1:8" ht="14.25">
      <c r="A174" s="36"/>
      <c r="B174" s="197"/>
      <c r="C174" s="198"/>
      <c r="D174" s="233"/>
      <c r="E174" s="198"/>
      <c r="F174" s="233"/>
      <c r="G174" s="198"/>
      <c r="H174" s="233"/>
    </row>
    <row r="175" spans="1:8" ht="14.25">
      <c r="A175" s="36"/>
      <c r="B175" s="197"/>
      <c r="C175" s="198"/>
      <c r="D175" s="233"/>
      <c r="E175" s="198"/>
      <c r="F175" s="233"/>
      <c r="G175" s="198"/>
      <c r="H175" s="233"/>
    </row>
    <row r="176" spans="1:8" ht="14.25">
      <c r="A176" s="36"/>
      <c r="B176" s="197"/>
      <c r="C176" s="198"/>
      <c r="D176" s="233"/>
      <c r="E176" s="198"/>
      <c r="F176" s="233"/>
      <c r="G176" s="198"/>
      <c r="H176" s="233"/>
    </row>
    <row r="177" spans="1:8" ht="14.25">
      <c r="A177" s="36"/>
      <c r="B177" s="197"/>
      <c r="C177" s="198"/>
      <c r="D177" s="233"/>
      <c r="E177" s="198"/>
      <c r="F177" s="233"/>
      <c r="G177" s="198"/>
      <c r="H177" s="233"/>
    </row>
    <row r="178" spans="1:8" ht="14.25">
      <c r="A178" s="36"/>
      <c r="B178" s="197"/>
      <c r="C178" s="198"/>
      <c r="D178" s="233"/>
      <c r="E178" s="198"/>
      <c r="F178" s="233"/>
      <c r="G178" s="198"/>
      <c r="H178" s="233"/>
    </row>
    <row r="179" spans="1:8" ht="14.25">
      <c r="A179" s="36"/>
      <c r="B179" s="197"/>
      <c r="C179" s="198"/>
      <c r="D179" s="233"/>
      <c r="E179" s="198"/>
      <c r="F179" s="233"/>
      <c r="G179" s="198"/>
      <c r="H179" s="233"/>
    </row>
    <row r="180" spans="1:8" ht="14.25">
      <c r="A180" s="36"/>
      <c r="B180" s="197"/>
      <c r="C180" s="198"/>
      <c r="D180" s="233"/>
      <c r="E180" s="198"/>
      <c r="F180" s="233"/>
      <c r="G180" s="198"/>
      <c r="H180" s="233"/>
    </row>
    <row r="181" spans="1:8" ht="14.25">
      <c r="A181" s="36"/>
      <c r="B181" s="197"/>
      <c r="C181" s="198"/>
      <c r="D181" s="233"/>
      <c r="E181" s="198"/>
      <c r="F181" s="233"/>
      <c r="G181" s="198"/>
      <c r="H181" s="233"/>
    </row>
    <row r="182" spans="1:8" ht="14.25">
      <c r="A182" s="36"/>
      <c r="B182" s="197"/>
      <c r="C182" s="198"/>
      <c r="D182" s="233"/>
      <c r="E182" s="198"/>
      <c r="F182" s="233"/>
      <c r="G182" s="198"/>
      <c r="H182" s="233"/>
    </row>
    <row r="183" spans="1:8" ht="14.25">
      <c r="A183" s="36"/>
      <c r="B183" s="197"/>
      <c r="C183" s="198"/>
      <c r="D183" s="233"/>
      <c r="E183" s="198"/>
      <c r="F183" s="233"/>
      <c r="G183" s="198"/>
      <c r="H183" s="233"/>
    </row>
    <row r="184" spans="1:8" ht="14.25">
      <c r="A184" s="36"/>
      <c r="B184" s="197"/>
      <c r="C184" s="198"/>
      <c r="D184" s="233"/>
      <c r="E184" s="198"/>
      <c r="F184" s="233"/>
      <c r="G184" s="198"/>
      <c r="H184" s="233"/>
    </row>
    <row r="185" spans="1:8" ht="14.25">
      <c r="A185" s="36"/>
      <c r="B185" s="197"/>
      <c r="C185" s="198"/>
      <c r="D185" s="233"/>
      <c r="E185" s="198"/>
      <c r="F185" s="233"/>
      <c r="G185" s="198"/>
      <c r="H185" s="233"/>
    </row>
    <row r="186" spans="1:8" ht="14.25">
      <c r="A186" s="36"/>
      <c r="B186" s="197"/>
      <c r="C186" s="198"/>
      <c r="D186" s="233"/>
      <c r="E186" s="198"/>
      <c r="F186" s="233"/>
      <c r="G186" s="198"/>
      <c r="H186" s="233"/>
    </row>
    <row r="187" spans="1:8" ht="14.25">
      <c r="A187" s="36"/>
      <c r="B187" s="197"/>
      <c r="C187" s="198"/>
      <c r="D187" s="233"/>
      <c r="E187" s="198"/>
      <c r="F187" s="233"/>
      <c r="G187" s="198"/>
      <c r="H187" s="233"/>
    </row>
    <row r="188" spans="1:8" ht="14.25">
      <c r="A188" s="36"/>
      <c r="B188" s="197"/>
      <c r="C188" s="198"/>
      <c r="D188" s="233"/>
      <c r="E188" s="198"/>
      <c r="F188" s="233"/>
      <c r="G188" s="198"/>
      <c r="H188" s="233"/>
    </row>
    <row r="189" spans="1:8" ht="14.25">
      <c r="A189" s="36"/>
      <c r="B189" s="197"/>
      <c r="C189" s="198"/>
      <c r="D189" s="233"/>
      <c r="E189" s="198"/>
      <c r="F189" s="233"/>
      <c r="G189" s="198"/>
      <c r="H189" s="233"/>
    </row>
    <row r="190" spans="1:8" ht="14.25">
      <c r="A190" s="36"/>
      <c r="B190" s="197"/>
      <c r="C190" s="198"/>
      <c r="D190" s="233"/>
      <c r="E190" s="198"/>
      <c r="F190" s="233"/>
      <c r="G190" s="198"/>
      <c r="H190" s="233"/>
    </row>
    <row r="191" spans="1:8" ht="14.25">
      <c r="A191" s="36"/>
      <c r="B191" s="197"/>
      <c r="C191" s="198"/>
      <c r="D191" s="233"/>
      <c r="E191" s="198"/>
      <c r="F191" s="233"/>
      <c r="G191" s="198"/>
      <c r="H191" s="233"/>
    </row>
    <row r="192" spans="1:8" ht="14.25">
      <c r="A192" s="36"/>
      <c r="B192" s="197"/>
      <c r="C192" s="198"/>
      <c r="D192" s="233"/>
      <c r="E192" s="198"/>
      <c r="F192" s="233"/>
      <c r="G192" s="198"/>
      <c r="H192" s="233"/>
    </row>
    <row r="193" spans="1:8" ht="14.25">
      <c r="A193" s="36"/>
      <c r="B193" s="197"/>
      <c r="C193" s="198"/>
      <c r="D193" s="233"/>
      <c r="E193" s="198"/>
      <c r="F193" s="233"/>
      <c r="G193" s="198"/>
      <c r="H193" s="233"/>
    </row>
    <row r="194" spans="1:8" ht="14.25">
      <c r="A194" s="36"/>
      <c r="B194" s="197"/>
      <c r="C194" s="198"/>
      <c r="D194" s="233"/>
      <c r="E194" s="198"/>
      <c r="F194" s="233"/>
      <c r="G194" s="198"/>
      <c r="H194" s="233"/>
    </row>
    <row r="195" spans="1:8" ht="14.25">
      <c r="A195" s="36"/>
      <c r="B195" s="197"/>
      <c r="C195" s="198"/>
      <c r="D195" s="233"/>
      <c r="E195" s="198"/>
      <c r="F195" s="233"/>
      <c r="G195" s="198"/>
      <c r="H195" s="233"/>
    </row>
    <row r="196" spans="1:8" ht="14.25">
      <c r="A196" s="36"/>
      <c r="B196" s="197"/>
      <c r="C196" s="198"/>
      <c r="D196" s="233"/>
      <c r="E196" s="198"/>
      <c r="F196" s="233"/>
      <c r="G196" s="198"/>
      <c r="H196" s="233"/>
    </row>
    <row r="197" spans="1:8" ht="14.25">
      <c r="A197" s="36"/>
      <c r="B197" s="197"/>
      <c r="C197" s="198"/>
      <c r="D197" s="233"/>
      <c r="E197" s="198"/>
      <c r="F197" s="233"/>
      <c r="G197" s="198"/>
      <c r="H197" s="233"/>
    </row>
    <row r="198" spans="1:8" ht="14.25">
      <c r="A198" s="36"/>
      <c r="B198" s="197"/>
      <c r="C198" s="198"/>
      <c r="D198" s="233"/>
      <c r="E198" s="198"/>
      <c r="F198" s="233"/>
      <c r="G198" s="198"/>
      <c r="H198" s="233"/>
    </row>
    <row r="199" spans="1:8" ht="14.25">
      <c r="A199" s="36"/>
      <c r="B199" s="197"/>
      <c r="C199" s="198"/>
      <c r="D199" s="233"/>
      <c r="E199" s="198"/>
      <c r="F199" s="233"/>
      <c r="G199" s="198"/>
      <c r="H199" s="233"/>
    </row>
    <row r="200" spans="1:8" ht="14.25">
      <c r="A200" s="36"/>
      <c r="B200" s="197"/>
      <c r="C200" s="198"/>
      <c r="D200" s="233"/>
      <c r="E200" s="198"/>
      <c r="F200" s="233"/>
      <c r="G200" s="198"/>
      <c r="H200" s="233"/>
    </row>
    <row r="201" spans="1:8" ht="14.25">
      <c r="A201" s="36"/>
      <c r="B201" s="197"/>
      <c r="C201" s="198"/>
      <c r="D201" s="233"/>
      <c r="E201" s="198"/>
      <c r="F201" s="233"/>
      <c r="G201" s="198"/>
      <c r="H201" s="233"/>
    </row>
    <row r="202" spans="1:8" ht="14.25">
      <c r="A202" s="36"/>
      <c r="B202" s="197"/>
      <c r="C202" s="198"/>
      <c r="D202" s="233"/>
      <c r="E202" s="198"/>
      <c r="F202" s="233"/>
      <c r="G202" s="198"/>
      <c r="H202" s="233"/>
    </row>
    <row r="203" spans="1:8" ht="14.25">
      <c r="A203" s="36"/>
      <c r="B203" s="197"/>
      <c r="C203" s="198"/>
      <c r="D203" s="233"/>
      <c r="E203" s="198"/>
      <c r="F203" s="233"/>
      <c r="G203" s="198"/>
      <c r="H203" s="233"/>
    </row>
    <row r="204" spans="1:8" ht="14.25">
      <c r="A204" s="36"/>
      <c r="B204" s="197"/>
      <c r="C204" s="198"/>
      <c r="D204" s="233"/>
      <c r="E204" s="198"/>
      <c r="F204" s="233"/>
      <c r="G204" s="198"/>
      <c r="H204" s="233"/>
    </row>
    <row r="205" spans="1:8" ht="14.25">
      <c r="A205" s="36"/>
      <c r="B205" s="197"/>
      <c r="C205" s="198"/>
      <c r="D205" s="233"/>
      <c r="E205" s="198"/>
      <c r="F205" s="233"/>
      <c r="G205" s="198"/>
      <c r="H205" s="233"/>
    </row>
    <row r="206" spans="1:8" ht="14.25">
      <c r="A206" s="36"/>
      <c r="B206" s="197"/>
      <c r="C206" s="198"/>
      <c r="D206" s="233"/>
      <c r="E206" s="198"/>
      <c r="F206" s="233"/>
      <c r="G206" s="198"/>
      <c r="H206" s="233"/>
    </row>
    <row r="207" spans="1:8" ht="14.25">
      <c r="A207" s="36"/>
      <c r="B207" s="197"/>
      <c r="C207" s="198"/>
      <c r="D207" s="233"/>
      <c r="E207" s="198"/>
      <c r="F207" s="233"/>
      <c r="G207" s="198"/>
      <c r="H207" s="233"/>
    </row>
    <row r="208" spans="1:8" ht="14.25">
      <c r="A208" s="36"/>
      <c r="B208" s="197"/>
      <c r="C208" s="198"/>
      <c r="D208" s="233"/>
      <c r="E208" s="198"/>
      <c r="F208" s="233"/>
      <c r="G208" s="198"/>
      <c r="H208" s="233"/>
    </row>
    <row r="209" spans="1:8" ht="14.25">
      <c r="A209" s="36"/>
      <c r="B209" s="197"/>
      <c r="C209" s="198"/>
      <c r="D209" s="233"/>
      <c r="E209" s="198"/>
      <c r="F209" s="233"/>
      <c r="G209" s="198"/>
      <c r="H209" s="233"/>
    </row>
    <row r="210" spans="1:8" ht="14.25">
      <c r="A210" s="36"/>
      <c r="B210" s="197"/>
      <c r="C210" s="198"/>
      <c r="D210" s="233"/>
      <c r="E210" s="198"/>
      <c r="F210" s="233"/>
      <c r="G210" s="198"/>
      <c r="H210" s="233"/>
    </row>
    <row r="211" spans="1:8" ht="14.25">
      <c r="A211" s="36"/>
      <c r="B211" s="197"/>
      <c r="C211" s="198"/>
      <c r="D211" s="233"/>
      <c r="E211" s="198"/>
      <c r="F211" s="233"/>
      <c r="G211" s="198"/>
      <c r="H211" s="233"/>
    </row>
    <row r="212" spans="1:8" ht="14.25">
      <c r="A212" s="36"/>
      <c r="B212" s="197"/>
      <c r="C212" s="198"/>
      <c r="D212" s="233"/>
      <c r="E212" s="198"/>
      <c r="F212" s="233"/>
      <c r="G212" s="198"/>
      <c r="H212" s="233"/>
    </row>
    <row r="213" spans="1:8" ht="14.25">
      <c r="A213" s="36"/>
      <c r="B213" s="197"/>
      <c r="C213" s="198"/>
      <c r="D213" s="233"/>
      <c r="E213" s="198"/>
      <c r="F213" s="233"/>
      <c r="G213" s="198"/>
      <c r="H213" s="233"/>
    </row>
    <row r="214" spans="1:8" ht="14.25">
      <c r="A214" s="36"/>
      <c r="B214" s="197"/>
      <c r="C214" s="198"/>
      <c r="D214" s="233"/>
      <c r="E214" s="198"/>
      <c r="F214" s="233"/>
      <c r="G214" s="198"/>
      <c r="H214" s="233"/>
    </row>
    <row r="215" spans="1:8" ht="14.25">
      <c r="A215" s="36"/>
      <c r="B215" s="197"/>
      <c r="C215" s="198"/>
      <c r="D215" s="233"/>
      <c r="E215" s="198"/>
      <c r="F215" s="233"/>
      <c r="G215" s="198"/>
      <c r="H215" s="233"/>
    </row>
    <row r="216" spans="1:8" ht="14.25">
      <c r="A216" s="36"/>
      <c r="B216" s="197"/>
      <c r="C216" s="198"/>
      <c r="D216" s="233"/>
      <c r="E216" s="198"/>
      <c r="F216" s="233"/>
      <c r="G216" s="198"/>
      <c r="H216" s="233"/>
    </row>
    <row r="217" spans="1:8" ht="14.25">
      <c r="A217" s="36"/>
      <c r="B217" s="197"/>
      <c r="C217" s="198"/>
      <c r="D217" s="233"/>
      <c r="E217" s="198"/>
      <c r="F217" s="233"/>
      <c r="G217" s="198"/>
      <c r="H217" s="233"/>
    </row>
    <row r="218" spans="1:8" ht="14.25">
      <c r="A218" s="36"/>
      <c r="B218" s="197"/>
      <c r="C218" s="198"/>
      <c r="D218" s="233"/>
      <c r="E218" s="198"/>
      <c r="F218" s="233"/>
      <c r="G218" s="198"/>
      <c r="H218" s="233"/>
    </row>
    <row r="219" spans="1:8" ht="14.25">
      <c r="A219" s="36"/>
      <c r="B219" s="197"/>
      <c r="C219" s="198"/>
      <c r="D219" s="233"/>
      <c r="E219" s="198"/>
      <c r="F219" s="233"/>
      <c r="G219" s="198"/>
      <c r="H219" s="233"/>
    </row>
    <row r="220" spans="1:8" ht="14.25">
      <c r="A220" s="36"/>
      <c r="B220" s="197"/>
      <c r="C220" s="198"/>
      <c r="D220" s="233"/>
      <c r="E220" s="198"/>
      <c r="F220" s="233"/>
      <c r="G220" s="198"/>
      <c r="H220" s="233"/>
    </row>
    <row r="221" spans="1:8" ht="14.25">
      <c r="A221" s="36"/>
      <c r="B221" s="197"/>
      <c r="C221" s="198"/>
      <c r="D221" s="233"/>
      <c r="E221" s="198"/>
      <c r="F221" s="233"/>
      <c r="G221" s="198"/>
      <c r="H221" s="233"/>
    </row>
    <row r="222" spans="1:8" ht="14.25">
      <c r="A222" s="36"/>
      <c r="B222" s="197"/>
      <c r="C222" s="198"/>
      <c r="D222" s="233"/>
      <c r="E222" s="198"/>
      <c r="F222" s="233"/>
      <c r="G222" s="198"/>
      <c r="H222" s="233"/>
    </row>
    <row r="223" spans="1:8" ht="14.25">
      <c r="A223" s="36"/>
      <c r="B223" s="197"/>
      <c r="C223" s="198"/>
      <c r="D223" s="233"/>
      <c r="E223" s="198"/>
      <c r="F223" s="233"/>
      <c r="G223" s="198"/>
      <c r="H223" s="233"/>
    </row>
    <row r="224" spans="1:8" ht="14.25">
      <c r="A224" s="36"/>
      <c r="B224" s="197"/>
      <c r="C224" s="198"/>
      <c r="D224" s="233"/>
      <c r="E224" s="198"/>
      <c r="F224" s="233"/>
      <c r="G224" s="198"/>
      <c r="H224" s="233"/>
    </row>
    <row r="225" spans="1:8" ht="14.25">
      <c r="A225" s="36"/>
      <c r="B225" s="197"/>
      <c r="C225" s="198"/>
      <c r="D225" s="233"/>
      <c r="E225" s="198"/>
      <c r="F225" s="233"/>
      <c r="G225" s="198"/>
      <c r="H225" s="233"/>
    </row>
    <row r="226" spans="1:8" ht="14.25">
      <c r="A226" s="36"/>
      <c r="B226" s="197"/>
      <c r="C226" s="198"/>
      <c r="D226" s="233"/>
      <c r="E226" s="198"/>
      <c r="F226" s="233"/>
      <c r="G226" s="198"/>
      <c r="H226" s="233"/>
    </row>
    <row r="227" spans="1:8" ht="14.25">
      <c r="A227" s="36"/>
      <c r="B227" s="197"/>
      <c r="C227" s="198"/>
      <c r="D227" s="233"/>
      <c r="E227" s="198"/>
      <c r="F227" s="233"/>
      <c r="G227" s="198"/>
      <c r="H227" s="233"/>
    </row>
    <row r="228" spans="1:8" ht="14.25">
      <c r="A228" s="36"/>
      <c r="B228" s="197"/>
      <c r="C228" s="198"/>
      <c r="D228" s="233"/>
      <c r="E228" s="198"/>
      <c r="F228" s="233"/>
      <c r="G228" s="198"/>
      <c r="H228" s="233"/>
    </row>
    <row r="229" spans="1:8" ht="14.25">
      <c r="A229" s="36"/>
      <c r="B229" s="197"/>
      <c r="C229" s="198"/>
      <c r="D229" s="233"/>
      <c r="E229" s="198"/>
      <c r="F229" s="233"/>
      <c r="G229" s="198"/>
      <c r="H229" s="233"/>
    </row>
    <row r="230" spans="1:8" ht="14.25">
      <c r="A230" s="36"/>
      <c r="B230" s="197"/>
      <c r="C230" s="198"/>
      <c r="D230" s="233"/>
      <c r="E230" s="198"/>
      <c r="F230" s="233"/>
      <c r="G230" s="198"/>
      <c r="H230" s="233"/>
    </row>
    <row r="231" spans="1:8" ht="14.25">
      <c r="A231" s="36"/>
      <c r="B231" s="197"/>
      <c r="C231" s="198"/>
      <c r="D231" s="233"/>
      <c r="E231" s="198"/>
      <c r="F231" s="233"/>
      <c r="G231" s="198"/>
      <c r="H231" s="233"/>
    </row>
    <row r="232" spans="1:8" ht="14.25">
      <c r="A232" s="36"/>
      <c r="B232" s="197"/>
      <c r="C232" s="198"/>
      <c r="D232" s="233"/>
      <c r="E232" s="198"/>
      <c r="F232" s="233"/>
      <c r="G232" s="198"/>
      <c r="H232" s="233"/>
    </row>
    <row r="233" spans="1:8" ht="14.25">
      <c r="A233" s="36"/>
      <c r="B233" s="197"/>
      <c r="C233" s="198"/>
      <c r="D233" s="233"/>
      <c r="E233" s="198"/>
      <c r="F233" s="233"/>
      <c r="G233" s="198"/>
      <c r="H233" s="233"/>
    </row>
    <row r="234" spans="1:8" ht="14.25">
      <c r="A234" s="36"/>
      <c r="B234" s="197"/>
      <c r="C234" s="198"/>
      <c r="D234" s="233"/>
      <c r="E234" s="198"/>
      <c r="F234" s="233"/>
      <c r="G234" s="198"/>
      <c r="H234" s="233"/>
    </row>
    <row r="235" spans="1:8" ht="14.25">
      <c r="A235" s="36"/>
      <c r="B235" s="197"/>
      <c r="C235" s="198"/>
      <c r="D235" s="233"/>
      <c r="E235" s="198"/>
      <c r="F235" s="233"/>
      <c r="G235" s="198"/>
      <c r="H235" s="233"/>
    </row>
    <row r="236" spans="1:8" ht="14.25">
      <c r="A236" s="36"/>
      <c r="B236" s="197"/>
      <c r="C236" s="198"/>
      <c r="D236" s="233"/>
      <c r="E236" s="198"/>
      <c r="F236" s="233"/>
      <c r="G236" s="198"/>
      <c r="H236" s="233"/>
    </row>
    <row r="237" spans="1:8" ht="14.25">
      <c r="A237" s="36"/>
      <c r="B237" s="197"/>
      <c r="C237" s="198"/>
      <c r="D237" s="233"/>
      <c r="E237" s="198"/>
      <c r="F237" s="233"/>
      <c r="G237" s="198"/>
      <c r="H237" s="233"/>
    </row>
    <row r="238" spans="1:8" ht="14.25">
      <c r="A238" s="36"/>
      <c r="B238" s="197"/>
      <c r="C238" s="198"/>
      <c r="D238" s="233"/>
      <c r="E238" s="198"/>
      <c r="F238" s="233"/>
      <c r="G238" s="198"/>
      <c r="H238" s="233"/>
    </row>
    <row r="239" spans="1:8" ht="14.25">
      <c r="A239" s="36"/>
      <c r="B239" s="197"/>
      <c r="C239" s="198"/>
      <c r="D239" s="233"/>
      <c r="E239" s="198"/>
      <c r="F239" s="233"/>
      <c r="G239" s="198"/>
      <c r="H239" s="233"/>
    </row>
    <row r="240" spans="1:8" ht="14.25">
      <c r="A240" s="36"/>
      <c r="B240" s="197"/>
      <c r="C240" s="198"/>
      <c r="D240" s="233"/>
      <c r="E240" s="198"/>
      <c r="F240" s="233"/>
      <c r="G240" s="198"/>
      <c r="H240" s="233"/>
    </row>
    <row r="241" spans="1:8" ht="14.25">
      <c r="A241" s="36"/>
      <c r="B241" s="197"/>
      <c r="C241" s="198"/>
      <c r="D241" s="233"/>
      <c r="E241" s="198"/>
      <c r="F241" s="233"/>
      <c r="G241" s="198"/>
      <c r="H241" s="233"/>
    </row>
    <row r="242" spans="1:8" ht="14.25">
      <c r="A242" s="36"/>
      <c r="B242" s="197"/>
      <c r="C242" s="198"/>
      <c r="D242" s="233"/>
      <c r="E242" s="198"/>
      <c r="F242" s="233"/>
      <c r="G242" s="198"/>
      <c r="H242" s="233"/>
    </row>
    <row r="243" spans="1:8" ht="14.25">
      <c r="A243" s="36"/>
      <c r="B243" s="197"/>
      <c r="C243" s="198"/>
      <c r="D243" s="233"/>
      <c r="E243" s="198"/>
      <c r="F243" s="233"/>
      <c r="G243" s="198"/>
      <c r="H243" s="233"/>
    </row>
    <row r="244" spans="1:8" ht="14.25">
      <c r="A244" s="36"/>
      <c r="B244" s="197"/>
      <c r="C244" s="198"/>
      <c r="D244" s="233"/>
      <c r="E244" s="198"/>
      <c r="F244" s="233"/>
      <c r="G244" s="198"/>
      <c r="H244" s="233"/>
    </row>
    <row r="245" spans="1:8" ht="14.25">
      <c r="A245" s="36"/>
      <c r="B245" s="197"/>
      <c r="C245" s="198"/>
      <c r="D245" s="233"/>
      <c r="E245" s="198"/>
      <c r="F245" s="233"/>
      <c r="G245" s="198"/>
      <c r="H245" s="233"/>
    </row>
    <row r="246" spans="1:8" ht="14.25">
      <c r="A246" s="36"/>
      <c r="B246" s="197"/>
      <c r="C246" s="198"/>
      <c r="D246" s="233"/>
      <c r="E246" s="198"/>
      <c r="F246" s="233"/>
      <c r="G246" s="198"/>
      <c r="H246" s="233"/>
    </row>
    <row r="247" spans="1:8" ht="14.25">
      <c r="A247" s="36"/>
      <c r="B247" s="197"/>
      <c r="C247" s="198"/>
      <c r="D247" s="233"/>
      <c r="E247" s="198"/>
      <c r="F247" s="233"/>
      <c r="G247" s="198"/>
      <c r="H247" s="233"/>
    </row>
    <row r="248" spans="1:8" ht="14.25">
      <c r="A248" s="36"/>
      <c r="B248" s="197"/>
      <c r="C248" s="198"/>
      <c r="D248" s="233"/>
      <c r="E248" s="198"/>
      <c r="F248" s="233"/>
      <c r="G248" s="198"/>
      <c r="H248" s="233"/>
    </row>
    <row r="249" spans="1:8" ht="14.25">
      <c r="A249" s="36"/>
      <c r="B249" s="197"/>
      <c r="C249" s="198"/>
      <c r="D249" s="233"/>
      <c r="E249" s="198"/>
      <c r="F249" s="233"/>
      <c r="G249" s="198"/>
      <c r="H249" s="233"/>
    </row>
    <row r="250" spans="1:8" ht="14.25">
      <c r="A250" s="36"/>
      <c r="B250" s="197"/>
      <c r="C250" s="198"/>
      <c r="D250" s="233"/>
      <c r="E250" s="198"/>
      <c r="F250" s="233"/>
      <c r="G250" s="198"/>
      <c r="H250" s="233"/>
    </row>
    <row r="251" spans="1:8" ht="14.25">
      <c r="A251" s="36"/>
      <c r="B251" s="197"/>
      <c r="C251" s="198"/>
      <c r="D251" s="233"/>
      <c r="E251" s="198"/>
      <c r="F251" s="233"/>
      <c r="G251" s="198"/>
      <c r="H251" s="233"/>
    </row>
    <row r="252" spans="1:8" ht="14.25">
      <c r="A252" s="36"/>
      <c r="B252" s="197"/>
      <c r="C252" s="198"/>
      <c r="D252" s="233"/>
      <c r="E252" s="198"/>
      <c r="F252" s="233"/>
      <c r="G252" s="198"/>
      <c r="H252" s="233"/>
    </row>
    <row r="253" spans="1:8" ht="14.25">
      <c r="A253" s="36"/>
      <c r="B253" s="197"/>
      <c r="C253" s="198"/>
      <c r="D253" s="233"/>
      <c r="E253" s="198"/>
      <c r="F253" s="233"/>
      <c r="G253" s="198"/>
      <c r="H253" s="233"/>
    </row>
    <row r="254" spans="1:8" ht="14.25">
      <c r="A254" s="36"/>
      <c r="B254" s="197"/>
      <c r="C254" s="198"/>
      <c r="D254" s="233"/>
      <c r="E254" s="198"/>
      <c r="F254" s="233"/>
      <c r="G254" s="198"/>
      <c r="H254" s="233"/>
    </row>
    <row r="255" spans="1:8" ht="14.25">
      <c r="A255" s="36"/>
      <c r="B255" s="197"/>
      <c r="C255" s="198"/>
      <c r="D255" s="233"/>
      <c r="E255" s="198"/>
      <c r="F255" s="233"/>
      <c r="G255" s="198"/>
      <c r="H255" s="233"/>
    </row>
    <row r="256" spans="1:8" ht="14.25">
      <c r="A256" s="36"/>
      <c r="B256" s="197"/>
      <c r="C256" s="198"/>
      <c r="D256" s="233"/>
      <c r="E256" s="198"/>
      <c r="F256" s="233"/>
      <c r="G256" s="198"/>
      <c r="H256" s="233"/>
    </row>
    <row r="257" spans="1:8" ht="14.25">
      <c r="A257" s="36"/>
      <c r="B257" s="88"/>
      <c r="C257" s="30"/>
      <c r="D257" s="118"/>
      <c r="E257" s="30"/>
      <c r="F257" s="118"/>
      <c r="G257" s="30"/>
      <c r="H257" s="118"/>
    </row>
    <row r="258" spans="1:8" ht="14.25">
      <c r="A258" s="36"/>
      <c r="B258" s="88"/>
      <c r="C258" s="30"/>
      <c r="D258" s="118"/>
      <c r="E258" s="30"/>
      <c r="F258" s="118"/>
      <c r="G258" s="30"/>
      <c r="H258" s="118"/>
    </row>
    <row r="259" spans="1:8" ht="14.25">
      <c r="A259" s="36"/>
      <c r="B259" s="88"/>
      <c r="C259" s="30"/>
      <c r="D259" s="118"/>
      <c r="E259" s="30"/>
      <c r="F259" s="118"/>
      <c r="G259" s="30"/>
      <c r="H259" s="118"/>
    </row>
    <row r="260" spans="1:8" ht="14.25">
      <c r="A260" s="36"/>
      <c r="B260" s="88"/>
      <c r="C260" s="30"/>
      <c r="D260" s="118"/>
      <c r="E260" s="30"/>
      <c r="F260" s="118"/>
      <c r="G260" s="30"/>
      <c r="H260" s="118"/>
    </row>
    <row r="261" spans="1:8" ht="14.25">
      <c r="A261" s="36"/>
      <c r="B261" s="88"/>
      <c r="C261" s="30"/>
      <c r="D261" s="118"/>
      <c r="E261" s="30"/>
      <c r="F261" s="118"/>
      <c r="G261" s="30"/>
      <c r="H261" s="118"/>
    </row>
    <row r="262" spans="1:8" ht="14.25">
      <c r="A262" s="36"/>
      <c r="B262" s="88"/>
      <c r="C262" s="30"/>
      <c r="D262" s="118"/>
      <c r="E262" s="30"/>
      <c r="F262" s="118"/>
      <c r="G262" s="30"/>
      <c r="H262" s="118"/>
    </row>
    <row r="263" spans="1:8" ht="14.25">
      <c r="A263" s="36"/>
      <c r="B263" s="88"/>
      <c r="C263" s="30"/>
      <c r="D263" s="118"/>
      <c r="E263" s="30"/>
      <c r="F263" s="118"/>
      <c r="G263" s="30"/>
      <c r="H263" s="118"/>
    </row>
    <row r="264" spans="1:8" ht="14.25">
      <c r="A264" s="36"/>
      <c r="B264" s="88"/>
      <c r="C264" s="30"/>
      <c r="D264" s="118"/>
      <c r="E264" s="30"/>
      <c r="F264" s="118"/>
      <c r="G264" s="30"/>
      <c r="H264" s="118"/>
    </row>
    <row r="265" spans="1:8" ht="14.25">
      <c r="A265" s="36"/>
      <c r="B265" s="88"/>
      <c r="C265" s="30"/>
      <c r="D265" s="118"/>
      <c r="E265" s="30"/>
      <c r="F265" s="118"/>
      <c r="G265" s="30"/>
      <c r="H265" s="118"/>
    </row>
    <row r="266" spans="1:8" ht="14.25">
      <c r="A266" s="36"/>
      <c r="B266" s="88"/>
      <c r="C266" s="30"/>
      <c r="D266" s="118"/>
      <c r="E266" s="30"/>
      <c r="F266" s="118"/>
      <c r="G266" s="30"/>
      <c r="H266" s="118"/>
    </row>
    <row r="267" spans="1:8" ht="14.25">
      <c r="A267" s="36"/>
      <c r="B267" s="88"/>
      <c r="C267" s="30"/>
      <c r="D267" s="118"/>
      <c r="E267" s="30"/>
      <c r="F267" s="118"/>
      <c r="G267" s="30"/>
      <c r="H267" s="118"/>
    </row>
    <row r="268" spans="1:8" ht="14.25">
      <c r="A268" s="36"/>
      <c r="B268" s="88"/>
      <c r="C268" s="30"/>
      <c r="D268" s="118"/>
      <c r="E268" s="30"/>
      <c r="F268" s="118"/>
      <c r="G268" s="30"/>
      <c r="H268" s="118"/>
    </row>
    <row r="269" spans="1:8" ht="14.25">
      <c r="A269" s="36"/>
      <c r="B269" s="88"/>
      <c r="C269" s="30"/>
      <c r="D269" s="118"/>
      <c r="E269" s="30"/>
      <c r="F269" s="118"/>
      <c r="G269" s="30"/>
      <c r="H269" s="118"/>
    </row>
    <row r="270" spans="1:8" ht="14.25">
      <c r="A270" s="36"/>
      <c r="B270" s="88"/>
      <c r="C270" s="30"/>
      <c r="D270" s="118"/>
      <c r="E270" s="30"/>
      <c r="F270" s="118"/>
      <c r="G270" s="30"/>
      <c r="H270" s="118"/>
    </row>
    <row r="271" spans="1:8" ht="14.25">
      <c r="A271" s="36"/>
      <c r="B271" s="88"/>
      <c r="C271" s="30"/>
      <c r="D271" s="118"/>
      <c r="E271" s="30"/>
      <c r="F271" s="118"/>
      <c r="G271" s="30"/>
      <c r="H271" s="118"/>
    </row>
    <row r="272" spans="1:8" ht="14.25">
      <c r="A272" s="36"/>
      <c r="B272" s="88"/>
      <c r="C272" s="30"/>
      <c r="D272" s="118"/>
      <c r="E272" s="30"/>
      <c r="F272" s="118"/>
      <c r="G272" s="30"/>
      <c r="H272" s="118"/>
    </row>
    <row r="273" spans="1:8" ht="14.25">
      <c r="A273" s="36"/>
      <c r="B273" s="88"/>
      <c r="C273" s="30"/>
      <c r="D273" s="118"/>
      <c r="E273" s="30"/>
      <c r="F273" s="118"/>
      <c r="G273" s="30"/>
      <c r="H273" s="118"/>
    </row>
    <row r="274" spans="1:8" ht="14.25">
      <c r="A274" s="36"/>
      <c r="B274" s="88"/>
      <c r="C274" s="30"/>
      <c r="D274" s="118"/>
      <c r="E274" s="30"/>
      <c r="F274" s="118"/>
      <c r="G274" s="30"/>
      <c r="H274" s="118"/>
    </row>
    <row r="275" spans="1:8" ht="14.25">
      <c r="A275" s="36"/>
      <c r="B275" s="88"/>
      <c r="C275" s="30"/>
      <c r="D275" s="118"/>
      <c r="E275" s="30"/>
      <c r="F275" s="118"/>
      <c r="G275" s="30"/>
      <c r="H275" s="118"/>
    </row>
    <row r="276" spans="1:8" ht="14.25">
      <c r="A276" s="36"/>
      <c r="B276" s="88"/>
      <c r="C276" s="30"/>
      <c r="D276" s="118"/>
      <c r="E276" s="30"/>
      <c r="F276" s="118"/>
      <c r="G276" s="30"/>
      <c r="H276" s="118"/>
    </row>
    <row r="277" spans="1:8" ht="14.25">
      <c r="A277" s="36"/>
      <c r="B277" s="88"/>
      <c r="C277" s="30"/>
      <c r="D277" s="118"/>
      <c r="E277" s="30"/>
      <c r="F277" s="118"/>
      <c r="G277" s="30"/>
      <c r="H277" s="118"/>
    </row>
    <row r="278" spans="1:8" ht="14.25">
      <c r="A278" s="36"/>
      <c r="B278" s="88"/>
      <c r="C278" s="30"/>
      <c r="D278" s="118"/>
      <c r="E278" s="30"/>
      <c r="F278" s="118"/>
      <c r="G278" s="30"/>
      <c r="H278" s="118"/>
    </row>
    <row r="279" spans="1:8" ht="14.25">
      <c r="A279" s="36"/>
      <c r="B279" s="88"/>
      <c r="C279" s="30"/>
      <c r="D279" s="118"/>
      <c r="E279" s="30"/>
      <c r="F279" s="118"/>
      <c r="G279" s="30"/>
      <c r="H279" s="118"/>
    </row>
    <row r="280" spans="1:8" ht="14.25">
      <c r="A280" s="36"/>
      <c r="B280" s="88"/>
      <c r="C280" s="30"/>
      <c r="D280" s="118"/>
      <c r="E280" s="30"/>
      <c r="F280" s="118"/>
      <c r="G280" s="30"/>
      <c r="H280" s="118"/>
    </row>
    <row r="281" spans="1:8" ht="14.25">
      <c r="A281" s="36"/>
      <c r="B281" s="88"/>
      <c r="C281" s="30"/>
      <c r="D281" s="118"/>
      <c r="E281" s="30"/>
      <c r="F281" s="118"/>
      <c r="G281" s="30"/>
      <c r="H281" s="118"/>
    </row>
    <row r="282" spans="1:8" ht="14.25">
      <c r="A282" s="36"/>
      <c r="B282" s="88"/>
      <c r="C282" s="30"/>
      <c r="D282" s="118"/>
      <c r="E282" s="30"/>
      <c r="F282" s="118"/>
      <c r="G282" s="30"/>
      <c r="H282" s="118"/>
    </row>
    <row r="283" spans="1:8" ht="14.25">
      <c r="A283" s="36"/>
      <c r="B283" s="88"/>
      <c r="C283" s="30"/>
      <c r="D283" s="118"/>
      <c r="E283" s="30"/>
      <c r="F283" s="118"/>
      <c r="G283" s="30"/>
      <c r="H283" s="118"/>
    </row>
    <row r="284" spans="1:8" ht="14.25">
      <c r="A284" s="36"/>
      <c r="B284" s="88"/>
      <c r="C284" s="30"/>
      <c r="D284" s="118"/>
      <c r="E284" s="30"/>
      <c r="F284" s="118"/>
      <c r="G284" s="30"/>
      <c r="H284" s="118"/>
    </row>
    <row r="285" spans="1:8" ht="14.25">
      <c r="A285" s="36"/>
      <c r="B285" s="88"/>
      <c r="C285" s="30"/>
      <c r="D285" s="118"/>
      <c r="E285" s="30"/>
      <c r="F285" s="118"/>
      <c r="G285" s="30"/>
      <c r="H285" s="118"/>
    </row>
    <row r="286" spans="1:8" ht="14.25">
      <c r="A286" s="36"/>
      <c r="B286" s="88"/>
      <c r="C286" s="30"/>
      <c r="D286" s="118"/>
      <c r="E286" s="30"/>
      <c r="F286" s="118"/>
      <c r="G286" s="30"/>
      <c r="H286" s="118"/>
    </row>
    <row r="287" spans="1:8" ht="14.25">
      <c r="A287" s="36"/>
      <c r="B287" s="88"/>
      <c r="C287" s="30"/>
      <c r="D287" s="118"/>
      <c r="E287" s="30"/>
      <c r="F287" s="118"/>
      <c r="G287" s="30"/>
      <c r="H287" s="118"/>
    </row>
    <row r="288" spans="1:8" ht="14.25">
      <c r="A288" s="36"/>
      <c r="B288" s="88"/>
      <c r="C288" s="30"/>
      <c r="D288" s="118"/>
      <c r="E288" s="30"/>
      <c r="F288" s="118"/>
      <c r="G288" s="30"/>
      <c r="H288" s="118"/>
    </row>
    <row r="289" spans="1:8" ht="14.25">
      <c r="A289" s="36"/>
      <c r="B289" s="88"/>
      <c r="C289" s="30"/>
      <c r="D289" s="118"/>
      <c r="E289" s="30"/>
      <c r="F289" s="118"/>
      <c r="G289" s="30"/>
      <c r="H289" s="118"/>
    </row>
    <row r="290" spans="1:8" ht="14.25">
      <c r="A290" s="36"/>
      <c r="B290" s="88"/>
      <c r="C290" s="30"/>
      <c r="D290" s="118"/>
      <c r="E290" s="30"/>
      <c r="F290" s="118"/>
      <c r="G290" s="30"/>
      <c r="H290" s="118"/>
    </row>
    <row r="291" spans="1:8" ht="14.25">
      <c r="A291" s="36"/>
      <c r="B291" s="88"/>
      <c r="C291" s="30"/>
      <c r="D291" s="118"/>
      <c r="E291" s="30"/>
      <c r="F291" s="118"/>
      <c r="G291" s="30"/>
      <c r="H291" s="118"/>
    </row>
    <row r="292" spans="1:8" ht="14.25">
      <c r="A292" s="36"/>
      <c r="B292" s="88"/>
      <c r="C292" s="30"/>
      <c r="D292" s="118"/>
      <c r="E292" s="30"/>
      <c r="F292" s="118"/>
      <c r="G292" s="30"/>
      <c r="H292" s="118"/>
    </row>
    <row r="293" spans="1:8" ht="14.25">
      <c r="A293" s="36"/>
      <c r="B293" s="88"/>
      <c r="C293" s="30"/>
      <c r="D293" s="118"/>
      <c r="E293" s="30"/>
      <c r="F293" s="118"/>
      <c r="G293" s="30"/>
      <c r="H293" s="118"/>
    </row>
    <row r="294" spans="1:8" ht="14.25">
      <c r="A294" s="36"/>
      <c r="B294" s="88"/>
      <c r="C294" s="30"/>
      <c r="D294" s="118"/>
      <c r="E294" s="30"/>
      <c r="F294" s="118"/>
      <c r="G294" s="30"/>
      <c r="H294" s="118"/>
    </row>
    <row r="295" spans="1:8" ht="14.25">
      <c r="A295" s="36"/>
      <c r="B295" s="88"/>
      <c r="C295" s="30"/>
      <c r="D295" s="118"/>
      <c r="E295" s="30"/>
      <c r="F295" s="118"/>
      <c r="G295" s="30"/>
      <c r="H295" s="118"/>
    </row>
    <row r="296" spans="1:8" ht="14.25">
      <c r="A296" s="36"/>
      <c r="B296" s="88"/>
      <c r="C296" s="30"/>
      <c r="D296" s="118"/>
      <c r="E296" s="30"/>
      <c r="F296" s="118"/>
      <c r="G296" s="30"/>
      <c r="H296" s="118"/>
    </row>
    <row r="297" spans="1:8" ht="14.25">
      <c r="A297" s="36"/>
      <c r="B297" s="88"/>
      <c r="C297" s="30"/>
      <c r="D297" s="118"/>
      <c r="E297" s="30"/>
      <c r="F297" s="118"/>
      <c r="G297" s="30"/>
      <c r="H297" s="118"/>
    </row>
    <row r="298" spans="1:8" ht="14.25">
      <c r="A298" s="36"/>
      <c r="B298" s="88"/>
      <c r="C298" s="30"/>
      <c r="D298" s="118"/>
      <c r="E298" s="30"/>
      <c r="F298" s="118"/>
      <c r="G298" s="30"/>
      <c r="H298" s="118"/>
    </row>
    <row r="299" spans="1:8" ht="14.25">
      <c r="A299" s="36"/>
      <c r="B299" s="88"/>
      <c r="C299" s="30"/>
      <c r="D299" s="118"/>
      <c r="E299" s="30"/>
      <c r="F299" s="118"/>
      <c r="G299" s="30"/>
      <c r="H299" s="118"/>
    </row>
    <row r="300" spans="1:8" ht="14.25">
      <c r="A300" s="36"/>
      <c r="B300" s="88"/>
      <c r="C300" s="30"/>
      <c r="D300" s="118"/>
      <c r="E300" s="30"/>
      <c r="F300" s="118"/>
      <c r="G300" s="30"/>
      <c r="H300" s="118"/>
    </row>
    <row r="301" spans="1:8" ht="14.25">
      <c r="A301" s="36"/>
      <c r="B301" s="88"/>
      <c r="C301" s="30"/>
      <c r="D301" s="118"/>
      <c r="E301" s="30"/>
      <c r="F301" s="118"/>
      <c r="G301" s="30"/>
      <c r="H301" s="118"/>
    </row>
    <row r="302" spans="1:8" ht="14.25">
      <c r="A302" s="36"/>
      <c r="B302" s="88"/>
      <c r="C302" s="30"/>
      <c r="D302" s="118"/>
      <c r="E302" s="30"/>
      <c r="F302" s="118"/>
      <c r="G302" s="30"/>
      <c r="H302" s="118"/>
    </row>
    <row r="303" spans="1:8" ht="14.25">
      <c r="A303" s="36"/>
      <c r="B303" s="88"/>
      <c r="C303" s="30"/>
      <c r="D303" s="118"/>
      <c r="E303" s="30"/>
      <c r="F303" s="118"/>
      <c r="G303" s="30"/>
      <c r="H303" s="118"/>
    </row>
    <row r="304" spans="1:8" ht="14.25">
      <c r="A304" s="36"/>
      <c r="B304" s="88"/>
      <c r="C304" s="30"/>
      <c r="D304" s="118"/>
      <c r="E304" s="30"/>
      <c r="F304" s="118"/>
      <c r="G304" s="30"/>
      <c r="H304" s="118"/>
    </row>
    <row r="305" spans="1:8" ht="14.25">
      <c r="A305" s="36"/>
      <c r="B305" s="88"/>
      <c r="C305" s="30"/>
      <c r="D305" s="118"/>
      <c r="E305" s="30"/>
      <c r="F305" s="118"/>
      <c r="G305" s="30"/>
      <c r="H305" s="118"/>
    </row>
    <row r="306" spans="1:8" ht="14.25">
      <c r="A306" s="36"/>
      <c r="B306" s="88"/>
      <c r="C306" s="30"/>
      <c r="D306" s="118"/>
      <c r="E306" s="30"/>
      <c r="F306" s="118"/>
      <c r="G306" s="30"/>
      <c r="H306" s="118"/>
    </row>
    <row r="307" spans="1:8" ht="14.25">
      <c r="A307" s="36"/>
      <c r="B307" s="88"/>
      <c r="C307" s="30"/>
      <c r="D307" s="118"/>
      <c r="E307" s="30"/>
      <c r="F307" s="118"/>
      <c r="G307" s="30"/>
      <c r="H307" s="118"/>
    </row>
    <row r="308" spans="1:8" ht="14.25">
      <c r="A308" s="36"/>
      <c r="B308" s="88"/>
      <c r="C308" s="30"/>
      <c r="D308" s="118"/>
      <c r="E308" s="30"/>
      <c r="F308" s="118"/>
      <c r="G308" s="30"/>
      <c r="H308" s="118"/>
    </row>
    <row r="309" spans="1:8" ht="14.25">
      <c r="A309" s="36"/>
      <c r="B309" s="88"/>
      <c r="C309" s="30"/>
      <c r="D309" s="118"/>
      <c r="E309" s="30"/>
      <c r="F309" s="118"/>
      <c r="G309" s="30"/>
      <c r="H309" s="118"/>
    </row>
    <row r="310" spans="1:8" ht="14.25">
      <c r="A310" s="36"/>
      <c r="B310" s="88"/>
      <c r="C310" s="30"/>
      <c r="D310" s="118"/>
      <c r="E310" s="30"/>
      <c r="F310" s="118"/>
      <c r="G310" s="30"/>
      <c r="H310" s="118"/>
    </row>
    <row r="311" spans="1:8" ht="14.25">
      <c r="A311" s="36"/>
      <c r="B311" s="88"/>
      <c r="C311" s="30"/>
      <c r="D311" s="118"/>
      <c r="E311" s="30"/>
      <c r="F311" s="118"/>
      <c r="G311" s="30"/>
      <c r="H311" s="118"/>
    </row>
    <row r="312" spans="1:8" ht="14.25">
      <c r="A312" s="36"/>
      <c r="B312" s="88"/>
      <c r="C312" s="30"/>
      <c r="D312" s="118"/>
      <c r="E312" s="30"/>
      <c r="F312" s="118"/>
      <c r="G312" s="30"/>
      <c r="H312" s="118"/>
    </row>
    <row r="313" spans="1:8" ht="14.25">
      <c r="A313" s="36"/>
      <c r="B313" s="88"/>
      <c r="C313" s="30"/>
      <c r="D313" s="118"/>
      <c r="E313" s="30"/>
      <c r="F313" s="118"/>
      <c r="G313" s="30"/>
      <c r="H313" s="118"/>
    </row>
    <row r="314" spans="1:8" ht="14.25">
      <c r="A314" s="36"/>
      <c r="B314" s="88"/>
      <c r="C314" s="30"/>
      <c r="D314" s="118"/>
      <c r="E314" s="30"/>
      <c r="F314" s="118"/>
      <c r="G314" s="30"/>
      <c r="H314" s="118"/>
    </row>
    <row r="315" spans="1:8" ht="14.25">
      <c r="A315" s="36"/>
      <c r="B315" s="88"/>
      <c r="C315" s="30"/>
      <c r="D315" s="118"/>
      <c r="E315" s="30"/>
      <c r="F315" s="118"/>
      <c r="G315" s="30"/>
      <c r="H315" s="118"/>
    </row>
    <row r="316" spans="1:8" ht="14.25">
      <c r="A316" s="36"/>
      <c r="B316" s="88"/>
      <c r="C316" s="30"/>
      <c r="D316" s="118"/>
      <c r="E316" s="30"/>
      <c r="F316" s="118"/>
      <c r="G316" s="30"/>
      <c r="H316" s="118"/>
    </row>
    <row r="317" spans="1:8" ht="14.25">
      <c r="A317" s="36"/>
      <c r="B317" s="88"/>
      <c r="C317" s="30"/>
      <c r="D317" s="118"/>
      <c r="E317" s="30"/>
      <c r="F317" s="118"/>
      <c r="G317" s="30"/>
      <c r="H317" s="118"/>
    </row>
    <row r="318" spans="1:8" ht="14.25">
      <c r="A318" s="36"/>
      <c r="B318" s="88"/>
      <c r="C318" s="30"/>
      <c r="D318" s="118"/>
      <c r="E318" s="30"/>
      <c r="F318" s="118"/>
      <c r="G318" s="30"/>
      <c r="H318" s="118"/>
    </row>
    <row r="319" spans="1:8" ht="14.25">
      <c r="A319" s="36"/>
      <c r="B319" s="88"/>
      <c r="C319" s="30"/>
      <c r="D319" s="118"/>
      <c r="E319" s="30"/>
      <c r="F319" s="118"/>
      <c r="G319" s="30"/>
      <c r="H319" s="118"/>
    </row>
    <row r="320" spans="1:8" ht="14.25">
      <c r="A320" s="36"/>
      <c r="B320" s="88"/>
      <c r="C320" s="30"/>
      <c r="D320" s="118"/>
      <c r="E320" s="30"/>
      <c r="F320" s="118"/>
      <c r="G320" s="30"/>
      <c r="H320" s="118"/>
    </row>
    <row r="321" spans="1:8" ht="14.25">
      <c r="A321" s="36"/>
      <c r="B321" s="88"/>
      <c r="C321" s="30"/>
      <c r="D321" s="118"/>
      <c r="E321" s="30"/>
      <c r="F321" s="118"/>
      <c r="G321" s="30"/>
      <c r="H321" s="118"/>
    </row>
    <row r="322" spans="1:8" ht="14.25">
      <c r="A322" s="36"/>
      <c r="B322" s="88"/>
      <c r="C322" s="30"/>
      <c r="D322" s="118"/>
      <c r="E322" s="30"/>
      <c r="F322" s="118"/>
      <c r="G322" s="30"/>
      <c r="H322" s="118"/>
    </row>
    <row r="323" spans="1:8" ht="14.25">
      <c r="A323" s="36"/>
      <c r="B323" s="88"/>
      <c r="C323" s="30"/>
      <c r="D323" s="118"/>
      <c r="E323" s="30"/>
      <c r="F323" s="118"/>
      <c r="G323" s="30"/>
      <c r="H323" s="118"/>
    </row>
    <row r="324" spans="1:8" ht="14.25">
      <c r="A324" s="36"/>
      <c r="B324" s="88"/>
      <c r="C324" s="30"/>
      <c r="D324" s="118"/>
      <c r="E324" s="30"/>
      <c r="F324" s="118"/>
      <c r="G324" s="30"/>
      <c r="H324" s="118"/>
    </row>
    <row r="325" spans="1:8" ht="14.25">
      <c r="A325" s="36"/>
      <c r="B325" s="88"/>
      <c r="C325" s="30"/>
      <c r="D325" s="118"/>
      <c r="E325" s="30"/>
      <c r="F325" s="118"/>
      <c r="G325" s="30"/>
      <c r="H325" s="118"/>
    </row>
    <row r="326" spans="1:8" ht="14.25">
      <c r="A326" s="36"/>
      <c r="B326" s="88"/>
      <c r="C326" s="30"/>
      <c r="D326" s="118"/>
      <c r="E326" s="30"/>
      <c r="F326" s="118"/>
      <c r="G326" s="30"/>
      <c r="H326" s="118"/>
    </row>
    <row r="327" spans="1:8" ht="14.25">
      <c r="A327" s="36"/>
      <c r="B327" s="88"/>
      <c r="C327" s="30"/>
      <c r="D327" s="118"/>
      <c r="E327" s="30"/>
      <c r="F327" s="118"/>
      <c r="G327" s="30"/>
      <c r="H327" s="118"/>
    </row>
    <row r="328" spans="1:8" ht="14.25">
      <c r="A328" s="36"/>
      <c r="B328" s="88"/>
      <c r="C328" s="30"/>
      <c r="D328" s="118"/>
      <c r="E328" s="30"/>
      <c r="F328" s="118"/>
      <c r="G328" s="30"/>
      <c r="H328" s="118"/>
    </row>
    <row r="329" spans="1:8" ht="14.25">
      <c r="A329" s="36"/>
      <c r="B329" s="88"/>
      <c r="C329" s="30"/>
      <c r="D329" s="118"/>
      <c r="E329" s="30"/>
      <c r="F329" s="118"/>
      <c r="G329" s="30"/>
      <c r="H329" s="118"/>
    </row>
    <row r="330" spans="1:8" ht="14.25">
      <c r="A330" s="36"/>
      <c r="B330" s="88"/>
      <c r="C330" s="30"/>
      <c r="D330" s="118"/>
      <c r="E330" s="30"/>
      <c r="F330" s="118"/>
      <c r="G330" s="30"/>
      <c r="H330" s="118"/>
    </row>
    <row r="331" spans="1:8" ht="14.25">
      <c r="A331" s="36"/>
      <c r="B331" s="88"/>
      <c r="C331" s="30"/>
      <c r="D331" s="118"/>
      <c r="E331" s="30"/>
      <c r="F331" s="118"/>
      <c r="G331" s="30"/>
      <c r="H331" s="118"/>
    </row>
    <row r="332" spans="1:8" ht="14.25">
      <c r="A332" s="36"/>
      <c r="B332" s="88"/>
      <c r="C332" s="30"/>
      <c r="D332" s="118"/>
      <c r="E332" s="30"/>
      <c r="F332" s="118"/>
      <c r="G332" s="30"/>
      <c r="H332" s="118"/>
    </row>
    <row r="333" spans="1:8" ht="14.25">
      <c r="A333" s="36"/>
      <c r="B333" s="88"/>
      <c r="C333" s="30"/>
      <c r="D333" s="118"/>
      <c r="E333" s="30"/>
      <c r="F333" s="118"/>
      <c r="G333" s="30"/>
      <c r="H333" s="118"/>
    </row>
    <row r="334" spans="1:8" ht="14.25">
      <c r="A334" s="36"/>
      <c r="B334" s="88"/>
      <c r="C334" s="30"/>
      <c r="D334" s="118"/>
      <c r="E334" s="30"/>
      <c r="F334" s="118"/>
      <c r="G334" s="30"/>
      <c r="H334" s="118"/>
    </row>
    <row r="335" spans="1:8" ht="14.25">
      <c r="A335" s="36"/>
      <c r="B335" s="88"/>
      <c r="C335" s="30"/>
      <c r="D335" s="118"/>
      <c r="E335" s="30"/>
      <c r="F335" s="118"/>
      <c r="G335" s="30"/>
      <c r="H335" s="118"/>
    </row>
    <row r="336" spans="1:8" ht="14.25">
      <c r="A336" s="36"/>
      <c r="B336" s="88"/>
      <c r="C336" s="30"/>
      <c r="D336" s="118"/>
      <c r="E336" s="30"/>
      <c r="F336" s="118"/>
      <c r="G336" s="30"/>
      <c r="H336" s="118"/>
    </row>
    <row r="337" spans="1:8" ht="14.25">
      <c r="A337" s="36"/>
      <c r="B337" s="88"/>
      <c r="C337" s="30"/>
      <c r="D337" s="118"/>
      <c r="E337" s="30"/>
      <c r="F337" s="118"/>
      <c r="G337" s="30"/>
      <c r="H337" s="118"/>
    </row>
    <row r="338" spans="1:8" ht="14.25">
      <c r="A338" s="36"/>
      <c r="B338" s="88"/>
      <c r="C338" s="30"/>
      <c r="D338" s="118"/>
      <c r="E338" s="30"/>
      <c r="F338" s="118"/>
      <c r="G338" s="30"/>
      <c r="H338" s="118"/>
    </row>
    <row r="339" spans="1:8" ht="14.25">
      <c r="A339" s="36"/>
      <c r="B339" s="88"/>
      <c r="C339" s="30"/>
      <c r="D339" s="118"/>
      <c r="E339" s="30"/>
      <c r="F339" s="118"/>
      <c r="G339" s="30"/>
      <c r="H339" s="118"/>
    </row>
    <row r="340" spans="1:8" ht="14.25">
      <c r="A340" s="36"/>
      <c r="B340" s="88"/>
      <c r="C340" s="30"/>
      <c r="D340" s="118"/>
      <c r="E340" s="30"/>
      <c r="F340" s="118"/>
      <c r="G340" s="30"/>
      <c r="H340" s="118"/>
    </row>
    <row r="341" spans="1:8" ht="14.25">
      <c r="A341" s="36"/>
      <c r="B341" s="88"/>
      <c r="C341" s="30"/>
      <c r="D341" s="118"/>
      <c r="E341" s="30"/>
      <c r="F341" s="118"/>
      <c r="G341" s="30"/>
      <c r="H341" s="118"/>
    </row>
    <row r="342" spans="1:8" ht="14.25">
      <c r="A342" s="36"/>
      <c r="B342" s="88"/>
      <c r="C342" s="30"/>
      <c r="D342" s="118"/>
      <c r="E342" s="30"/>
      <c r="F342" s="118"/>
      <c r="G342" s="30"/>
      <c r="H342" s="118"/>
    </row>
  </sheetData>
  <sheetProtection/>
  <mergeCells count="9">
    <mergeCell ref="C2:F2"/>
    <mergeCell ref="A1:H1"/>
    <mergeCell ref="G2:H3"/>
    <mergeCell ref="A138:D138"/>
    <mergeCell ref="A2:A4"/>
    <mergeCell ref="B2:B4"/>
    <mergeCell ref="C3:D3"/>
    <mergeCell ref="E3:F3"/>
    <mergeCell ref="A135:B13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2015-06-11T08:57:29Z</cp:lastPrinted>
  <dcterms:created xsi:type="dcterms:W3CDTF">2015-01-12T08:08:31Z</dcterms:created>
  <dcterms:modified xsi:type="dcterms:W3CDTF">2018-03-12T12:32:05Z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